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39" documentId="8_{C34C9905-5145-400F-AC26-648F6EB831F1}" xr6:coauthVersionLast="36" xr6:coauthVersionMax="43" xr10:uidLastSave="{134E5F75-C44E-4AC6-A083-0DC3BC71A8FC}"/>
  <bookViews>
    <workbookView xWindow="-120" yWindow="-120" windowWidth="15600" windowHeight="11760" tabRatio="699" xr2:uid="{00000000-000D-0000-FFFF-FFFF00000000}"/>
  </bookViews>
  <sheets>
    <sheet name="PLAN GESTION POR PROCESO" sheetId="1" r:id="rId1"/>
  </sheets>
  <externalReferences>
    <externalReference r:id="rId2"/>
  </externalReferences>
  <definedNames>
    <definedName name="_xlnm._FilterDatabase" localSheetId="0" hidden="1">'PLAN GESTION POR PROCESO'!$A$16:$AT$32</definedName>
    <definedName name="_xlnm.Print_Area" localSheetId="0">'PLAN GESTION POR PROCESO'!$A$1:$AT$38</definedName>
    <definedName name="BIEN">#REF!</definedName>
    <definedName name="CANTIDAD">#REF!</definedName>
    <definedName name="CODIGO">#REF!</definedName>
    <definedName name="CONTRALORIA">#REF!</definedName>
    <definedName name="FUENTE">#REF!</definedName>
    <definedName name="INDICADOR">#REF!</definedName>
    <definedName name="MEDICION">#REF!</definedName>
    <definedName name="MEDICIONFINAL">#REF!</definedName>
    <definedName name="META">#REF!</definedName>
    <definedName name="META02">#REF!</definedName>
    <definedName name="META2">#REF!</definedName>
    <definedName name="OBJETIVOS">#REF!</definedName>
    <definedName name="PMRFINAL">#REF!</definedName>
    <definedName name="PRODUCTO">#REF!</definedName>
    <definedName name="PROGRAMACION">#REF!</definedName>
    <definedName name="RUBROS">#REF!</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#REF!</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6" i="1" l="1"/>
  <c r="W17" i="1"/>
  <c r="X17" i="1"/>
  <c r="W23" i="1"/>
  <c r="AS18" i="1"/>
  <c r="AS19" i="1"/>
  <c r="AS20" i="1"/>
  <c r="AS21" i="1"/>
  <c r="AS22" i="1"/>
  <c r="AS23" i="1"/>
  <c r="AS24" i="1"/>
  <c r="AS25" i="1"/>
  <c r="AS26" i="1"/>
  <c r="AS27" i="1"/>
  <c r="AS28" i="1"/>
  <c r="AS29" i="1"/>
  <c r="AS30" i="1"/>
  <c r="AS17" i="1"/>
  <c r="AM18" i="1"/>
  <c r="AM31" i="1" s="1"/>
  <c r="AM19" i="1"/>
  <c r="AM20" i="1"/>
  <c r="AM21" i="1"/>
  <c r="AM22" i="1"/>
  <c r="AM23" i="1"/>
  <c r="AM25" i="1"/>
  <c r="AM26" i="1"/>
  <c r="AM27" i="1"/>
  <c r="AM29" i="1"/>
  <c r="AM30" i="1"/>
  <c r="AH18" i="1"/>
  <c r="AH31" i="1" s="1"/>
  <c r="AH19" i="1"/>
  <c r="AH21" i="1"/>
  <c r="AH23" i="1"/>
  <c r="AH25" i="1"/>
  <c r="AH26" i="1"/>
  <c r="AH27" i="1"/>
  <c r="AC18" i="1"/>
  <c r="AC31" i="1" s="1"/>
  <c r="AC19" i="1"/>
  <c r="AC20" i="1"/>
  <c r="AC21" i="1"/>
  <c r="AC22" i="1"/>
  <c r="AC23" i="1"/>
  <c r="AC25" i="1"/>
  <c r="AC26" i="1"/>
  <c r="AC27" i="1"/>
  <c r="AC29" i="1"/>
  <c r="AC30" i="1"/>
  <c r="X23" i="1"/>
  <c r="X24" i="1"/>
  <c r="X27" i="1"/>
  <c r="E31" i="1"/>
  <c r="AR31" i="1"/>
  <c r="X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estratégico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programación: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medición: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sharedStrings.xml><?xml version="1.0" encoding="utf-8"?>
<sst xmlns="http://schemas.openxmlformats.org/spreadsheetml/2006/main" count="372" uniqueCount="194">
  <si>
    <t xml:space="preserve">PROCESO GESTIÓN CORPORATIVA INSTITUCIONAL </t>
  </si>
  <si>
    <t>SECRETARIA DISTRITAL DE GOBIERNO</t>
  </si>
  <si>
    <t xml:space="preserve">VIGENCIA DE LA PLANEACIÓN: </t>
  </si>
  <si>
    <t>CONTROL DE CAMBIOS</t>
  </si>
  <si>
    <t xml:space="preserve">Dependencia: </t>
  </si>
  <si>
    <t>Subsecretaria de Gestión Institucional</t>
  </si>
  <si>
    <t>VERSIÓN</t>
  </si>
  <si>
    <t>FECHA</t>
  </si>
  <si>
    <t>DESCRIPCIÓN DE LA MODIFICACIÓN</t>
  </si>
  <si>
    <r>
      <t>Objetivo Proceso:</t>
    </r>
    <r>
      <rPr>
        <sz val="10"/>
        <rFont val="Arial"/>
        <family val="2"/>
      </rPr>
      <t xml:space="preserve"> </t>
    </r>
  </si>
  <si>
    <t>Adquirir, suministrar y administrar los bienes y servicios requeridos para el cumplimiento de las funciones de la Entidad, bajo un enfoque de gestión orientada a resultados y manejo eficaz y eficiente de los recursos.</t>
  </si>
  <si>
    <t>Se hace la oficialización del Plan de Gestión con relación a las metas programadas en la vigencia anterior.</t>
  </si>
  <si>
    <r>
      <t>Alcance del Proceso:</t>
    </r>
    <r>
      <rPr>
        <sz val="10"/>
        <rFont val="Arial"/>
        <family val="2"/>
      </rPr>
      <t xml:space="preserve"> </t>
    </r>
  </si>
  <si>
    <t>Inicia con la formulación de actividades y metas estratégicas y operativas referentes a la ejecución presupuestal, el manejo contable, la adquisición y administración de bienes y/o servicios de la Entidad, hasta la identificación de acciones de mejora; en caso de requerirse; para la sostenibilidad del proceso.</t>
  </si>
  <si>
    <r>
      <t>Líder del  Proceso:</t>
    </r>
    <r>
      <rPr>
        <sz val="10"/>
        <rFont val="Arial"/>
        <family val="2"/>
      </rPr>
      <t xml:space="preserve"> </t>
    </r>
  </si>
  <si>
    <t>Subsecretario de Gestión Institucional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</si>
  <si>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</si>
  <si>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</si>
  <si>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</si>
  <si>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</si>
  <si>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</si>
  <si>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</si>
  <si>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</si>
  <si>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</si>
  <si>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</si>
  <si>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</si>
  <si>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</si>
  <si>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</si>
  <si>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</si>
  <si>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</si>
  <si>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</si>
  <si>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</si>
  <si>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</si>
  <si>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</si>
  <si>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</si>
  <si>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</si>
  <si>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</si>
  <si>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</si>
  <si>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</si>
  <si>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</si>
  <si>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</si>
  <si>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</si>
  <si>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</si>
  <si>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</si>
  <si>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</si>
  <si>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</si>
  <si>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</si>
  <si>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</si>
  <si>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</si>
  <si>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</si>
  <si>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</si>
  <si>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</si>
  <si>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</si>
  <si>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</si>
  <si>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 capacidad institucional mediante la adquisición, suministro y administración de los bienes y servicios prestados por la entidad atendiendo a los principios de eficiencia, eficacia y transparencia.
</t>
  </si>
  <si>
    <t>Depurar el 100% del número de compromisos constituidos como pasivos exigibles existentes con corte al 31 de diciembre de 2018.</t>
  </si>
  <si>
    <t>GESTIÓN</t>
  </si>
  <si>
    <t>Porcentaje de depuración de Pasivos Exigibles</t>
  </si>
  <si>
    <t>(No. de compromisos depurados/No. Pasivos existentes de las reservas presupuestales de la vigencia 2018)*100</t>
  </si>
  <si>
    <t>N° de compromisos iniciales: 8 
N° de compromisos depurados: 7
% de depuración: 87,50%</t>
  </si>
  <si>
    <t>SUMA</t>
  </si>
  <si>
    <t>Porcentaje de depuración de pasivos</t>
  </si>
  <si>
    <t>EFICACIA</t>
  </si>
  <si>
    <t>Predis
Actas de Depuración de la Dirección Financiera</t>
  </si>
  <si>
    <t>Subsecretaría de Gestión Institucional</t>
  </si>
  <si>
    <t>Informes de control de depuración de pasivos exigibles</t>
  </si>
  <si>
    <t>SI</t>
  </si>
  <si>
    <t>Durante el primer trimestre se realizó el acta de depuración de 1 de los 3 pasivos exigibles constituidos como consecuencia de la NO liberación o pago de los compromisos que eran reservas presupuestales en la vigencia 2018, este compromiso fue suscrito con el beneficiario: PROJECT AND BUSSINESS MANAGEMENT PBM S.A.S. 
Es de aclarar que los 2 pasivos pendientes de acta de depuración ya cuentan con acta de liquidación que ordena la liberación de los saldos no ejecutados.</t>
  </si>
  <si>
    <t xml:space="preserve">Acta de depuración de pasivos exigibles ubicada en la ruta: </t>
  </si>
  <si>
    <t>META NO PROGRAMADA</t>
  </si>
  <si>
    <t>Girar el 100% de las reservas presupuestales definitivas de la Secretaría Distrital de Gobierno.</t>
  </si>
  <si>
    <t>Porcentaje de Giro de Reservas Presupuestales</t>
  </si>
  <si>
    <t>(Autorización de giro acumulada de Reservas presupuestales / Reservas definitivas)*100</t>
  </si>
  <si>
    <t>98%
(Información con corte al 7 de diciembre de 2018)</t>
  </si>
  <si>
    <t>CRECIENTE</t>
  </si>
  <si>
    <t>Porcentaje de giro de reservas</t>
  </si>
  <si>
    <t>Predis</t>
  </si>
  <si>
    <t>Informe de ejecución de reservas presupuestales</t>
  </si>
  <si>
    <t>Durante el primer trimestre de 2019 se giraron $2.941.062.080 de los $6.590.515.561 constituídos como reservas definitivas, lo cual representa el 45,04% de giro efectivamente realizado.</t>
  </si>
  <si>
    <t>Reporte de reservas presupuestales expedido por el aplicativo PREDIS</t>
  </si>
  <si>
    <t>Generar orden de pago a las cuentas de prestación de servicios personales en (3) días hábiles contados a partir del día siguiente de la radicación, previo cumplimiento de los requisitos.</t>
  </si>
  <si>
    <t>RETADORA (MEJORA)</t>
  </si>
  <si>
    <t>Eficiencia en el pago de cuentas</t>
  </si>
  <si>
    <t>Número de días promedio para realizar los giros</t>
  </si>
  <si>
    <t>3,16 días 
(Información con corte al 30 de septiembre de 2018)</t>
  </si>
  <si>
    <t>CONSTANTE</t>
  </si>
  <si>
    <t>Días de pago</t>
  </si>
  <si>
    <t>EFICIENCIA</t>
  </si>
  <si>
    <t>Archivo Dirección Financiera
Opget</t>
  </si>
  <si>
    <t>Dirección Financiera</t>
  </si>
  <si>
    <t>Base de datos de registro de cuentas</t>
  </si>
  <si>
    <t>Durante el primer trimestre de la vigencia se generó la orden de pago de las cuentas de prestación de servicios personales (profesionales y de apoyo a la gestión) en 2.29 días hábiles contados a partir del siguiente día hábil a la fecha de cargue de los soportes con pleno cumplimiento de requisitos.</t>
  </si>
  <si>
    <t>Bases de Datos Mensuales del grupo de Giros de la Dirección Financiera</t>
  </si>
  <si>
    <t>Realizar dos (2) jornadas de actualización y unificación de criterios contables; incluyendo el tema de manejo de inventarios; con las Alcaldías Locales.</t>
  </si>
  <si>
    <t>Socializaciones de unificación de criterios sobre la nueva norma contable</t>
  </si>
  <si>
    <t>(Número de socializaciones realizadas / Número de socializaciones programadas)*100</t>
  </si>
  <si>
    <t>2 jornadas realizadas en la vigencia 2018.</t>
  </si>
  <si>
    <t>Socialización</t>
  </si>
  <si>
    <t>Archivo Dirección Financiera</t>
  </si>
  <si>
    <t>Dirección Financiera, Dirección Administrativa y Subsecretaría de Gestión Institucional</t>
  </si>
  <si>
    <t>Acta de asistencia a la capacitación</t>
  </si>
  <si>
    <t>Sin programación para el trimestre.</t>
  </si>
  <si>
    <t>No aplica.</t>
  </si>
  <si>
    <t>Realizar tres (3) ejercicios de depuración de inventarios de conformidad con lo establecido en la Resolución 001 de 2001 de la SDH o la norma que la sustituya.</t>
  </si>
  <si>
    <t>RUTINARIA</t>
  </si>
  <si>
    <t>Ejercicios de depuración de inventarios realizados</t>
  </si>
  <si>
    <t>Sumatoria de ejercicios de depuración de inventarios realizados de conformidad con la Resolución 001 de 2001</t>
  </si>
  <si>
    <t>3 ejercicios de depuración en la vigencia 2018</t>
  </si>
  <si>
    <t>Depuración de inventarios</t>
  </si>
  <si>
    <t>Archivo Dirección Administrativa</t>
  </si>
  <si>
    <t>Dirección Administrativa</t>
  </si>
  <si>
    <t>Resoluciones de baja de bienes.</t>
  </si>
  <si>
    <t xml:space="preserve">Instalar sistemas de reducción de caudal en el 50% de los lavamanos del edificio Bicentenario </t>
  </si>
  <si>
    <t>Sistemas con reductores de caudal</t>
  </si>
  <si>
    <t>(No. De sistemas con reductores de caudal instalados/ Total de sistemas hidrosanitarios (62))*100%</t>
  </si>
  <si>
    <t>Unidades hidrosanitarias</t>
  </si>
  <si>
    <t>Equipo de Planeación Institucional - tema ambiental</t>
  </si>
  <si>
    <t>Oficina Asesora de Planeación y Dirección Administrativa</t>
  </si>
  <si>
    <t xml:space="preserve">Certificaron emitida por oficina asesora de planeación - equipo de planeación institucional </t>
  </si>
  <si>
    <t>Liquidar el 100% de los contratos identificados en la línea base de contratos sobre los cuáles procede liquidación.</t>
  </si>
  <si>
    <t>Porcentaje de contratos liquidados</t>
  </si>
  <si>
    <t>(Número de contratos liquidados / Número de contratos terminados en los que procede liquidación) x 100%</t>
  </si>
  <si>
    <t>80,3%
(Información con corte al 30 de septiembre de 2018)</t>
  </si>
  <si>
    <t>Contratos liquidados</t>
  </si>
  <si>
    <t>Archivo Dirección de Contratación
Expedientes de contratos liquidados</t>
  </si>
  <si>
    <t>Dirección de Contratación</t>
  </si>
  <si>
    <t>Actas de liquidación de los contratos y bases de datos</t>
  </si>
  <si>
    <t>Para el primer trimestre de la vigencia del 2019, se realizaron 12 liquidaciones. Es de anotar la base de cálculo varía mes a mes en relación a los contrtos que van terminando; sin embargo, este porcentaje de avance fue calculado en relación a la línea base establecida que para la fecha corresponde a 130 contratos.</t>
  </si>
  <si>
    <t>* Orfeo
* Expediente Contractual.
*Actas de Liquidación.
*Plataforma SECOP
* Base de liquidaciones</t>
  </si>
  <si>
    <t>Elaborar un (1) documento que parametrice el registro y/o trámite del expediente contractual, que corresponde a cada proceso de contratación registrado en la Plataforma de Secop II.</t>
  </si>
  <si>
    <t>Documento elaborado</t>
  </si>
  <si>
    <t>N/A</t>
  </si>
  <si>
    <t>Documento</t>
  </si>
  <si>
    <t xml:space="preserve">Archivo Dirección de Contratación  </t>
  </si>
  <si>
    <t>Documentos de lineamientos de la Dirección de Contratación</t>
  </si>
  <si>
    <t>Se realiza el documento de parametrización de los archivo y la forma de registro de los procesos en el SECOP.</t>
  </si>
  <si>
    <t>Documento que indica la paremetrizacion de los documentos</t>
  </si>
  <si>
    <t>Aprobar en Secop II en máximo tres (3) días hábiles las pólizas de los contratos, para los casos en que estos aplican.</t>
  </si>
  <si>
    <t>Eficiencia en la aprobación de pólizas</t>
  </si>
  <si>
    <t>Número de días promedio para la aprobación de pólizas</t>
  </si>
  <si>
    <t>Días de aprobación</t>
  </si>
  <si>
    <t>Plataforma Secop II</t>
  </si>
  <si>
    <t>Dirección de contratación</t>
  </si>
  <si>
    <t>Trazabilidad plataforma Secop II</t>
  </si>
  <si>
    <t>Para realizar el cálculo de la meta se estableció el número de contratos suscritos para el primer trimestre, sobre la fecha de suscripción de estos se proyectó la fecha máxima para la aprobación de las pólizas; es decir, 3 días hábiles y se eliminaron de la muestra aquellos contratos cuya fecha máxima de aprobación de la póliza llegaba hasta el mes de abril.
Sobre la muestra final se identificó el número de días hábiles en los que se aprobaron las pólizas para cada contrato y este resultado fue promediado. Esto arroja como resultado 1,5 días hábiles en promedio en los que se aprueban las pólizas en la Dirección de Contratación.</t>
  </si>
  <si>
    <t>SECOP II, etapa Condiciones, aprobacion poliza.
Reporte Sipse, fecha de aprobación de pólizas</t>
  </si>
  <si>
    <t>Cargar en Sipse la información de las pólizas aprobadas, en máximo un (1) día hábil, una vez han sido aprobadas.</t>
  </si>
  <si>
    <t>Eficiencia en el cargue de información</t>
  </si>
  <si>
    <t>Número de días promedio para cargar información de pólizas en Sipse</t>
  </si>
  <si>
    <t>Días de cargue de información</t>
  </si>
  <si>
    <t>Sipse</t>
  </si>
  <si>
    <t>Trazabilidad aplicativo Sipse</t>
  </si>
  <si>
    <t>Para esta meta se tuvieron en cuenta las fechas registradas en SIPSE de la estación CARGUE PÓLIZA, y se efectuó una diferencia de días hábiles entre la fecha en que el proceso sale de mencionada estación y de la fecha de aprobación de cada póliza registrada en SECOP, esto arrojó como resultado 2,3 días hábiles, aun no se ha cumplido la meta.</t>
  </si>
  <si>
    <t>SIPSE
Reporte Sipse, fecha de salida estación "CARGUE PÓLIZA"</t>
  </si>
  <si>
    <t>Implementación del Modelo Integrado de Planeación y Gestión</t>
  </si>
  <si>
    <t>SOTENIBILIDAD DEL SISTEMA DE GESTIÓN</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</si>
  <si>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</si>
  <si>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</si>
  <si>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4"/>
        <color indexed="30"/>
        <rFont val="Garamond"/>
        <family val="1"/>
      </rPr>
      <t>/</t>
    </r>
    <r>
      <rPr>
        <sz val="14"/>
        <color indexed="30"/>
        <rFont val="Garamond"/>
        <family val="1"/>
      </rPr>
      <t xml:space="preserve"> N°  de acciones a gestionar bajo responsabilidad del proceso)*100</t>
    </r>
  </si>
  <si>
    <t>Planes de mejora</t>
  </si>
  <si>
    <t>MIMEC - SIG</t>
  </si>
  <si>
    <t>Reportes MIMEC - SIG remitidos por la OAP</t>
  </si>
  <si>
    <t>De acuerdo con le reporte emitido por los aplicativos de mejora el proceso cuenta con un 71% de acciones correctivas documentadas vigentes</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</si>
  <si>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</si>
  <si>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</si>
  <si>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</si>
  <si>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asignadosal proceso  con corte a 31 de diciembre de 2018)*100%)</t>
  </si>
  <si>
    <t>Disminución de requerimientos ciudadanos vencidos asignados a la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</si>
  <si>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</si>
  <si>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</si>
  <si>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</si>
  <si>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</si>
  <si>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</si>
  <si>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</si>
  <si>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</si>
  <si>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</si>
  <si>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</si>
  <si>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</si>
  <si>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</si>
  <si>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</si>
  <si>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</si>
  <si>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</si>
  <si>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</si>
  <si>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</si>
  <si>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</si>
  <si>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</si>
  <si>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</si>
  <si>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</si>
  <si>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</si>
  <si>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</si>
  <si>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</si>
  <si>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</si>
  <si>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Obtener una calificación igual o superior al 80  % en conocimientos de MIPG por proceso y/o Alcaldía Local</t>
  </si>
  <si>
    <t>Se adiciona el avance de gestión del proceso realizado durante el I trimestre, obteniendo por resultado del 72%.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</si>
</sst>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00&quot;    &quot;;\-* #,##0.00&quot;    &quot;;* \-#&quot;    &quot;;@\ "/>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b/>
      <sz val="22"/>
      <name val="Arial"/>
      <family val="2"/>
    </font>
    <font>
      <b/>
      <sz val="11"/>
      <color indexed="16"/>
      <name val="Arial"/>
      <family val="2"/>
    </font>
    <font>
      <sz val="12"/>
      <name val="Arial"/>
      <family val="2"/>
    </font>
    <font>
      <b/>
      <sz val="10"/>
      <name val="."/>
    </font>
    <font>
      <sz val="14"/>
      <name val="Garamond"/>
      <family val="1"/>
    </font>
    <font>
      <b/>
      <sz val="14"/>
      <name val="Garamond"/>
      <family val="1"/>
    </font>
    <font>
      <sz val="14"/>
      <name val="Arial"/>
      <family val="2"/>
    </font>
    <font>
      <b/>
      <sz val="14"/>
      <color indexed="30"/>
      <name val="Garamond"/>
      <family val="1"/>
    </font>
    <font>
      <sz val="14"/>
      <color indexed="30"/>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b/>
      <sz val="28"/>
      <color theme="1"/>
      <name val="Arial"/>
      <family val="2"/>
    </font>
    <font>
      <b/>
      <sz val="10"/>
      <color theme="1"/>
      <name val="."/>
    </font>
    <font>
      <b/>
      <sz val="10"/>
      <color theme="1"/>
      <name val="Arial"/>
      <family val="2"/>
    </font>
    <font>
      <sz val="14"/>
      <color theme="1"/>
      <name val="Garamond"/>
      <family val="1"/>
    </font>
    <font>
      <sz val="14"/>
      <color theme="1"/>
      <name val="Arial"/>
      <family val="2"/>
    </font>
    <font>
      <b/>
      <sz val="14"/>
      <color rgb="FF0070C0"/>
      <name val="Garamond"/>
      <family val="1"/>
    </font>
    <font>
      <sz val="14"/>
      <color rgb="FF0070C0"/>
      <name val="Garamond"/>
      <family val="1"/>
    </font>
    <font>
      <sz val="14"/>
      <color theme="1"/>
      <name val="Calibri"/>
      <family val="2"/>
      <scheme val="minor"/>
    </font>
    <font>
      <sz val="12"/>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6"/>
      <name val="Arial"/>
      <family val="2"/>
    </font>
  </fonts>
  <fills count="19">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9">
    <xf numFmtId="0" fontId="0" fillId="0" borderId="0"/>
    <xf numFmtId="0" fontId="2" fillId="2" borderId="0" applyNumberFormat="0" applyBorder="0" applyAlignment="0" applyProtection="0"/>
    <xf numFmtId="166" fontId="2" fillId="0" borderId="0" applyFill="0" applyBorder="0" applyAlignment="0" applyProtection="0"/>
    <xf numFmtId="0" fontId="2" fillId="0" borderId="0"/>
    <xf numFmtId="9" fontId="16"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23">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 fillId="8" borderId="1" xfId="0" applyFont="1" applyFill="1" applyBorder="1" applyAlignment="1">
      <alignment horizontal="center" vertical="center" wrapText="1"/>
    </xf>
    <xf numFmtId="0" fontId="19" fillId="6" borderId="0" xfId="0" applyFont="1" applyFill="1" applyBorder="1" applyAlignment="1">
      <alignment vertical="center"/>
    </xf>
    <xf numFmtId="0" fontId="17" fillId="6" borderId="0" xfId="0" applyFont="1" applyFill="1" applyBorder="1"/>
    <xf numFmtId="0" fontId="0" fillId="0" borderId="0" xfId="0" applyAlignment="1">
      <alignment horizontal="center"/>
    </xf>
    <xf numFmtId="0" fontId="3" fillId="6" borderId="0" xfId="0" applyFont="1" applyFill="1" applyBorder="1" applyAlignment="1">
      <alignment horizontal="center"/>
    </xf>
    <xf numFmtId="9" fontId="2" fillId="6" borderId="0" xfId="4"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2" xfId="0" applyFont="1" applyFill="1" applyBorder="1" applyAlignment="1">
      <alignment horizontal="center" vertical="center" wrapText="1"/>
    </xf>
    <xf numFmtId="9" fontId="20" fillId="6" borderId="4" xfId="4" applyFont="1" applyFill="1" applyBorder="1" applyAlignment="1" applyProtection="1">
      <alignment horizontal="center" vertical="center" wrapText="1"/>
      <protection locked="0"/>
    </xf>
    <xf numFmtId="0" fontId="1" fillId="8" borderId="5" xfId="0" applyFont="1" applyFill="1" applyBorder="1" applyAlignment="1">
      <alignment horizontal="center" vertical="center" wrapText="1"/>
    </xf>
    <xf numFmtId="0" fontId="1" fillId="6" borderId="6" xfId="0" applyFont="1" applyFill="1" applyBorder="1" applyAlignment="1">
      <alignment vertical="center" wrapText="1"/>
    </xf>
    <xf numFmtId="0" fontId="1" fillId="7" borderId="5" xfId="0" applyFont="1" applyFill="1" applyBorder="1" applyAlignment="1">
      <alignment horizontal="center" vertical="center" wrapText="1"/>
    </xf>
    <xf numFmtId="0" fontId="1" fillId="6" borderId="3" xfId="0" applyFont="1" applyFill="1" applyBorder="1" applyAlignment="1">
      <alignment vertical="center" wrapText="1"/>
    </xf>
    <xf numFmtId="0" fontId="8" fillId="9" borderId="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5" borderId="5" xfId="0" applyFont="1" applyFill="1" applyBorder="1" applyAlignment="1" applyProtection="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vertical="center" wrapText="1"/>
    </xf>
    <xf numFmtId="0" fontId="10" fillId="7" borderId="7" xfId="0" applyFont="1" applyFill="1" applyBorder="1" applyAlignment="1">
      <alignment horizontal="center" vertical="center" wrapText="1"/>
    </xf>
    <xf numFmtId="0" fontId="21" fillId="7" borderId="7" xfId="0" applyFont="1" applyFill="1" applyBorder="1"/>
    <xf numFmtId="0" fontId="1" fillId="7" borderId="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8" fillId="6" borderId="0" xfId="0" applyFont="1" applyFill="1" applyAlignment="1">
      <alignment horizontal="center"/>
    </xf>
    <xf numFmtId="0" fontId="23" fillId="0" borderId="1" xfId="0" applyFont="1" applyFill="1" applyBorder="1" applyAlignment="1">
      <alignment horizontal="center" vertical="center" wrapText="1"/>
    </xf>
    <xf numFmtId="164" fontId="23" fillId="0" borderId="1" xfId="4" applyNumberFormat="1" applyFont="1" applyFill="1" applyBorder="1" applyAlignment="1">
      <alignment horizontal="center" vertical="center" wrapText="1"/>
    </xf>
    <xf numFmtId="0" fontId="23" fillId="0" borderId="1" xfId="0" applyFont="1" applyFill="1" applyBorder="1" applyAlignment="1" applyProtection="1">
      <alignment horizontal="justify" vertical="center" wrapText="1"/>
      <protection locked="0"/>
    </xf>
    <xf numFmtId="10" fontId="23"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justify" vertical="center" wrapText="1"/>
      <protection locked="0"/>
    </xf>
    <xf numFmtId="0" fontId="24" fillId="6" borderId="9" xfId="0" applyFont="1" applyFill="1" applyBorder="1" applyAlignment="1" applyProtection="1">
      <alignment horizontal="justify" vertical="center" wrapText="1"/>
      <protection locked="0"/>
    </xf>
    <xf numFmtId="0" fontId="24" fillId="0" borderId="1" xfId="0" applyFont="1" applyFill="1" applyBorder="1" applyAlignment="1" applyProtection="1">
      <alignment horizontal="justify" vertical="center" wrapText="1"/>
      <protection locked="0"/>
    </xf>
    <xf numFmtId="9" fontId="23" fillId="0" borderId="1" xfId="4"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9" fontId="25" fillId="0" borderId="1" xfId="4"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justify" vertical="center" wrapText="1"/>
      <protection locked="0"/>
    </xf>
    <xf numFmtId="9" fontId="25" fillId="0" borderId="1" xfId="0" applyNumberFormat="1" applyFont="1" applyFill="1" applyBorder="1" applyAlignment="1" applyProtection="1">
      <alignment horizontal="center" vertical="center" wrapText="1"/>
      <protection locked="0"/>
    </xf>
    <xf numFmtId="9" fontId="25" fillId="0" borderId="1" xfId="4" applyNumberFormat="1" applyFont="1" applyFill="1" applyBorder="1" applyAlignment="1">
      <alignment horizontal="center" vertical="center"/>
    </xf>
    <xf numFmtId="0" fontId="23" fillId="6" borderId="7" xfId="0" applyFont="1" applyFill="1" applyBorder="1" applyAlignment="1" applyProtection="1">
      <alignment horizontal="justify" vertical="center" wrapText="1"/>
      <protection locked="0"/>
    </xf>
    <xf numFmtId="0" fontId="23" fillId="6" borderId="7"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23" fillId="0" borderId="1" xfId="4"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11" fillId="0" borderId="1" xfId="4" applyFont="1" applyFill="1" applyBorder="1" applyAlignment="1">
      <alignment horizontal="justify" vertical="center" wrapText="1"/>
    </xf>
    <xf numFmtId="0" fontId="23" fillId="0" borderId="1" xfId="4" applyNumberFormat="1" applyFont="1" applyFill="1" applyBorder="1" applyAlignment="1">
      <alignment horizontal="justify" vertical="center" wrapText="1"/>
    </xf>
    <xf numFmtId="0" fontId="23" fillId="0" borderId="1" xfId="4" applyNumberFormat="1" applyFont="1" applyFill="1" applyBorder="1" applyAlignment="1" applyProtection="1">
      <alignment horizontal="justify" vertical="center" wrapText="1"/>
      <protection locked="0"/>
    </xf>
    <xf numFmtId="9" fontId="12" fillId="0" borderId="1" xfId="4" applyFont="1" applyFill="1" applyBorder="1" applyAlignment="1">
      <alignment horizontal="justify" vertical="center" wrapText="1"/>
    </xf>
    <xf numFmtId="9" fontId="13" fillId="0" borderId="1" xfId="4" applyFont="1" applyFill="1" applyBorder="1" applyAlignment="1">
      <alignment horizontal="justify" vertical="center" wrapText="1"/>
    </xf>
    <xf numFmtId="0" fontId="27" fillId="0" borderId="0" xfId="0" applyFont="1" applyAlignment="1">
      <alignment horizontal="justify"/>
    </xf>
    <xf numFmtId="9" fontId="23" fillId="0" borderId="1" xfId="4" applyFont="1" applyFill="1" applyBorder="1" applyAlignment="1">
      <alignment horizontal="justify" vertical="center" wrapText="1"/>
    </xf>
    <xf numFmtId="164" fontId="24" fillId="6" borderId="1" xfId="4" applyNumberFormat="1" applyFont="1" applyFill="1" applyBorder="1" applyAlignment="1" applyProtection="1">
      <alignment horizontal="justify" vertical="center" wrapText="1"/>
      <protection locked="0"/>
    </xf>
    <xf numFmtId="9" fontId="13" fillId="6" borderId="1" xfId="4" applyFont="1" applyFill="1" applyBorder="1" applyAlignment="1">
      <alignment horizontal="justify" vertical="center" wrapText="1"/>
    </xf>
    <xf numFmtId="9" fontId="24" fillId="6" borderId="1" xfId="4" applyFont="1" applyFill="1" applyBorder="1" applyAlignment="1">
      <alignment horizontal="justify" vertical="center" wrapText="1"/>
    </xf>
    <xf numFmtId="9" fontId="13" fillId="6" borderId="1" xfId="4" applyFont="1" applyFill="1" applyBorder="1" applyAlignment="1" applyProtection="1">
      <alignment horizontal="justify" vertical="center" wrapText="1"/>
      <protection locked="0"/>
    </xf>
    <xf numFmtId="0" fontId="23" fillId="0" borderId="1" xfId="0" applyNumberFormat="1" applyFont="1" applyFill="1" applyBorder="1" applyAlignment="1">
      <alignment horizontal="justify" vertical="center" wrapText="1"/>
    </xf>
    <xf numFmtId="9" fontId="23" fillId="0" borderId="1" xfId="4"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1" fillId="0" borderId="1" xfId="0" applyFont="1" applyFill="1" applyBorder="1" applyAlignment="1">
      <alignment horizontal="justify" vertical="center" wrapText="1"/>
    </xf>
    <xf numFmtId="9" fontId="24" fillId="0" borderId="1" xfId="4" applyFont="1" applyFill="1" applyBorder="1" applyAlignment="1" applyProtection="1">
      <alignment horizontal="justify" vertical="center" wrapText="1"/>
      <protection locked="0"/>
    </xf>
    <xf numFmtId="9" fontId="23" fillId="0" borderId="1" xfId="0" applyNumberFormat="1" applyFont="1" applyFill="1" applyBorder="1" applyAlignment="1" applyProtection="1">
      <alignment horizontal="justify" vertical="center" wrapText="1"/>
      <protection locked="0"/>
    </xf>
    <xf numFmtId="0" fontId="23" fillId="0" borderId="1" xfId="0" applyNumberFormat="1" applyFont="1" applyFill="1" applyBorder="1" applyAlignment="1" applyProtection="1">
      <alignment horizontal="justify" vertical="center"/>
      <protection locked="0"/>
    </xf>
    <xf numFmtId="9" fontId="24" fillId="6" borderId="1" xfId="4" applyFont="1" applyFill="1" applyBorder="1" applyAlignment="1" applyProtection="1">
      <alignment horizontal="justify" vertical="center" wrapText="1"/>
      <protection locked="0"/>
    </xf>
    <xf numFmtId="9" fontId="24" fillId="0" borderId="1" xfId="0" applyNumberFormat="1" applyFont="1" applyFill="1" applyBorder="1" applyAlignment="1" applyProtection="1">
      <alignment horizontal="justify" vertical="center" wrapText="1"/>
      <protection locked="0"/>
    </xf>
    <xf numFmtId="9" fontId="24" fillId="6" borderId="1" xfId="0" applyNumberFormat="1" applyFont="1" applyFill="1" applyBorder="1" applyAlignment="1" applyProtection="1">
      <alignment horizontal="justify" vertical="center" wrapText="1"/>
      <protection locked="0"/>
    </xf>
    <xf numFmtId="165" fontId="24" fillId="0" borderId="1" xfId="0" applyNumberFormat="1" applyFont="1" applyFill="1" applyBorder="1" applyAlignment="1" applyProtection="1">
      <alignment horizontal="justify" vertical="center" wrapText="1"/>
      <protection locked="0"/>
    </xf>
    <xf numFmtId="165" fontId="24" fillId="6" borderId="1" xfId="0" applyNumberFormat="1" applyFont="1" applyFill="1" applyBorder="1" applyAlignment="1" applyProtection="1">
      <alignment horizontal="justify" vertical="center" wrapText="1"/>
      <protection locked="0"/>
    </xf>
    <xf numFmtId="0" fontId="23" fillId="0" borderId="1" xfId="0" applyFont="1" applyFill="1" applyBorder="1" applyAlignment="1">
      <alignment horizontal="justify" vertical="center"/>
    </xf>
    <xf numFmtId="165" fontId="23" fillId="0" borderId="1" xfId="0" applyNumberFormat="1" applyFont="1" applyFill="1" applyBorder="1" applyAlignment="1" applyProtection="1">
      <alignment horizontal="justify" vertical="center" wrapText="1"/>
      <protection locked="0"/>
    </xf>
    <xf numFmtId="0" fontId="23" fillId="6" borderId="1" xfId="0" applyFont="1" applyFill="1" applyBorder="1" applyAlignment="1" applyProtection="1">
      <alignment horizontal="justify" vertical="center" wrapText="1"/>
      <protection locked="0"/>
    </xf>
    <xf numFmtId="165" fontId="23" fillId="6" borderId="1" xfId="0" applyNumberFormat="1" applyFont="1" applyFill="1" applyBorder="1" applyAlignment="1" applyProtection="1">
      <alignment horizontal="justify" vertical="center" wrapText="1"/>
      <protection locked="0"/>
    </xf>
    <xf numFmtId="0" fontId="23" fillId="6" borderId="9" xfId="0" applyFont="1" applyFill="1" applyBorder="1" applyAlignment="1" applyProtection="1">
      <alignment horizontal="justify" vertical="center" wrapText="1"/>
      <protection locked="0"/>
    </xf>
    <xf numFmtId="9" fontId="23" fillId="6" borderId="1" xfId="4" applyFont="1" applyFill="1" applyBorder="1" applyAlignment="1">
      <alignment horizontal="justify" vertical="center" wrapText="1"/>
    </xf>
    <xf numFmtId="0" fontId="23" fillId="0" borderId="0" xfId="0" applyFont="1" applyAlignment="1">
      <alignment horizontal="justify"/>
    </xf>
    <xf numFmtId="0" fontId="26" fillId="0" borderId="0" xfId="0" applyFont="1" applyFill="1" applyAlignment="1">
      <alignment horizontal="justify"/>
    </xf>
    <xf numFmtId="9" fontId="26" fillId="0" borderId="1" xfId="4" applyFont="1" applyFill="1" applyBorder="1" applyAlignment="1">
      <alignment horizontal="justify" vertical="center" wrapText="1"/>
    </xf>
    <xf numFmtId="9" fontId="26" fillId="0" borderId="1" xfId="4" applyFont="1" applyFill="1" applyBorder="1" applyAlignment="1">
      <alignment horizontal="justify" vertical="center"/>
    </xf>
    <xf numFmtId="9" fontId="26" fillId="0" borderId="1" xfId="0" applyNumberFormat="1" applyFont="1" applyFill="1" applyBorder="1" applyAlignment="1" applyProtection="1">
      <alignment horizontal="justify" vertical="center" wrapText="1"/>
      <protection locked="0"/>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6" borderId="0"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9" fontId="23" fillId="0" borderId="1" xfId="0" applyNumberFormat="1" applyFont="1" applyFill="1" applyBorder="1" applyAlignment="1" applyProtection="1">
      <alignment horizontal="justify" vertical="center"/>
      <protection locked="0"/>
    </xf>
    <xf numFmtId="14" fontId="9" fillId="5" borderId="1" xfId="0" applyNumberFormat="1" applyFont="1" applyFill="1" applyBorder="1" applyAlignment="1" applyProtection="1">
      <alignment horizontal="center" vertical="center" wrapText="1"/>
    </xf>
    <xf numFmtId="0" fontId="1" fillId="6" borderId="16" xfId="0" applyFont="1" applyFill="1" applyBorder="1" applyAlignment="1">
      <alignment vertical="center" wrapText="1"/>
    </xf>
    <xf numFmtId="0" fontId="1" fillId="6" borderId="15" xfId="0" applyFont="1" applyFill="1" applyBorder="1" applyAlignment="1">
      <alignment vertical="center" wrapText="1"/>
    </xf>
    <xf numFmtId="0" fontId="1" fillId="6" borderId="17" xfId="0" applyFont="1" applyFill="1" applyBorder="1" applyAlignment="1">
      <alignment vertical="center" wrapText="1"/>
    </xf>
    <xf numFmtId="0" fontId="24"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0" borderId="2" xfId="0" applyFont="1" applyFill="1" applyBorder="1" applyAlignment="1" applyProtection="1">
      <alignment horizontal="justify" vertical="center" wrapText="1"/>
      <protection locked="0"/>
    </xf>
    <xf numFmtId="0" fontId="26" fillId="0" borderId="2" xfId="0" applyFont="1" applyFill="1" applyBorder="1" applyAlignment="1" applyProtection="1">
      <alignment horizontal="justify" vertical="center" wrapText="1"/>
      <protection locked="0"/>
    </xf>
    <xf numFmtId="0" fontId="24" fillId="6" borderId="1" xfId="0" applyNumberFormat="1" applyFont="1" applyFill="1" applyBorder="1" applyAlignment="1" applyProtection="1">
      <alignment horizontal="justify" vertical="center" wrapText="1"/>
      <protection locked="0"/>
    </xf>
    <xf numFmtId="9" fontId="24" fillId="6" borderId="1" xfId="4" applyNumberFormat="1" applyFont="1" applyFill="1" applyBorder="1" applyAlignment="1" applyProtection="1">
      <alignment horizontal="justify" vertical="center" wrapText="1"/>
      <protection locked="0"/>
    </xf>
    <xf numFmtId="9" fontId="24" fillId="6" borderId="1" xfId="4" applyFont="1" applyFill="1" applyBorder="1" applyAlignment="1">
      <alignment horizontal="center" vertical="center" wrapText="1"/>
    </xf>
    <xf numFmtId="9" fontId="26" fillId="0" borderId="1" xfId="4" applyFont="1" applyFill="1" applyBorder="1" applyAlignment="1" applyProtection="1">
      <alignment horizontal="justify" vertical="center" wrapText="1"/>
      <protection locked="0"/>
    </xf>
    <xf numFmtId="9" fontId="23" fillId="0" borderId="5" xfId="4" applyNumberFormat="1" applyFont="1" applyFill="1" applyBorder="1" applyAlignment="1">
      <alignment horizontal="justify" vertical="center" wrapText="1"/>
    </xf>
    <xf numFmtId="9" fontId="23" fillId="0" borderId="5" xfId="4" applyFont="1" applyFill="1" applyBorder="1" applyAlignment="1">
      <alignment horizontal="justify" vertical="center" wrapText="1"/>
    </xf>
    <xf numFmtId="0" fontId="23" fillId="0" borderId="5" xfId="4" applyNumberFormat="1" applyFont="1" applyFill="1" applyBorder="1" applyAlignment="1">
      <alignment horizontal="justify" vertical="center" wrapText="1"/>
    </xf>
    <xf numFmtId="9" fontId="23" fillId="0" borderId="5" xfId="0" applyNumberFormat="1" applyFont="1" applyFill="1" applyBorder="1" applyAlignment="1" applyProtection="1">
      <alignment horizontal="justify" vertical="center" wrapText="1"/>
      <protection locked="0"/>
    </xf>
    <xf numFmtId="0" fontId="26" fillId="0" borderId="9" xfId="0" applyFont="1" applyFill="1" applyBorder="1" applyAlignment="1" applyProtection="1">
      <alignment horizontal="justify" vertical="center" wrapText="1"/>
      <protection locked="0"/>
    </xf>
    <xf numFmtId="9" fontId="26" fillId="0" borderId="5" xfId="4" applyFont="1" applyFill="1" applyBorder="1" applyAlignment="1">
      <alignment horizontal="justify" vertical="center" wrapText="1"/>
    </xf>
    <xf numFmtId="9" fontId="26" fillId="0" borderId="5" xfId="0" applyNumberFormat="1" applyFont="1" applyFill="1" applyBorder="1" applyAlignment="1" applyProtection="1">
      <alignment horizontal="justify" vertical="center" wrapText="1"/>
      <protection locked="0"/>
    </xf>
    <xf numFmtId="9" fontId="2" fillId="6" borderId="13" xfId="4" applyFont="1" applyFill="1" applyBorder="1" applyAlignment="1">
      <alignment horizontal="center" vertical="center" wrapText="1"/>
    </xf>
    <xf numFmtId="9" fontId="7" fillId="6" borderId="13" xfId="4" applyFont="1" applyFill="1" applyBorder="1" applyAlignment="1">
      <alignment horizontal="center" vertical="center" wrapText="1"/>
    </xf>
    <xf numFmtId="9" fontId="11" fillId="0" borderId="1" xfId="4" applyNumberFormat="1" applyFont="1" applyFill="1" applyBorder="1" applyAlignment="1">
      <alignment horizontal="justify" vertical="center" wrapText="1"/>
    </xf>
    <xf numFmtId="0" fontId="23" fillId="0" borderId="18" xfId="4" applyNumberFormat="1" applyFont="1" applyFill="1" applyBorder="1" applyAlignment="1">
      <alignment horizontal="justify" vertical="center" wrapText="1"/>
    </xf>
    <xf numFmtId="0" fontId="28" fillId="6" borderId="13" xfId="0" applyFont="1" applyFill="1" applyBorder="1" applyAlignment="1" applyProtection="1">
      <alignment horizontal="center" vertical="center" wrapText="1"/>
      <protection locked="0"/>
    </xf>
    <xf numFmtId="0" fontId="19" fillId="6" borderId="0" xfId="0" applyFont="1" applyFill="1" applyBorder="1" applyAlignment="1">
      <alignment horizontal="center" vertical="center"/>
    </xf>
    <xf numFmtId="0" fontId="19"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2"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8" fillId="9" borderId="1" xfId="0" applyFont="1" applyFill="1" applyBorder="1" applyAlignment="1">
      <alignment horizontal="center" vertical="center" wrapText="1"/>
    </xf>
    <xf numFmtId="9" fontId="2" fillId="6" borderId="0" xfId="4" applyNumberFormat="1" applyFont="1" applyFill="1" applyBorder="1" applyAlignment="1">
      <alignment horizontal="center" vertical="center" wrapText="1"/>
    </xf>
    <xf numFmtId="10" fontId="33" fillId="6" borderId="13" xfId="4" applyNumberFormat="1"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9" fillId="5" borderId="1"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1" fillId="14" borderId="8"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9" fillId="6" borderId="0" xfId="0" applyFont="1" applyFill="1" applyBorder="1" applyAlignment="1">
      <alignment horizontal="right" vertical="center" wrapText="1"/>
    </xf>
    <xf numFmtId="22" fontId="29" fillId="15" borderId="19" xfId="0" applyNumberFormat="1" applyFont="1" applyFill="1" applyBorder="1" applyAlignment="1">
      <alignment horizontal="center" vertical="center"/>
    </xf>
    <xf numFmtId="0" fontId="29" fillId="15" borderId="20" xfId="0" applyFont="1" applyFill="1" applyBorder="1" applyAlignment="1">
      <alignment horizontal="center" vertical="center"/>
    </xf>
    <xf numFmtId="0" fontId="29" fillId="15" borderId="21" xfId="0" applyFont="1" applyFill="1" applyBorder="1" applyAlignment="1">
      <alignment horizontal="center" vertical="center"/>
    </xf>
    <xf numFmtId="0" fontId="29" fillId="16" borderId="5" xfId="0" applyFont="1" applyFill="1" applyBorder="1" applyAlignment="1">
      <alignment horizontal="center" vertical="center"/>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9" xfId="0" applyFont="1" applyFill="1" applyBorder="1" applyAlignment="1">
      <alignment horizontal="center" vertical="center"/>
    </xf>
    <xf numFmtId="0" fontId="30" fillId="12" borderId="6" xfId="0" applyFont="1" applyFill="1" applyBorder="1" applyAlignment="1" applyProtection="1">
      <alignment horizontal="center" vertical="center" wrapText="1"/>
      <protection locked="0"/>
    </xf>
    <xf numFmtId="0" fontId="30" fillId="12" borderId="13" xfId="0" applyFont="1" applyFill="1" applyBorder="1" applyAlignment="1" applyProtection="1">
      <alignment horizontal="center" vertical="center" wrapText="1"/>
      <protection locked="0"/>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7" fillId="6" borderId="0" xfId="0" applyFont="1" applyFill="1" applyBorder="1" applyAlignment="1">
      <alignment horizontal="center"/>
    </xf>
    <xf numFmtId="0" fontId="1" fillId="7" borderId="1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2" fillId="6" borderId="1" xfId="0" applyFont="1" applyFill="1" applyBorder="1" applyAlignment="1">
      <alignment horizontal="center" vertical="top" wrapText="1"/>
    </xf>
    <xf numFmtId="0" fontId="19" fillId="6" borderId="0" xfId="0" applyFont="1" applyFill="1" applyBorder="1" applyAlignment="1">
      <alignment horizontal="justify"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19" fillId="6" borderId="0" xfId="0" applyFont="1" applyFill="1" applyBorder="1" applyAlignment="1">
      <alignment horizontal="center" vertical="center"/>
    </xf>
    <xf numFmtId="0" fontId="18" fillId="6" borderId="12" xfId="0" applyFont="1" applyFill="1" applyBorder="1" applyAlignment="1" applyProtection="1">
      <alignment horizontal="center" vertical="center" wrapText="1"/>
      <protection locked="0"/>
    </xf>
    <xf numFmtId="0" fontId="18" fillId="6" borderId="28" xfId="0" applyFont="1" applyFill="1" applyBorder="1" applyAlignment="1" applyProtection="1">
      <alignment horizontal="center" vertical="center" wrapText="1"/>
      <protection locked="0"/>
    </xf>
    <xf numFmtId="0" fontId="18" fillId="6" borderId="13" xfId="0" applyFont="1" applyFill="1" applyBorder="1" applyAlignment="1" applyProtection="1">
      <alignment horizontal="center" vertical="center" wrapText="1"/>
      <protection locked="0"/>
    </xf>
    <xf numFmtId="9" fontId="2" fillId="6" borderId="13" xfId="4" applyFont="1" applyFill="1" applyBorder="1" applyAlignment="1" applyProtection="1">
      <alignment horizontal="center" vertical="center" wrapText="1"/>
      <protection locked="0"/>
    </xf>
    <xf numFmtId="9" fontId="2" fillId="6" borderId="29" xfId="4" applyFont="1" applyFill="1" applyBorder="1" applyAlignment="1" applyProtection="1">
      <alignment horizontal="center" vertical="center" wrapText="1"/>
      <protection locked="0"/>
    </xf>
    <xf numFmtId="0" fontId="31" fillId="17" borderId="12" xfId="0" applyFont="1" applyFill="1" applyBorder="1" applyAlignment="1" applyProtection="1">
      <alignment horizontal="center" vertical="center" wrapText="1"/>
      <protection locked="0"/>
    </xf>
    <xf numFmtId="0" fontId="31" fillId="17" borderId="28" xfId="0" applyFont="1" applyFill="1" applyBorder="1" applyAlignment="1" applyProtection="1">
      <alignment horizontal="center" vertical="center" wrapText="1"/>
      <protection locked="0"/>
    </xf>
    <xf numFmtId="0" fontId="31" fillId="17" borderId="30" xfId="0" applyFont="1" applyFill="1" applyBorder="1" applyAlignment="1" applyProtection="1">
      <alignment horizontal="center" vertical="center" wrapText="1"/>
      <protection locked="0"/>
    </xf>
    <xf numFmtId="0" fontId="30" fillId="18" borderId="13" xfId="0" applyFont="1" applyFill="1" applyBorder="1" applyAlignment="1" applyProtection="1">
      <alignment horizontal="center" vertical="center" wrapText="1"/>
      <protection locked="0"/>
    </xf>
    <xf numFmtId="0" fontId="30" fillId="14" borderId="13" xfId="0" applyFont="1" applyFill="1" applyBorder="1" applyAlignment="1" applyProtection="1">
      <alignment horizontal="center" vertical="center" wrapText="1"/>
      <protection locked="0"/>
    </xf>
    <xf numFmtId="0" fontId="32" fillId="12" borderId="13" xfId="0" applyFont="1" applyFill="1" applyBorder="1" applyAlignment="1" applyProtection="1">
      <alignment horizontal="center" vertical="center" wrapText="1"/>
      <protection locked="0"/>
    </xf>
    <xf numFmtId="0" fontId="28" fillId="6" borderId="13" xfId="0" applyFont="1" applyFill="1" applyBorder="1" applyAlignment="1" applyProtection="1">
      <alignment horizontal="center" vertical="center" wrapText="1"/>
      <protection locked="0"/>
    </xf>
    <xf numFmtId="0" fontId="1" fillId="13" borderId="20" xfId="0" applyFont="1" applyFill="1" applyBorder="1" applyAlignment="1">
      <alignment horizontal="center" vertical="center" wrapText="1"/>
    </xf>
    <xf numFmtId="0" fontId="1" fillId="14" borderId="20"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742" name="AutoShape 38" descr="Resultado de imagen para boton agregar icono">
          <a:extLst>
            <a:ext uri="{FF2B5EF4-FFF2-40B4-BE49-F238E27FC236}">
              <a16:creationId xmlns:a16="http://schemas.microsoft.com/office/drawing/2014/main" id="{21C4E3E7-6B22-4EE5-8428-CA4D93AA5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3" name="AutoShape 39" descr="Resultado de imagen para boton agregar icono">
          <a:extLst>
            <a:ext uri="{FF2B5EF4-FFF2-40B4-BE49-F238E27FC236}">
              <a16:creationId xmlns:a16="http://schemas.microsoft.com/office/drawing/2014/main" id="{A11FB68E-3E6F-4816-BA01-58322C7A754A}"/>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4" name="AutoShape 40" descr="Resultado de imagen para boton agregar icono">
          <a:extLst>
            <a:ext uri="{FF2B5EF4-FFF2-40B4-BE49-F238E27FC236}">
              <a16:creationId xmlns:a16="http://schemas.microsoft.com/office/drawing/2014/main" id="{78E9476D-9450-4763-94D3-499718CB4ABD}"/>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745" name="AutoShape 42" descr="Z">
          <a:extLst>
            <a:ext uri="{FF2B5EF4-FFF2-40B4-BE49-F238E27FC236}">
              <a16:creationId xmlns:a16="http://schemas.microsoft.com/office/drawing/2014/main" id="{C9EDED9F-C6FB-4D29-8E30-C99B0D627506}"/>
            </a:ext>
          </a:extLst>
        </xdr:cNvPr>
        <xdr:cNvSpPr>
          <a:spLocks noChangeAspect="1" noChangeArrowheads="1"/>
        </xdr:cNvSpPr>
      </xdr:nvSpPr>
      <xdr:spPr bwMode="auto">
        <a:xfrm>
          <a:off x="11982450" y="343852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88B02F1A-48BA-48E8-8BB8-F5EF62407408}"/>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
  <sheetViews>
    <sheetView showGridLines="0" tabSelected="1" zoomScale="50" zoomScaleNormal="50" workbookViewId="0">
      <selection activeCell="E7" sqref="E7"/>
    </sheetView>
  </sheetViews>
  <sheetFormatPr baseColWidth="10" defaultColWidth="0" defaultRowHeight="15" zeroHeight="1" x14ac:dyDescent="0.25"/>
  <cols>
    <col min="1" max="1" width="8.85546875" style="11" customWidth="1"/>
    <col min="2" max="2" width="45.28515625" customWidth="1"/>
    <col min="3" max="3" width="64.85546875" customWidth="1"/>
    <col min="4" max="4" width="42.140625" customWidth="1"/>
    <col min="5" max="5" width="18.5703125" style="11" customWidth="1"/>
    <col min="6" max="6" width="17.28515625" customWidth="1"/>
    <col min="7" max="7" width="30" customWidth="1"/>
    <col min="8" max="8" width="39.7109375" customWidth="1"/>
    <col min="9" max="9" width="31.42578125" style="11" customWidth="1"/>
    <col min="10" max="10" width="23" customWidth="1"/>
    <col min="11" max="11" width="28" customWidth="1"/>
    <col min="12" max="15" width="11.42578125" customWidth="1"/>
    <col min="16" max="16" width="24.5703125" customWidth="1"/>
    <col min="17" max="17" width="22" customWidth="1"/>
    <col min="18" max="18" width="27.28515625" style="11" customWidth="1"/>
    <col min="19" max="19" width="20.85546875" style="11" customWidth="1"/>
    <col min="20" max="20" width="46.28515625" style="11" customWidth="1"/>
    <col min="21" max="21" width="11.42578125" customWidth="1"/>
    <col min="22" max="22" width="18.85546875" customWidth="1"/>
    <col min="23" max="23" width="14.140625" customWidth="1"/>
    <col min="24" max="24" width="18.42578125" customWidth="1"/>
    <col min="25" max="25" width="66" customWidth="1"/>
    <col min="26" max="26" width="29.85546875" customWidth="1"/>
    <col min="27" max="27" width="19.7109375" customWidth="1"/>
    <col min="28" max="29" width="16.42578125" customWidth="1"/>
    <col min="30" max="30" width="57.710937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81" t="s">
        <v>0</v>
      </c>
      <c r="B1" s="182"/>
      <c r="C1" s="182"/>
      <c r="D1" s="182"/>
      <c r="E1" s="182"/>
      <c r="F1" s="182"/>
      <c r="G1" s="182"/>
      <c r="H1" s="182"/>
      <c r="I1" s="182"/>
      <c r="J1" s="182"/>
      <c r="K1" s="182"/>
      <c r="L1" s="182"/>
      <c r="M1" s="182"/>
      <c r="N1" s="182"/>
      <c r="O1" s="182"/>
      <c r="P1" s="182"/>
      <c r="Q1" s="182"/>
      <c r="R1" s="182"/>
      <c r="S1" s="182"/>
      <c r="T1" s="182"/>
      <c r="U1" s="183"/>
    </row>
    <row r="2" spans="1:46" ht="40.5" customHeight="1" thickBot="1" x14ac:dyDescent="0.3">
      <c r="A2" s="184" t="s">
        <v>1</v>
      </c>
      <c r="B2" s="185"/>
      <c r="C2" s="185"/>
      <c r="D2" s="186"/>
      <c r="E2" s="186"/>
      <c r="F2" s="186"/>
      <c r="G2" s="186"/>
      <c r="H2" s="186"/>
      <c r="I2" s="186"/>
      <c r="J2" s="185"/>
      <c r="K2" s="185"/>
      <c r="L2" s="185"/>
      <c r="M2" s="185"/>
      <c r="N2" s="185"/>
      <c r="O2" s="185"/>
      <c r="P2" s="185"/>
      <c r="Q2" s="185"/>
      <c r="R2" s="185"/>
      <c r="S2" s="185"/>
      <c r="T2" s="185"/>
      <c r="U2" s="187"/>
    </row>
    <row r="3" spans="1:46" ht="15" customHeight="1" x14ac:dyDescent="0.25">
      <c r="A3" s="199" t="s">
        <v>2</v>
      </c>
      <c r="B3" s="200"/>
      <c r="C3" s="23">
        <v>2019</v>
      </c>
      <c r="D3" s="142" t="s">
        <v>3</v>
      </c>
      <c r="E3" s="143"/>
      <c r="F3" s="143"/>
      <c r="G3" s="143"/>
      <c r="H3" s="143"/>
      <c r="I3" s="144"/>
      <c r="J3" s="21"/>
      <c r="K3" s="21"/>
      <c r="L3" s="21"/>
      <c r="M3" s="21"/>
      <c r="N3" s="21"/>
      <c r="O3" s="21"/>
      <c r="P3" s="21"/>
      <c r="Q3" s="21"/>
      <c r="R3" s="30"/>
      <c r="S3" s="30"/>
      <c r="T3" s="30"/>
      <c r="U3" s="96"/>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x14ac:dyDescent="0.25">
      <c r="A4" s="199" t="s">
        <v>4</v>
      </c>
      <c r="B4" s="200"/>
      <c r="C4" s="23" t="s">
        <v>5</v>
      </c>
      <c r="D4" s="22" t="s">
        <v>6</v>
      </c>
      <c r="E4" s="139" t="s">
        <v>7</v>
      </c>
      <c r="F4" s="145" t="s">
        <v>8</v>
      </c>
      <c r="G4" s="145"/>
      <c r="H4" s="145"/>
      <c r="I4" s="146"/>
      <c r="J4" s="21"/>
      <c r="K4" s="21"/>
      <c r="L4" s="21"/>
      <c r="M4" s="21"/>
      <c r="N4" s="21"/>
      <c r="O4" s="21"/>
      <c r="P4" s="21"/>
      <c r="Q4" s="21"/>
      <c r="R4" s="30"/>
      <c r="S4" s="30"/>
      <c r="T4" s="30"/>
      <c r="U4" s="96"/>
      <c r="V4" s="1"/>
      <c r="W4" s="1"/>
      <c r="X4" s="1"/>
      <c r="Y4" s="1"/>
      <c r="Z4" s="1"/>
      <c r="AA4" s="1"/>
      <c r="AB4" s="1"/>
      <c r="AC4" s="1"/>
      <c r="AD4" s="1"/>
      <c r="AE4" s="1"/>
      <c r="AF4" s="1"/>
      <c r="AG4" s="1"/>
      <c r="AH4" s="1"/>
      <c r="AI4" s="1"/>
      <c r="AJ4" s="1"/>
      <c r="AK4" s="1"/>
      <c r="AL4" s="1"/>
      <c r="AM4" s="1"/>
      <c r="AN4" s="1"/>
      <c r="AO4" s="1"/>
      <c r="AP4" s="1"/>
      <c r="AQ4" s="1"/>
      <c r="AR4" s="1"/>
      <c r="AS4" s="1"/>
      <c r="AT4" s="1"/>
    </row>
    <row r="5" spans="1:46" ht="84.75" customHeight="1" x14ac:dyDescent="0.25">
      <c r="A5" s="199" t="s">
        <v>9</v>
      </c>
      <c r="B5" s="200"/>
      <c r="C5" s="23" t="s">
        <v>10</v>
      </c>
      <c r="D5" s="24">
        <v>1</v>
      </c>
      <c r="E5" s="95">
        <v>43460</v>
      </c>
      <c r="F5" s="147" t="s">
        <v>11</v>
      </c>
      <c r="G5" s="147"/>
      <c r="H5" s="147"/>
      <c r="I5" s="148"/>
      <c r="J5" s="21"/>
      <c r="K5" s="21"/>
      <c r="L5" s="21"/>
      <c r="M5" s="21"/>
      <c r="N5" s="21"/>
      <c r="O5" s="21"/>
      <c r="P5" s="21"/>
      <c r="Q5" s="21"/>
      <c r="R5" s="30"/>
      <c r="S5" s="30"/>
      <c r="T5" s="30"/>
      <c r="U5" s="96"/>
      <c r="V5" s="1"/>
      <c r="W5" s="1"/>
      <c r="X5" s="1"/>
      <c r="Y5" s="1"/>
      <c r="Z5" s="1"/>
      <c r="AA5" s="1"/>
      <c r="AB5" s="1"/>
      <c r="AC5" s="1"/>
      <c r="AD5" s="1"/>
      <c r="AE5" s="1"/>
      <c r="AF5" s="1"/>
      <c r="AG5" s="1"/>
      <c r="AH5" s="1"/>
      <c r="AI5" s="1"/>
      <c r="AJ5" s="1"/>
      <c r="AK5" s="1"/>
      <c r="AL5" s="1"/>
      <c r="AM5" s="1"/>
      <c r="AN5" s="1"/>
      <c r="AO5" s="1"/>
      <c r="AP5" s="1"/>
      <c r="AQ5" s="1"/>
      <c r="AR5" s="1"/>
      <c r="AS5" s="1"/>
      <c r="AT5" s="1"/>
    </row>
    <row r="6" spans="1:46" ht="84.75" customHeight="1" x14ac:dyDescent="0.25">
      <c r="A6" s="199" t="s">
        <v>12</v>
      </c>
      <c r="B6" s="200"/>
      <c r="C6" s="23" t="s">
        <v>13</v>
      </c>
      <c r="D6" s="24">
        <v>2</v>
      </c>
      <c r="E6" s="95">
        <v>43578</v>
      </c>
      <c r="F6" s="147" t="s">
        <v>193</v>
      </c>
      <c r="G6" s="147"/>
      <c r="H6" s="147"/>
      <c r="I6" s="148"/>
      <c r="J6" s="21"/>
      <c r="K6" s="21"/>
      <c r="L6" s="21"/>
      <c r="M6" s="21"/>
      <c r="N6" s="21"/>
      <c r="O6" s="21"/>
      <c r="P6" s="21"/>
      <c r="Q6" s="21"/>
      <c r="R6" s="30"/>
      <c r="S6" s="30"/>
      <c r="T6" s="30"/>
      <c r="U6" s="96"/>
      <c r="V6" s="12"/>
      <c r="W6" s="12"/>
      <c r="X6" s="12"/>
      <c r="Y6" s="12"/>
      <c r="Z6" s="12"/>
      <c r="AA6" s="12"/>
      <c r="AB6" s="12"/>
      <c r="AC6" s="12"/>
      <c r="AD6" s="12"/>
      <c r="AE6" s="12"/>
      <c r="AF6" s="12"/>
      <c r="AG6" s="12"/>
      <c r="AH6" s="12"/>
      <c r="AI6" s="12"/>
      <c r="AJ6" s="12"/>
      <c r="AK6" s="12"/>
      <c r="AL6" s="12"/>
      <c r="AM6" s="12"/>
      <c r="AN6" s="12"/>
      <c r="AO6" s="12"/>
      <c r="AP6" s="2"/>
      <c r="AQ6" s="12"/>
      <c r="AR6" s="12"/>
      <c r="AS6" s="12"/>
      <c r="AT6" s="12"/>
    </row>
    <row r="7" spans="1:46" ht="69" customHeight="1" thickBot="1" x14ac:dyDescent="0.3">
      <c r="A7" s="201" t="s">
        <v>14</v>
      </c>
      <c r="B7" s="202"/>
      <c r="C7" s="136" t="s">
        <v>15</v>
      </c>
      <c r="D7" s="19"/>
      <c r="E7" s="138"/>
      <c r="F7" s="175"/>
      <c r="G7" s="176"/>
      <c r="H7" s="176"/>
      <c r="I7" s="177"/>
      <c r="J7" s="97"/>
      <c r="K7" s="97"/>
      <c r="L7" s="97"/>
      <c r="M7" s="97"/>
      <c r="N7" s="97"/>
      <c r="O7" s="97"/>
      <c r="P7" s="97"/>
      <c r="Q7" s="97"/>
      <c r="R7" s="137"/>
      <c r="S7" s="137"/>
      <c r="T7" s="137"/>
      <c r="U7" s="98"/>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row>
    <row r="8" spans="1:46" x14ac:dyDescent="0.25">
      <c r="A8" s="88"/>
      <c r="B8" s="2"/>
      <c r="C8" s="2"/>
      <c r="D8" s="2"/>
      <c r="E8" s="89"/>
      <c r="F8" s="2"/>
      <c r="G8" s="2"/>
      <c r="H8" s="2"/>
      <c r="I8" s="89"/>
      <c r="J8" s="2"/>
      <c r="K8" s="2"/>
      <c r="L8" s="2"/>
      <c r="M8" s="2"/>
      <c r="N8" s="2"/>
      <c r="O8" s="2"/>
      <c r="P8" s="2"/>
      <c r="Q8" s="1"/>
      <c r="R8" s="3"/>
      <c r="S8" s="3"/>
      <c r="T8" s="3"/>
      <c r="U8" s="1"/>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row>
    <row r="9" spans="1:46" x14ac:dyDescent="0.25">
      <c r="A9" s="89"/>
      <c r="B9" s="2"/>
      <c r="C9" s="2"/>
      <c r="D9" s="208"/>
      <c r="E9" s="208"/>
      <c r="F9" s="208"/>
      <c r="G9" s="208"/>
      <c r="H9" s="208"/>
      <c r="I9" s="208"/>
      <c r="J9" s="208"/>
      <c r="K9" s="208"/>
      <c r="L9" s="208"/>
      <c r="M9" s="208"/>
      <c r="N9" s="208"/>
      <c r="O9" s="208"/>
      <c r="P9" s="208"/>
      <c r="Q9" s="208"/>
      <c r="R9" s="208"/>
      <c r="S9" s="208"/>
      <c r="T9" s="119"/>
      <c r="U9" s="9"/>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row>
    <row r="10" spans="1:46" x14ac:dyDescent="0.25">
      <c r="A10" s="3"/>
      <c r="B10" s="1"/>
      <c r="C10" s="1"/>
      <c r="D10" s="195"/>
      <c r="E10" s="195"/>
      <c r="F10" s="195"/>
      <c r="G10" s="195"/>
      <c r="H10" s="195"/>
      <c r="I10" s="195"/>
      <c r="J10" s="195"/>
      <c r="K10" s="195"/>
      <c r="L10" s="158"/>
      <c r="M10" s="158"/>
      <c r="N10" s="158"/>
      <c r="O10" s="158"/>
      <c r="P10" s="126"/>
      <c r="Q10" s="126"/>
      <c r="R10" s="126"/>
      <c r="S10" s="126"/>
      <c r="T10" s="126"/>
      <c r="U10" s="126"/>
      <c r="V10" s="158"/>
      <c r="W10" s="158"/>
      <c r="X10" s="121"/>
      <c r="Y10" s="121"/>
      <c r="Z10" s="121"/>
      <c r="AA10" s="158"/>
      <c r="AB10" s="158"/>
      <c r="AC10" s="121"/>
      <c r="AD10" s="121"/>
      <c r="AE10" s="121"/>
      <c r="AF10" s="158"/>
      <c r="AG10" s="158"/>
      <c r="AH10" s="121"/>
      <c r="AI10" s="121"/>
      <c r="AJ10" s="121"/>
      <c r="AK10" s="158"/>
      <c r="AL10" s="158"/>
      <c r="AM10" s="121"/>
      <c r="AN10" s="121"/>
      <c r="AO10" s="121"/>
      <c r="AP10" s="158"/>
      <c r="AQ10" s="158"/>
      <c r="AR10" s="158"/>
      <c r="AS10" s="121"/>
      <c r="AT10" s="121"/>
    </row>
    <row r="11" spans="1:46" ht="15.75" thickBot="1" x14ac:dyDescent="0.3">
      <c r="A11" s="3"/>
      <c r="B11" s="1"/>
      <c r="C11" s="1"/>
      <c r="D11" s="1"/>
      <c r="E11" s="3"/>
      <c r="F11" s="1"/>
      <c r="G11" s="1"/>
      <c r="H11" s="1"/>
      <c r="I11" s="3"/>
      <c r="J11" s="1"/>
      <c r="K11" s="1"/>
      <c r="L11" s="1"/>
      <c r="M11" s="1"/>
      <c r="N11" s="1"/>
      <c r="O11" s="1"/>
      <c r="P11" s="1"/>
      <c r="Q11" s="1"/>
      <c r="R11" s="3"/>
      <c r="S11" s="3"/>
      <c r="T11" s="3"/>
      <c r="U11" s="1"/>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row>
    <row r="12" spans="1:46" ht="15" customHeight="1" thickBot="1" x14ac:dyDescent="0.3">
      <c r="A12" s="190" t="s">
        <v>16</v>
      </c>
      <c r="B12" s="191"/>
      <c r="C12" s="191"/>
      <c r="D12" s="150"/>
      <c r="E12" s="151"/>
      <c r="F12" s="151"/>
      <c r="G12" s="151"/>
      <c r="H12" s="151"/>
      <c r="I12" s="151"/>
      <c r="J12" s="151"/>
      <c r="K12" s="151"/>
      <c r="L12" s="151"/>
      <c r="M12" s="151"/>
      <c r="N12" s="151"/>
      <c r="O12" s="151"/>
      <c r="P12" s="151"/>
      <c r="Q12" s="151"/>
      <c r="R12" s="151"/>
      <c r="S12" s="151"/>
      <c r="T12" s="151"/>
      <c r="U12" s="151"/>
      <c r="V12" s="155" t="s">
        <v>17</v>
      </c>
      <c r="W12" s="155"/>
      <c r="X12" s="155"/>
      <c r="Y12" s="155"/>
      <c r="Z12" s="156"/>
      <c r="AA12" s="166" t="s">
        <v>17</v>
      </c>
      <c r="AB12" s="167"/>
      <c r="AC12" s="167"/>
      <c r="AD12" s="167"/>
      <c r="AE12" s="168"/>
      <c r="AF12" s="155" t="s">
        <v>17</v>
      </c>
      <c r="AG12" s="155"/>
      <c r="AH12" s="155"/>
      <c r="AI12" s="155"/>
      <c r="AJ12" s="156"/>
      <c r="AK12" s="172" t="s">
        <v>17</v>
      </c>
      <c r="AL12" s="173"/>
      <c r="AM12" s="173"/>
      <c r="AN12" s="173"/>
      <c r="AO12" s="174"/>
      <c r="AP12" s="162" t="s">
        <v>17</v>
      </c>
      <c r="AQ12" s="163"/>
      <c r="AR12" s="163"/>
      <c r="AS12" s="163"/>
      <c r="AT12" s="164"/>
    </row>
    <row r="13" spans="1:46" ht="15" customHeight="1" x14ac:dyDescent="0.25">
      <c r="A13" s="192"/>
      <c r="B13" s="193"/>
      <c r="C13" s="193"/>
      <c r="D13" s="152"/>
      <c r="E13" s="153"/>
      <c r="F13" s="153"/>
      <c r="G13" s="153"/>
      <c r="H13" s="153"/>
      <c r="I13" s="153"/>
      <c r="J13" s="153"/>
      <c r="K13" s="153"/>
      <c r="L13" s="153"/>
      <c r="M13" s="153"/>
      <c r="N13" s="153"/>
      <c r="O13" s="153"/>
      <c r="P13" s="153"/>
      <c r="Q13" s="153"/>
      <c r="R13" s="153"/>
      <c r="S13" s="153"/>
      <c r="T13" s="153"/>
      <c r="U13" s="154"/>
      <c r="V13" s="170" t="s">
        <v>18</v>
      </c>
      <c r="W13" s="171"/>
      <c r="X13" s="171"/>
      <c r="Y13" s="171"/>
      <c r="Z13" s="171"/>
      <c r="AA13" s="221" t="s">
        <v>19</v>
      </c>
      <c r="AB13" s="221"/>
      <c r="AC13" s="221"/>
      <c r="AD13" s="221"/>
      <c r="AE13" s="221"/>
      <c r="AF13" s="171" t="s">
        <v>20</v>
      </c>
      <c r="AG13" s="171"/>
      <c r="AH13" s="171"/>
      <c r="AI13" s="171"/>
      <c r="AJ13" s="171"/>
      <c r="AK13" s="222" t="s">
        <v>21</v>
      </c>
      <c r="AL13" s="222"/>
      <c r="AM13" s="222"/>
      <c r="AN13" s="222"/>
      <c r="AO13" s="222"/>
      <c r="AP13" s="206" t="s">
        <v>22</v>
      </c>
      <c r="AQ13" s="206"/>
      <c r="AR13" s="206"/>
      <c r="AS13" s="206"/>
      <c r="AT13" s="207"/>
    </row>
    <row r="14" spans="1:46" ht="15" customHeight="1" x14ac:dyDescent="0.25">
      <c r="A14" s="127"/>
      <c r="B14" s="128"/>
      <c r="C14" s="128"/>
      <c r="D14" s="196" t="s">
        <v>23</v>
      </c>
      <c r="E14" s="197"/>
      <c r="F14" s="197"/>
      <c r="G14" s="197"/>
      <c r="H14" s="197"/>
      <c r="I14" s="197"/>
      <c r="J14" s="197"/>
      <c r="K14" s="197"/>
      <c r="L14" s="197"/>
      <c r="M14" s="197"/>
      <c r="N14" s="197"/>
      <c r="O14" s="197"/>
      <c r="P14" s="197"/>
      <c r="Q14" s="197"/>
      <c r="R14" s="197"/>
      <c r="S14" s="198"/>
      <c r="T14" s="130"/>
      <c r="U14" s="130"/>
      <c r="V14" s="194"/>
      <c r="W14" s="159"/>
      <c r="X14" s="160" t="s">
        <v>24</v>
      </c>
      <c r="Y14" s="159" t="s">
        <v>25</v>
      </c>
      <c r="Z14" s="159" t="s">
        <v>26</v>
      </c>
      <c r="AA14" s="161"/>
      <c r="AB14" s="161"/>
      <c r="AC14" s="161" t="s">
        <v>24</v>
      </c>
      <c r="AD14" s="161" t="s">
        <v>25</v>
      </c>
      <c r="AE14" s="161" t="s">
        <v>26</v>
      </c>
      <c r="AF14" s="159"/>
      <c r="AG14" s="159"/>
      <c r="AH14" s="159" t="s">
        <v>24</v>
      </c>
      <c r="AI14" s="159" t="s">
        <v>25</v>
      </c>
      <c r="AJ14" s="159" t="s">
        <v>26</v>
      </c>
      <c r="AK14" s="165"/>
      <c r="AL14" s="165"/>
      <c r="AM14" s="165" t="s">
        <v>24</v>
      </c>
      <c r="AN14" s="165" t="s">
        <v>25</v>
      </c>
      <c r="AO14" s="165" t="s">
        <v>26</v>
      </c>
      <c r="AP14" s="169" t="s">
        <v>27</v>
      </c>
      <c r="AQ14" s="169"/>
      <c r="AR14" s="169"/>
      <c r="AS14" s="169" t="s">
        <v>24</v>
      </c>
      <c r="AT14" s="157" t="s">
        <v>28</v>
      </c>
    </row>
    <row r="15" spans="1:46" ht="25.5" x14ac:dyDescent="0.25">
      <c r="A15" s="18" t="s">
        <v>29</v>
      </c>
      <c r="B15" s="8" t="s">
        <v>30</v>
      </c>
      <c r="C15" s="8" t="s">
        <v>31</v>
      </c>
      <c r="D15" s="20" t="s">
        <v>32</v>
      </c>
      <c r="E15" s="4" t="s">
        <v>33</v>
      </c>
      <c r="F15" s="4" t="s">
        <v>34</v>
      </c>
      <c r="G15" s="4" t="s">
        <v>35</v>
      </c>
      <c r="H15" s="4" t="s">
        <v>36</v>
      </c>
      <c r="I15" s="4" t="s">
        <v>37</v>
      </c>
      <c r="J15" s="4" t="s">
        <v>38</v>
      </c>
      <c r="K15" s="4" t="s">
        <v>39</v>
      </c>
      <c r="L15" s="4" t="s">
        <v>40</v>
      </c>
      <c r="M15" s="4" t="s">
        <v>41</v>
      </c>
      <c r="N15" s="4" t="s">
        <v>42</v>
      </c>
      <c r="O15" s="4" t="s">
        <v>43</v>
      </c>
      <c r="P15" s="4" t="s">
        <v>44</v>
      </c>
      <c r="Q15" s="4" t="s">
        <v>45</v>
      </c>
      <c r="R15" s="4" t="s">
        <v>46</v>
      </c>
      <c r="S15" s="4" t="s">
        <v>47</v>
      </c>
      <c r="T15" s="4" t="s">
        <v>48</v>
      </c>
      <c r="U15" s="16" t="s">
        <v>49</v>
      </c>
      <c r="V15" s="129" t="s">
        <v>50</v>
      </c>
      <c r="W15" s="123" t="s">
        <v>51</v>
      </c>
      <c r="X15" s="160"/>
      <c r="Y15" s="159"/>
      <c r="Z15" s="159"/>
      <c r="AA15" s="122" t="s">
        <v>50</v>
      </c>
      <c r="AB15" s="122" t="s">
        <v>51</v>
      </c>
      <c r="AC15" s="161"/>
      <c r="AD15" s="161"/>
      <c r="AE15" s="161"/>
      <c r="AF15" s="123" t="s">
        <v>50</v>
      </c>
      <c r="AG15" s="123" t="s">
        <v>51</v>
      </c>
      <c r="AH15" s="159"/>
      <c r="AI15" s="159"/>
      <c r="AJ15" s="159"/>
      <c r="AK15" s="131" t="s">
        <v>50</v>
      </c>
      <c r="AL15" s="131" t="s">
        <v>51</v>
      </c>
      <c r="AM15" s="165"/>
      <c r="AN15" s="165"/>
      <c r="AO15" s="165"/>
      <c r="AP15" s="135" t="s">
        <v>35</v>
      </c>
      <c r="AQ15" s="135" t="s">
        <v>50</v>
      </c>
      <c r="AR15" s="135" t="s">
        <v>51</v>
      </c>
      <c r="AS15" s="169"/>
      <c r="AT15" s="157"/>
    </row>
    <row r="16" spans="1:46" x14ac:dyDescent="0.25">
      <c r="A16" s="25"/>
      <c r="B16" s="26"/>
      <c r="C16" s="26"/>
      <c r="D16" s="27" t="s">
        <v>52</v>
      </c>
      <c r="E16" s="27"/>
      <c r="F16" s="27" t="s">
        <v>52</v>
      </c>
      <c r="G16" s="27" t="s">
        <v>52</v>
      </c>
      <c r="H16" s="27" t="s">
        <v>52</v>
      </c>
      <c r="I16" s="27" t="s">
        <v>52</v>
      </c>
      <c r="J16" s="27" t="s">
        <v>52</v>
      </c>
      <c r="K16" s="27" t="s">
        <v>52</v>
      </c>
      <c r="L16" s="28" t="s">
        <v>52</v>
      </c>
      <c r="M16" s="28" t="s">
        <v>52</v>
      </c>
      <c r="N16" s="28" t="s">
        <v>52</v>
      </c>
      <c r="O16" s="28" t="s">
        <v>52</v>
      </c>
      <c r="P16" s="27" t="s">
        <v>52</v>
      </c>
      <c r="Q16" s="27" t="s">
        <v>52</v>
      </c>
      <c r="R16" s="27" t="s">
        <v>52</v>
      </c>
      <c r="S16" s="27" t="s">
        <v>52</v>
      </c>
      <c r="T16" s="27"/>
      <c r="U16" s="29"/>
      <c r="V16" s="129" t="s">
        <v>52</v>
      </c>
      <c r="W16" s="123"/>
      <c r="X16" s="134" t="s">
        <v>52</v>
      </c>
      <c r="Y16" s="123" t="s">
        <v>52</v>
      </c>
      <c r="Z16" s="123" t="s">
        <v>52</v>
      </c>
      <c r="AA16" s="122" t="s">
        <v>52</v>
      </c>
      <c r="AB16" s="122" t="s">
        <v>52</v>
      </c>
      <c r="AC16" s="122" t="s">
        <v>52</v>
      </c>
      <c r="AD16" s="122" t="s">
        <v>52</v>
      </c>
      <c r="AE16" s="122" t="s">
        <v>52</v>
      </c>
      <c r="AF16" s="123" t="s">
        <v>52</v>
      </c>
      <c r="AG16" s="123" t="s">
        <v>52</v>
      </c>
      <c r="AH16" s="123"/>
      <c r="AI16" s="123" t="s">
        <v>52</v>
      </c>
      <c r="AJ16" s="123" t="s">
        <v>52</v>
      </c>
      <c r="AK16" s="131" t="s">
        <v>52</v>
      </c>
      <c r="AL16" s="131" t="s">
        <v>52</v>
      </c>
      <c r="AM16" s="131" t="s">
        <v>52</v>
      </c>
      <c r="AN16" s="131" t="s">
        <v>52</v>
      </c>
      <c r="AO16" s="131" t="s">
        <v>52</v>
      </c>
      <c r="AP16" s="135" t="s">
        <v>52</v>
      </c>
      <c r="AQ16" s="135"/>
      <c r="AR16" s="135" t="s">
        <v>52</v>
      </c>
      <c r="AS16" s="135" t="s">
        <v>52</v>
      </c>
      <c r="AT16" s="133" t="s">
        <v>52</v>
      </c>
    </row>
    <row r="17" spans="1:46" s="59" customFormat="1" ht="187.5" x14ac:dyDescent="0.3">
      <c r="A17" s="90">
        <v>6</v>
      </c>
      <c r="B17" s="49" t="s">
        <v>53</v>
      </c>
      <c r="C17" s="50" t="s">
        <v>54</v>
      </c>
      <c r="D17" s="51" t="s">
        <v>55</v>
      </c>
      <c r="E17" s="33">
        <v>0.08</v>
      </c>
      <c r="F17" s="34" t="s">
        <v>56</v>
      </c>
      <c r="G17" s="51" t="s">
        <v>57</v>
      </c>
      <c r="H17" s="51" t="s">
        <v>58</v>
      </c>
      <c r="I17" s="32" t="s">
        <v>59</v>
      </c>
      <c r="J17" s="51" t="s">
        <v>60</v>
      </c>
      <c r="K17" s="51" t="s">
        <v>61</v>
      </c>
      <c r="L17" s="52">
        <v>1</v>
      </c>
      <c r="M17" s="52">
        <v>0</v>
      </c>
      <c r="N17" s="52">
        <v>0</v>
      </c>
      <c r="O17" s="52">
        <v>0</v>
      </c>
      <c r="P17" s="53">
        <v>1</v>
      </c>
      <c r="Q17" s="51" t="s">
        <v>62</v>
      </c>
      <c r="R17" s="51" t="s">
        <v>63</v>
      </c>
      <c r="S17" s="51" t="s">
        <v>64</v>
      </c>
      <c r="T17" s="51" t="s">
        <v>65</v>
      </c>
      <c r="U17" s="101" t="s">
        <v>66</v>
      </c>
      <c r="V17" s="107">
        <v>1</v>
      </c>
      <c r="W17" s="116">
        <f>1/3</f>
        <v>0.33333333333333331</v>
      </c>
      <c r="X17" s="54">
        <f>W17/V17</f>
        <v>0.33333333333333331</v>
      </c>
      <c r="Y17" s="34" t="s">
        <v>67</v>
      </c>
      <c r="Z17" s="34" t="s">
        <v>68</v>
      </c>
      <c r="AA17" s="52">
        <v>0</v>
      </c>
      <c r="AB17" s="56"/>
      <c r="AC17" s="57" t="s">
        <v>69</v>
      </c>
      <c r="AD17" s="34"/>
      <c r="AE17" s="34"/>
      <c r="AF17" s="52">
        <v>0</v>
      </c>
      <c r="AG17" s="39"/>
      <c r="AH17" s="58" t="s">
        <v>69</v>
      </c>
      <c r="AI17" s="37"/>
      <c r="AJ17" s="37"/>
      <c r="AK17" s="52">
        <v>0</v>
      </c>
      <c r="AL17" s="103"/>
      <c r="AM17" s="62" t="s">
        <v>69</v>
      </c>
      <c r="AN17" s="37"/>
      <c r="AO17" s="37"/>
      <c r="AP17" s="51" t="s">
        <v>57</v>
      </c>
      <c r="AQ17" s="99">
        <v>1</v>
      </c>
      <c r="AR17" s="63"/>
      <c r="AS17" s="64">
        <f>AR17/AQ17</f>
        <v>0</v>
      </c>
      <c r="AT17" s="38"/>
    </row>
    <row r="18" spans="1:46" s="59" customFormat="1" ht="105.75" customHeight="1" x14ac:dyDescent="0.3">
      <c r="A18" s="90">
        <v>6</v>
      </c>
      <c r="B18" s="49" t="s">
        <v>53</v>
      </c>
      <c r="C18" s="50" t="s">
        <v>54</v>
      </c>
      <c r="D18" s="51" t="s">
        <v>70</v>
      </c>
      <c r="E18" s="33">
        <v>0.08</v>
      </c>
      <c r="F18" s="34" t="s">
        <v>56</v>
      </c>
      <c r="G18" s="51" t="s">
        <v>71</v>
      </c>
      <c r="H18" s="51" t="s">
        <v>72</v>
      </c>
      <c r="I18" s="32" t="s">
        <v>73</v>
      </c>
      <c r="J18" s="51" t="s">
        <v>74</v>
      </c>
      <c r="K18" s="51" t="s">
        <v>75</v>
      </c>
      <c r="L18" s="60">
        <v>0.3</v>
      </c>
      <c r="M18" s="60">
        <v>0.65</v>
      </c>
      <c r="N18" s="60">
        <v>0.8</v>
      </c>
      <c r="O18" s="60">
        <v>1</v>
      </c>
      <c r="P18" s="53">
        <v>1</v>
      </c>
      <c r="Q18" s="51" t="s">
        <v>62</v>
      </c>
      <c r="R18" s="51" t="s">
        <v>76</v>
      </c>
      <c r="S18" s="51" t="s">
        <v>64</v>
      </c>
      <c r="T18" s="51" t="s">
        <v>77</v>
      </c>
      <c r="U18" s="101" t="s">
        <v>66</v>
      </c>
      <c r="V18" s="108">
        <v>0.3</v>
      </c>
      <c r="W18" s="54">
        <v>0.45040000000000002</v>
      </c>
      <c r="X18" s="54">
        <v>1</v>
      </c>
      <c r="Y18" s="34" t="s">
        <v>78</v>
      </c>
      <c r="Z18" s="34" t="s">
        <v>79</v>
      </c>
      <c r="AA18" s="60">
        <v>0.65</v>
      </c>
      <c r="AB18" s="56"/>
      <c r="AC18" s="57">
        <f t="shared" ref="AC18:AC30" si="0">AB18/AA18</f>
        <v>0</v>
      </c>
      <c r="AD18" s="34"/>
      <c r="AE18" s="34"/>
      <c r="AF18" s="60">
        <v>0.8</v>
      </c>
      <c r="AG18" s="39"/>
      <c r="AH18" s="58">
        <f t="shared" ref="AH18:AH27" si="1">AG18/AF18</f>
        <v>0</v>
      </c>
      <c r="AI18" s="37"/>
      <c r="AJ18" s="37"/>
      <c r="AK18" s="60">
        <v>1</v>
      </c>
      <c r="AL18" s="61"/>
      <c r="AM18" s="62">
        <f t="shared" ref="AM18:AM30" si="2">AL18/AK18</f>
        <v>0</v>
      </c>
      <c r="AN18" s="37"/>
      <c r="AO18" s="37"/>
      <c r="AP18" s="51" t="s">
        <v>71</v>
      </c>
      <c r="AQ18" s="99">
        <v>1</v>
      </c>
      <c r="AR18" s="63"/>
      <c r="AS18" s="64">
        <f t="shared" ref="AS18:AS30" si="3">AR18/AQ18</f>
        <v>0</v>
      </c>
      <c r="AT18" s="38"/>
    </row>
    <row r="19" spans="1:46" s="59" customFormat="1" ht="112.5" x14ac:dyDescent="0.3">
      <c r="A19" s="90">
        <v>6</v>
      </c>
      <c r="B19" s="49" t="s">
        <v>53</v>
      </c>
      <c r="C19" s="50" t="s">
        <v>54</v>
      </c>
      <c r="D19" s="51" t="s">
        <v>80</v>
      </c>
      <c r="E19" s="33">
        <v>0.1</v>
      </c>
      <c r="F19" s="34" t="s">
        <v>81</v>
      </c>
      <c r="G19" s="51" t="s">
        <v>82</v>
      </c>
      <c r="H19" s="51" t="s">
        <v>83</v>
      </c>
      <c r="I19" s="32" t="s">
        <v>84</v>
      </c>
      <c r="J19" s="51" t="s">
        <v>85</v>
      </c>
      <c r="K19" s="51" t="s">
        <v>86</v>
      </c>
      <c r="L19" s="55">
        <v>3</v>
      </c>
      <c r="M19" s="55">
        <v>3</v>
      </c>
      <c r="N19" s="55">
        <v>3</v>
      </c>
      <c r="O19" s="55">
        <v>3</v>
      </c>
      <c r="P19" s="65">
        <v>3</v>
      </c>
      <c r="Q19" s="51" t="s">
        <v>87</v>
      </c>
      <c r="R19" s="51" t="s">
        <v>88</v>
      </c>
      <c r="S19" s="51" t="s">
        <v>89</v>
      </c>
      <c r="T19" s="51" t="s">
        <v>90</v>
      </c>
      <c r="U19" s="101" t="s">
        <v>66</v>
      </c>
      <c r="V19" s="109">
        <v>3</v>
      </c>
      <c r="W19" s="55">
        <v>2.29</v>
      </c>
      <c r="X19" s="54">
        <v>1</v>
      </c>
      <c r="Y19" s="34" t="s">
        <v>91</v>
      </c>
      <c r="Z19" s="34" t="s">
        <v>92</v>
      </c>
      <c r="AA19" s="55">
        <v>3</v>
      </c>
      <c r="AB19" s="56"/>
      <c r="AC19" s="57">
        <f t="shared" si="0"/>
        <v>0</v>
      </c>
      <c r="AD19" s="34"/>
      <c r="AE19" s="34"/>
      <c r="AF19" s="55">
        <v>3</v>
      </c>
      <c r="AG19" s="39"/>
      <c r="AH19" s="58">
        <f t="shared" si="1"/>
        <v>0</v>
      </c>
      <c r="AI19" s="37"/>
      <c r="AJ19" s="37"/>
      <c r="AK19" s="55">
        <v>3</v>
      </c>
      <c r="AL19" s="61"/>
      <c r="AM19" s="62">
        <f t="shared" si="2"/>
        <v>0</v>
      </c>
      <c r="AN19" s="37"/>
      <c r="AO19" s="37"/>
      <c r="AP19" s="51" t="s">
        <v>82</v>
      </c>
      <c r="AQ19" s="99">
        <v>3</v>
      </c>
      <c r="AR19" s="63"/>
      <c r="AS19" s="64">
        <f t="shared" si="3"/>
        <v>0</v>
      </c>
      <c r="AT19" s="38"/>
    </row>
    <row r="20" spans="1:46" s="59" customFormat="1" ht="129.75" customHeight="1" x14ac:dyDescent="0.3">
      <c r="A20" s="90">
        <v>6</v>
      </c>
      <c r="B20" s="49" t="s">
        <v>53</v>
      </c>
      <c r="C20" s="50" t="s">
        <v>54</v>
      </c>
      <c r="D20" s="51" t="s">
        <v>93</v>
      </c>
      <c r="E20" s="33">
        <v>0.08</v>
      </c>
      <c r="F20" s="34" t="s">
        <v>56</v>
      </c>
      <c r="G20" s="51" t="s">
        <v>94</v>
      </c>
      <c r="H20" s="51" t="s">
        <v>95</v>
      </c>
      <c r="I20" s="35" t="s">
        <v>96</v>
      </c>
      <c r="J20" s="51" t="s">
        <v>60</v>
      </c>
      <c r="K20" s="51" t="s">
        <v>97</v>
      </c>
      <c r="L20" s="55">
        <v>0</v>
      </c>
      <c r="M20" s="55">
        <v>1</v>
      </c>
      <c r="N20" s="55">
        <v>0</v>
      </c>
      <c r="O20" s="55">
        <v>1</v>
      </c>
      <c r="P20" s="65">
        <v>2</v>
      </c>
      <c r="Q20" s="51" t="s">
        <v>62</v>
      </c>
      <c r="R20" s="51" t="s">
        <v>98</v>
      </c>
      <c r="S20" s="51" t="s">
        <v>99</v>
      </c>
      <c r="T20" s="51" t="s">
        <v>100</v>
      </c>
      <c r="U20" s="101" t="s">
        <v>66</v>
      </c>
      <c r="V20" s="109">
        <v>0</v>
      </c>
      <c r="W20" s="54"/>
      <c r="X20" s="54" t="s">
        <v>69</v>
      </c>
      <c r="Y20" s="34" t="s">
        <v>101</v>
      </c>
      <c r="Z20" s="34" t="s">
        <v>102</v>
      </c>
      <c r="AA20" s="55">
        <v>1</v>
      </c>
      <c r="AB20" s="66"/>
      <c r="AC20" s="57">
        <f t="shared" si="0"/>
        <v>0</v>
      </c>
      <c r="AD20" s="34"/>
      <c r="AE20" s="34"/>
      <c r="AF20" s="55">
        <v>0</v>
      </c>
      <c r="AG20" s="39"/>
      <c r="AH20" s="58" t="s">
        <v>69</v>
      </c>
      <c r="AI20" s="37"/>
      <c r="AJ20" s="37"/>
      <c r="AK20" s="55">
        <v>1</v>
      </c>
      <c r="AL20" s="61"/>
      <c r="AM20" s="62">
        <f t="shared" si="2"/>
        <v>0</v>
      </c>
      <c r="AN20" s="37"/>
      <c r="AO20" s="37"/>
      <c r="AP20" s="51" t="s">
        <v>94</v>
      </c>
      <c r="AQ20" s="99">
        <v>2</v>
      </c>
      <c r="AR20" s="63"/>
      <c r="AS20" s="64">
        <f t="shared" si="3"/>
        <v>0</v>
      </c>
      <c r="AT20" s="38"/>
    </row>
    <row r="21" spans="1:46" s="59" customFormat="1" ht="129.75" customHeight="1" x14ac:dyDescent="0.3">
      <c r="A21" s="90">
        <v>6</v>
      </c>
      <c r="B21" s="49" t="s">
        <v>53</v>
      </c>
      <c r="C21" s="50" t="s">
        <v>54</v>
      </c>
      <c r="D21" s="51" t="s">
        <v>103</v>
      </c>
      <c r="E21" s="33">
        <v>0.08</v>
      </c>
      <c r="F21" s="34" t="s">
        <v>104</v>
      </c>
      <c r="G21" s="51" t="s">
        <v>105</v>
      </c>
      <c r="H21" s="51" t="s">
        <v>106</v>
      </c>
      <c r="I21" s="36" t="s">
        <v>107</v>
      </c>
      <c r="J21" s="68" t="s">
        <v>60</v>
      </c>
      <c r="K21" s="51" t="s">
        <v>108</v>
      </c>
      <c r="L21" s="55">
        <v>0</v>
      </c>
      <c r="M21" s="55">
        <v>1</v>
      </c>
      <c r="N21" s="55">
        <v>1</v>
      </c>
      <c r="O21" s="55">
        <v>1</v>
      </c>
      <c r="P21" s="65">
        <v>3</v>
      </c>
      <c r="Q21" s="34" t="s">
        <v>62</v>
      </c>
      <c r="R21" s="51" t="s">
        <v>109</v>
      </c>
      <c r="S21" s="51" t="s">
        <v>110</v>
      </c>
      <c r="T21" s="51" t="s">
        <v>111</v>
      </c>
      <c r="U21" s="101" t="s">
        <v>66</v>
      </c>
      <c r="V21" s="109">
        <v>0</v>
      </c>
      <c r="W21" s="54"/>
      <c r="X21" s="54" t="s">
        <v>69</v>
      </c>
      <c r="Y21" s="34" t="s">
        <v>101</v>
      </c>
      <c r="Z21" s="34" t="s">
        <v>102</v>
      </c>
      <c r="AA21" s="55">
        <v>1</v>
      </c>
      <c r="AB21" s="55"/>
      <c r="AC21" s="57">
        <f t="shared" si="0"/>
        <v>0</v>
      </c>
      <c r="AD21" s="34"/>
      <c r="AE21" s="34"/>
      <c r="AF21" s="55">
        <v>1</v>
      </c>
      <c r="AG21" s="69"/>
      <c r="AH21" s="58">
        <f t="shared" si="1"/>
        <v>0</v>
      </c>
      <c r="AI21" s="37"/>
      <c r="AJ21" s="37"/>
      <c r="AK21" s="55">
        <v>1</v>
      </c>
      <c r="AL21" s="104"/>
      <c r="AM21" s="62">
        <f t="shared" si="2"/>
        <v>0</v>
      </c>
      <c r="AN21" s="37"/>
      <c r="AO21" s="37"/>
      <c r="AP21" s="51" t="s">
        <v>105</v>
      </c>
      <c r="AQ21" s="105">
        <v>3</v>
      </c>
      <c r="AR21" s="63"/>
      <c r="AS21" s="64">
        <f t="shared" si="3"/>
        <v>0</v>
      </c>
      <c r="AT21" s="38"/>
    </row>
    <row r="22" spans="1:46" s="59" customFormat="1" ht="125.25" customHeight="1" x14ac:dyDescent="0.3">
      <c r="A22" s="90">
        <v>6</v>
      </c>
      <c r="B22" s="49" t="s">
        <v>53</v>
      </c>
      <c r="C22" s="50" t="s">
        <v>54</v>
      </c>
      <c r="D22" s="51" t="s">
        <v>112</v>
      </c>
      <c r="E22" s="33">
        <v>0.08</v>
      </c>
      <c r="F22" s="67" t="s">
        <v>81</v>
      </c>
      <c r="G22" s="51" t="s">
        <v>113</v>
      </c>
      <c r="H22" s="51" t="s">
        <v>114</v>
      </c>
      <c r="I22" s="36">
        <v>0</v>
      </c>
      <c r="J22" s="68" t="s">
        <v>60</v>
      </c>
      <c r="K22" s="51" t="s">
        <v>115</v>
      </c>
      <c r="L22" s="70"/>
      <c r="M22" s="70">
        <v>0.25</v>
      </c>
      <c r="N22" s="70"/>
      <c r="O22" s="94">
        <v>0.25</v>
      </c>
      <c r="P22" s="94">
        <v>0.5</v>
      </c>
      <c r="Q22" s="34" t="s">
        <v>62</v>
      </c>
      <c r="R22" s="51" t="s">
        <v>116</v>
      </c>
      <c r="S22" s="51" t="s">
        <v>117</v>
      </c>
      <c r="T22" s="51" t="s">
        <v>118</v>
      </c>
      <c r="U22" s="101" t="s">
        <v>66</v>
      </c>
      <c r="V22" s="110"/>
      <c r="W22" s="54"/>
      <c r="X22" s="54" t="s">
        <v>69</v>
      </c>
      <c r="Y22" s="34" t="s">
        <v>101</v>
      </c>
      <c r="Z22" s="34" t="s">
        <v>102</v>
      </c>
      <c r="AA22" s="70">
        <v>0.25</v>
      </c>
      <c r="AB22" s="55"/>
      <c r="AC22" s="57">
        <f t="shared" si="0"/>
        <v>0</v>
      </c>
      <c r="AD22" s="34"/>
      <c r="AE22" s="34"/>
      <c r="AF22" s="70"/>
      <c r="AG22" s="39"/>
      <c r="AH22" s="58" t="s">
        <v>69</v>
      </c>
      <c r="AI22" s="37"/>
      <c r="AJ22" s="37"/>
      <c r="AK22" s="94">
        <v>0.25</v>
      </c>
      <c r="AL22" s="72"/>
      <c r="AM22" s="62">
        <f t="shared" si="2"/>
        <v>0</v>
      </c>
      <c r="AN22" s="37"/>
      <c r="AO22" s="37"/>
      <c r="AP22" s="51" t="s">
        <v>113</v>
      </c>
      <c r="AQ22" s="99">
        <v>0.5</v>
      </c>
      <c r="AR22" s="63"/>
      <c r="AS22" s="64">
        <f t="shared" si="3"/>
        <v>0</v>
      </c>
      <c r="AT22" s="38"/>
    </row>
    <row r="23" spans="1:46" s="59" customFormat="1" ht="102" customHeight="1" x14ac:dyDescent="0.3">
      <c r="A23" s="90">
        <v>6</v>
      </c>
      <c r="B23" s="49" t="s">
        <v>53</v>
      </c>
      <c r="C23" s="50" t="s">
        <v>54</v>
      </c>
      <c r="D23" s="51" t="s">
        <v>119</v>
      </c>
      <c r="E23" s="33">
        <v>0.08</v>
      </c>
      <c r="F23" s="34" t="s">
        <v>56</v>
      </c>
      <c r="G23" s="51" t="s">
        <v>120</v>
      </c>
      <c r="H23" s="51" t="s">
        <v>121</v>
      </c>
      <c r="I23" s="35" t="s">
        <v>122</v>
      </c>
      <c r="J23" s="51" t="s">
        <v>74</v>
      </c>
      <c r="K23" s="51" t="s">
        <v>123</v>
      </c>
      <c r="L23" s="60">
        <v>0.3</v>
      </c>
      <c r="M23" s="60">
        <v>0.6</v>
      </c>
      <c r="N23" s="52">
        <v>0.8</v>
      </c>
      <c r="O23" s="60">
        <v>1</v>
      </c>
      <c r="P23" s="53">
        <v>1</v>
      </c>
      <c r="Q23" s="51" t="s">
        <v>62</v>
      </c>
      <c r="R23" s="51" t="s">
        <v>124</v>
      </c>
      <c r="S23" s="51" t="s">
        <v>125</v>
      </c>
      <c r="T23" s="51" t="s">
        <v>126</v>
      </c>
      <c r="U23" s="101" t="s">
        <v>66</v>
      </c>
      <c r="V23" s="108">
        <v>0.3</v>
      </c>
      <c r="W23" s="54">
        <f>12/130</f>
        <v>9.2307692307692313E-2</v>
      </c>
      <c r="X23" s="54">
        <f>W23/V23</f>
        <v>0.30769230769230771</v>
      </c>
      <c r="Y23" s="34" t="s">
        <v>127</v>
      </c>
      <c r="Z23" s="34" t="s">
        <v>128</v>
      </c>
      <c r="AA23" s="60">
        <v>0.6</v>
      </c>
      <c r="AB23" s="69"/>
      <c r="AC23" s="57">
        <f t="shared" si="0"/>
        <v>0</v>
      </c>
      <c r="AD23" s="39"/>
      <c r="AE23" s="39"/>
      <c r="AF23" s="52">
        <v>0.8</v>
      </c>
      <c r="AG23" s="73"/>
      <c r="AH23" s="58">
        <f t="shared" si="1"/>
        <v>0</v>
      </c>
      <c r="AI23" s="37"/>
      <c r="AJ23" s="37"/>
      <c r="AK23" s="60">
        <v>1</v>
      </c>
      <c r="AL23" s="74"/>
      <c r="AM23" s="62">
        <f t="shared" si="2"/>
        <v>0</v>
      </c>
      <c r="AN23" s="37"/>
      <c r="AO23" s="37"/>
      <c r="AP23" s="51" t="s">
        <v>120</v>
      </c>
      <c r="AQ23" s="99">
        <v>1</v>
      </c>
      <c r="AR23" s="63"/>
      <c r="AS23" s="64">
        <f t="shared" si="3"/>
        <v>0</v>
      </c>
      <c r="AT23" s="38"/>
    </row>
    <row r="24" spans="1:46" s="59" customFormat="1" ht="94.5" customHeight="1" x14ac:dyDescent="0.3">
      <c r="A24" s="90">
        <v>6</v>
      </c>
      <c r="B24" s="49" t="s">
        <v>53</v>
      </c>
      <c r="C24" s="50" t="s">
        <v>54</v>
      </c>
      <c r="D24" s="51" t="s">
        <v>129</v>
      </c>
      <c r="E24" s="33">
        <v>0.08</v>
      </c>
      <c r="F24" s="67" t="s">
        <v>81</v>
      </c>
      <c r="G24" s="51" t="s">
        <v>130</v>
      </c>
      <c r="H24" s="51" t="s">
        <v>130</v>
      </c>
      <c r="I24" s="36" t="s">
        <v>131</v>
      </c>
      <c r="J24" s="68" t="s">
        <v>60</v>
      </c>
      <c r="K24" s="51" t="s">
        <v>132</v>
      </c>
      <c r="L24" s="55">
        <v>1</v>
      </c>
      <c r="M24" s="55">
        <v>0</v>
      </c>
      <c r="N24" s="55">
        <v>0</v>
      </c>
      <c r="O24" s="55">
        <v>0</v>
      </c>
      <c r="P24" s="71">
        <v>1</v>
      </c>
      <c r="Q24" s="51" t="s">
        <v>62</v>
      </c>
      <c r="R24" s="51" t="s">
        <v>133</v>
      </c>
      <c r="S24" s="51" t="s">
        <v>125</v>
      </c>
      <c r="T24" s="51" t="s">
        <v>134</v>
      </c>
      <c r="U24" s="101" t="s">
        <v>66</v>
      </c>
      <c r="V24" s="117">
        <v>1</v>
      </c>
      <c r="W24" s="55">
        <v>1</v>
      </c>
      <c r="X24" s="54">
        <f>W24/V24</f>
        <v>1</v>
      </c>
      <c r="Y24" s="34" t="s">
        <v>135</v>
      </c>
      <c r="Z24" s="34" t="s">
        <v>136</v>
      </c>
      <c r="AA24" s="55">
        <v>0</v>
      </c>
      <c r="AB24" s="69"/>
      <c r="AC24" s="57" t="s">
        <v>69</v>
      </c>
      <c r="AD24" s="39"/>
      <c r="AE24" s="39"/>
      <c r="AF24" s="55">
        <v>0</v>
      </c>
      <c r="AG24" s="75"/>
      <c r="AH24" s="58" t="s">
        <v>69</v>
      </c>
      <c r="AI24" s="37"/>
      <c r="AJ24" s="37"/>
      <c r="AK24" s="55">
        <v>0</v>
      </c>
      <c r="AL24" s="76"/>
      <c r="AM24" s="62" t="s">
        <v>69</v>
      </c>
      <c r="AN24" s="37"/>
      <c r="AO24" s="37"/>
      <c r="AP24" s="51" t="s">
        <v>130</v>
      </c>
      <c r="AQ24" s="99">
        <v>1</v>
      </c>
      <c r="AR24" s="63"/>
      <c r="AS24" s="64">
        <f t="shared" si="3"/>
        <v>0</v>
      </c>
      <c r="AT24" s="38"/>
    </row>
    <row r="25" spans="1:46" s="59" customFormat="1" ht="225" x14ac:dyDescent="0.3">
      <c r="A25" s="90">
        <v>6</v>
      </c>
      <c r="B25" s="49" t="s">
        <v>53</v>
      </c>
      <c r="C25" s="50" t="s">
        <v>54</v>
      </c>
      <c r="D25" s="51" t="s">
        <v>137</v>
      </c>
      <c r="E25" s="33">
        <v>0.08</v>
      </c>
      <c r="F25" s="34" t="s">
        <v>56</v>
      </c>
      <c r="G25" s="51" t="s">
        <v>138</v>
      </c>
      <c r="H25" s="51" t="s">
        <v>139</v>
      </c>
      <c r="I25" s="36" t="s">
        <v>131</v>
      </c>
      <c r="J25" s="51" t="s">
        <v>85</v>
      </c>
      <c r="K25" s="51" t="s">
        <v>140</v>
      </c>
      <c r="L25" s="55">
        <v>3</v>
      </c>
      <c r="M25" s="55">
        <v>3</v>
      </c>
      <c r="N25" s="55">
        <v>3</v>
      </c>
      <c r="O25" s="55">
        <v>3</v>
      </c>
      <c r="P25" s="65">
        <v>3</v>
      </c>
      <c r="Q25" s="34" t="s">
        <v>87</v>
      </c>
      <c r="R25" s="51" t="s">
        <v>141</v>
      </c>
      <c r="S25" s="51" t="s">
        <v>142</v>
      </c>
      <c r="T25" s="51" t="s">
        <v>143</v>
      </c>
      <c r="U25" s="101" t="s">
        <v>66</v>
      </c>
      <c r="V25" s="109">
        <v>3</v>
      </c>
      <c r="W25" s="55">
        <v>1.5</v>
      </c>
      <c r="X25" s="54">
        <v>1</v>
      </c>
      <c r="Y25" s="34" t="s">
        <v>144</v>
      </c>
      <c r="Z25" s="34" t="s">
        <v>145</v>
      </c>
      <c r="AA25" s="55">
        <v>3</v>
      </c>
      <c r="AB25" s="69"/>
      <c r="AC25" s="57">
        <f t="shared" si="0"/>
        <v>0</v>
      </c>
      <c r="AD25" s="39"/>
      <c r="AE25" s="39"/>
      <c r="AF25" s="55">
        <v>3</v>
      </c>
      <c r="AG25" s="75"/>
      <c r="AH25" s="58">
        <f t="shared" si="1"/>
        <v>0</v>
      </c>
      <c r="AI25" s="37"/>
      <c r="AJ25" s="37"/>
      <c r="AK25" s="55">
        <v>3</v>
      </c>
      <c r="AL25" s="76"/>
      <c r="AM25" s="62">
        <f t="shared" si="2"/>
        <v>0</v>
      </c>
      <c r="AN25" s="37"/>
      <c r="AO25" s="37"/>
      <c r="AP25" s="51" t="s">
        <v>138</v>
      </c>
      <c r="AQ25" s="99">
        <v>3</v>
      </c>
      <c r="AR25" s="63"/>
      <c r="AS25" s="64">
        <f t="shared" si="3"/>
        <v>0</v>
      </c>
      <c r="AT25" s="38"/>
    </row>
    <row r="26" spans="1:46" s="83" customFormat="1" ht="131.25" x14ac:dyDescent="0.3">
      <c r="A26" s="90">
        <v>6</v>
      </c>
      <c r="B26" s="49" t="s">
        <v>53</v>
      </c>
      <c r="C26" s="50" t="s">
        <v>54</v>
      </c>
      <c r="D26" s="68" t="s">
        <v>146</v>
      </c>
      <c r="E26" s="40">
        <v>0.06</v>
      </c>
      <c r="F26" s="34" t="s">
        <v>56</v>
      </c>
      <c r="G26" s="51" t="s">
        <v>147</v>
      </c>
      <c r="H26" s="51" t="s">
        <v>148</v>
      </c>
      <c r="I26" s="36" t="s">
        <v>131</v>
      </c>
      <c r="J26" s="51" t="s">
        <v>85</v>
      </c>
      <c r="K26" s="51" t="s">
        <v>149</v>
      </c>
      <c r="L26" s="55">
        <v>1</v>
      </c>
      <c r="M26" s="55">
        <v>1</v>
      </c>
      <c r="N26" s="55">
        <v>1</v>
      </c>
      <c r="O26" s="55">
        <v>1</v>
      </c>
      <c r="P26" s="65">
        <v>1</v>
      </c>
      <c r="Q26" s="34" t="s">
        <v>87</v>
      </c>
      <c r="R26" s="77" t="s">
        <v>150</v>
      </c>
      <c r="S26" s="51" t="s">
        <v>142</v>
      </c>
      <c r="T26" s="77" t="s">
        <v>151</v>
      </c>
      <c r="U26" s="101" t="s">
        <v>66</v>
      </c>
      <c r="V26" s="109">
        <v>1</v>
      </c>
      <c r="W26" s="55">
        <v>2.2999999999999998</v>
      </c>
      <c r="X26" s="54">
        <f>+V26/W26</f>
        <v>0.43478260869565222</v>
      </c>
      <c r="Y26" s="34" t="s">
        <v>152</v>
      </c>
      <c r="Z26" s="34" t="s">
        <v>153</v>
      </c>
      <c r="AA26" s="55">
        <v>1</v>
      </c>
      <c r="AB26" s="66"/>
      <c r="AC26" s="57">
        <f t="shared" si="0"/>
        <v>0</v>
      </c>
      <c r="AD26" s="34"/>
      <c r="AE26" s="34"/>
      <c r="AF26" s="55">
        <v>1</v>
      </c>
      <c r="AG26" s="78"/>
      <c r="AH26" s="58">
        <f t="shared" si="1"/>
        <v>0</v>
      </c>
      <c r="AI26" s="79"/>
      <c r="AJ26" s="79"/>
      <c r="AK26" s="55">
        <v>1</v>
      </c>
      <c r="AL26" s="80"/>
      <c r="AM26" s="62">
        <f t="shared" si="2"/>
        <v>0</v>
      </c>
      <c r="AN26" s="79"/>
      <c r="AO26" s="79"/>
      <c r="AP26" s="51" t="s">
        <v>147</v>
      </c>
      <c r="AQ26" s="100">
        <v>1</v>
      </c>
      <c r="AR26" s="82"/>
      <c r="AS26" s="64">
        <f t="shared" si="3"/>
        <v>0</v>
      </c>
      <c r="AT26" s="81"/>
    </row>
    <row r="27" spans="1:46" s="84" customFormat="1" ht="128.25" customHeight="1" x14ac:dyDescent="0.3">
      <c r="A27" s="41">
        <v>6</v>
      </c>
      <c r="B27" s="46" t="s">
        <v>53</v>
      </c>
      <c r="C27" s="46" t="s">
        <v>154</v>
      </c>
      <c r="D27" s="42" t="s">
        <v>156</v>
      </c>
      <c r="E27" s="43">
        <v>0.04</v>
      </c>
      <c r="F27" s="42" t="s">
        <v>155</v>
      </c>
      <c r="G27" s="42" t="s">
        <v>157</v>
      </c>
      <c r="H27" s="42" t="s">
        <v>158</v>
      </c>
      <c r="I27" s="93">
        <v>1</v>
      </c>
      <c r="J27" s="42" t="s">
        <v>85</v>
      </c>
      <c r="K27" s="42" t="s">
        <v>159</v>
      </c>
      <c r="L27" s="85">
        <v>1</v>
      </c>
      <c r="M27" s="85">
        <v>1</v>
      </c>
      <c r="N27" s="85">
        <v>1</v>
      </c>
      <c r="O27" s="85">
        <v>1</v>
      </c>
      <c r="P27" s="85">
        <v>1</v>
      </c>
      <c r="Q27" s="46" t="s">
        <v>62</v>
      </c>
      <c r="R27" s="46" t="s">
        <v>160</v>
      </c>
      <c r="S27" s="45" t="s">
        <v>64</v>
      </c>
      <c r="T27" s="46" t="s">
        <v>161</v>
      </c>
      <c r="U27" s="102"/>
      <c r="V27" s="112">
        <v>1</v>
      </c>
      <c r="W27" s="87">
        <v>0.71</v>
      </c>
      <c r="X27" s="54">
        <f>W27/V27</f>
        <v>0.71</v>
      </c>
      <c r="Y27" s="46" t="s">
        <v>162</v>
      </c>
      <c r="Z27" s="46" t="s">
        <v>163</v>
      </c>
      <c r="AA27" s="85">
        <v>1</v>
      </c>
      <c r="AB27" s="106"/>
      <c r="AC27" s="57">
        <f t="shared" si="0"/>
        <v>0</v>
      </c>
      <c r="AD27" s="46"/>
      <c r="AE27" s="46"/>
      <c r="AF27" s="85">
        <v>1</v>
      </c>
      <c r="AG27" s="46"/>
      <c r="AH27" s="58">
        <f t="shared" si="1"/>
        <v>0</v>
      </c>
      <c r="AI27" s="46"/>
      <c r="AJ27" s="46"/>
      <c r="AK27" s="85">
        <v>1</v>
      </c>
      <c r="AL27" s="87"/>
      <c r="AM27" s="62">
        <f t="shared" si="2"/>
        <v>0</v>
      </c>
      <c r="AN27" s="46"/>
      <c r="AO27" s="46"/>
      <c r="AP27" s="42" t="s">
        <v>157</v>
      </c>
      <c r="AQ27" s="44">
        <v>1</v>
      </c>
      <c r="AR27" s="85"/>
      <c r="AS27" s="64">
        <f t="shared" si="3"/>
        <v>0</v>
      </c>
      <c r="AT27" s="111"/>
    </row>
    <row r="28" spans="1:46" s="84" customFormat="1" ht="168.75" customHeight="1" x14ac:dyDescent="0.3">
      <c r="A28" s="41">
        <v>6</v>
      </c>
      <c r="B28" s="46" t="s">
        <v>53</v>
      </c>
      <c r="C28" s="46" t="s">
        <v>154</v>
      </c>
      <c r="D28" s="42" t="s">
        <v>164</v>
      </c>
      <c r="E28" s="43">
        <v>0.04</v>
      </c>
      <c r="F28" s="42" t="s">
        <v>155</v>
      </c>
      <c r="G28" s="42" t="s">
        <v>165</v>
      </c>
      <c r="H28" s="42" t="s">
        <v>166</v>
      </c>
      <c r="I28" s="44">
        <v>9</v>
      </c>
      <c r="J28" s="42" t="s">
        <v>60</v>
      </c>
      <c r="K28" s="42" t="s">
        <v>167</v>
      </c>
      <c r="L28" s="85"/>
      <c r="M28" s="85"/>
      <c r="N28" s="85"/>
      <c r="O28" s="85">
        <v>1</v>
      </c>
      <c r="P28" s="86">
        <v>1</v>
      </c>
      <c r="Q28" s="46" t="s">
        <v>62</v>
      </c>
      <c r="R28" s="46" t="s">
        <v>168</v>
      </c>
      <c r="S28" s="45" t="s">
        <v>64</v>
      </c>
      <c r="T28" s="46" t="s">
        <v>169</v>
      </c>
      <c r="U28" s="102"/>
      <c r="V28" s="112"/>
      <c r="W28" s="87">
        <v>0.71</v>
      </c>
      <c r="X28" s="54" t="s">
        <v>69</v>
      </c>
      <c r="Y28" s="46" t="s">
        <v>162</v>
      </c>
      <c r="Z28" s="46" t="s">
        <v>163</v>
      </c>
      <c r="AA28" s="85"/>
      <c r="AB28" s="106"/>
      <c r="AC28" s="57" t="s">
        <v>69</v>
      </c>
      <c r="AD28" s="46"/>
      <c r="AE28" s="46"/>
      <c r="AF28" s="85"/>
      <c r="AG28" s="46"/>
      <c r="AH28" s="58" t="s">
        <v>69</v>
      </c>
      <c r="AI28" s="46"/>
      <c r="AJ28" s="46"/>
      <c r="AK28" s="85"/>
      <c r="AL28" s="87"/>
      <c r="AM28" s="62" t="s">
        <v>69</v>
      </c>
      <c r="AN28" s="46"/>
      <c r="AO28" s="46"/>
      <c r="AP28" s="42" t="s">
        <v>165</v>
      </c>
      <c r="AQ28" s="44"/>
      <c r="AR28" s="85"/>
      <c r="AS28" s="64" t="e">
        <f t="shared" si="3"/>
        <v>#DIV/0!</v>
      </c>
      <c r="AT28" s="111"/>
    </row>
    <row r="29" spans="1:46" s="84" customFormat="1" ht="145.5" customHeight="1" x14ac:dyDescent="0.3">
      <c r="A29" s="41">
        <v>6</v>
      </c>
      <c r="B29" s="46" t="s">
        <v>53</v>
      </c>
      <c r="C29" s="46" t="s">
        <v>154</v>
      </c>
      <c r="D29" s="46" t="s">
        <v>170</v>
      </c>
      <c r="E29" s="47">
        <v>0.04</v>
      </c>
      <c r="F29" s="46" t="s">
        <v>155</v>
      </c>
      <c r="G29" s="46" t="s">
        <v>171</v>
      </c>
      <c r="H29" s="46" t="s">
        <v>172</v>
      </c>
      <c r="I29" s="45">
        <v>9</v>
      </c>
      <c r="J29" s="46" t="s">
        <v>60</v>
      </c>
      <c r="K29" s="46" t="s">
        <v>173</v>
      </c>
      <c r="L29" s="87"/>
      <c r="M29" s="87">
        <v>0.7</v>
      </c>
      <c r="N29" s="87"/>
      <c r="O29" s="87">
        <v>1</v>
      </c>
      <c r="P29" s="87">
        <v>1</v>
      </c>
      <c r="Q29" s="46" t="s">
        <v>62</v>
      </c>
      <c r="R29" s="46" t="s">
        <v>174</v>
      </c>
      <c r="S29" s="45" t="s">
        <v>64</v>
      </c>
      <c r="T29" s="46" t="s">
        <v>175</v>
      </c>
      <c r="U29" s="102"/>
      <c r="V29" s="113"/>
      <c r="W29" s="46"/>
      <c r="X29" s="54" t="s">
        <v>69</v>
      </c>
      <c r="Y29" s="46"/>
      <c r="Z29" s="46"/>
      <c r="AA29" s="87">
        <v>0.7</v>
      </c>
      <c r="AB29" s="106"/>
      <c r="AC29" s="57">
        <f t="shared" si="0"/>
        <v>0</v>
      </c>
      <c r="AD29" s="46"/>
      <c r="AE29" s="46"/>
      <c r="AF29" s="87"/>
      <c r="AG29" s="46"/>
      <c r="AH29" s="58" t="s">
        <v>69</v>
      </c>
      <c r="AI29" s="46"/>
      <c r="AJ29" s="46"/>
      <c r="AK29" s="87">
        <v>0.7</v>
      </c>
      <c r="AL29" s="87"/>
      <c r="AM29" s="62">
        <f t="shared" si="2"/>
        <v>0</v>
      </c>
      <c r="AN29" s="46"/>
      <c r="AO29" s="46"/>
      <c r="AP29" s="46" t="s">
        <v>171</v>
      </c>
      <c r="AQ29" s="44">
        <v>0.7</v>
      </c>
      <c r="AR29" s="85"/>
      <c r="AS29" s="64">
        <f t="shared" si="3"/>
        <v>0</v>
      </c>
      <c r="AT29" s="111"/>
    </row>
    <row r="30" spans="1:46" s="84" customFormat="1" ht="116.25" customHeight="1" x14ac:dyDescent="0.3">
      <c r="A30" s="41">
        <v>6</v>
      </c>
      <c r="B30" s="46" t="s">
        <v>53</v>
      </c>
      <c r="C30" s="46" t="s">
        <v>154</v>
      </c>
      <c r="D30" s="42" t="s">
        <v>192</v>
      </c>
      <c r="E30" s="48">
        <v>0.04</v>
      </c>
      <c r="F30" s="46" t="s">
        <v>155</v>
      </c>
      <c r="G30" s="42" t="s">
        <v>176</v>
      </c>
      <c r="H30" s="46" t="s">
        <v>177</v>
      </c>
      <c r="I30" s="45">
        <v>0</v>
      </c>
      <c r="J30" s="42" t="s">
        <v>85</v>
      </c>
      <c r="K30" s="46" t="s">
        <v>178</v>
      </c>
      <c r="L30" s="87"/>
      <c r="M30" s="87"/>
      <c r="N30" s="87">
        <v>0.8</v>
      </c>
      <c r="O30" s="87"/>
      <c r="P30" s="87">
        <v>0.8</v>
      </c>
      <c r="Q30" s="46" t="s">
        <v>62</v>
      </c>
      <c r="R30" s="46" t="s">
        <v>174</v>
      </c>
      <c r="S30" s="45" t="s">
        <v>64</v>
      </c>
      <c r="T30" s="46" t="s">
        <v>174</v>
      </c>
      <c r="U30" s="102"/>
      <c r="V30" s="113"/>
      <c r="W30" s="46"/>
      <c r="X30" s="54" t="s">
        <v>69</v>
      </c>
      <c r="Y30" s="46"/>
      <c r="Z30" s="46"/>
      <c r="AA30" s="87">
        <v>0.8</v>
      </c>
      <c r="AB30" s="106"/>
      <c r="AC30" s="57">
        <f t="shared" si="0"/>
        <v>0</v>
      </c>
      <c r="AD30" s="46"/>
      <c r="AE30" s="46"/>
      <c r="AF30" s="87"/>
      <c r="AG30" s="46"/>
      <c r="AH30" s="58" t="s">
        <v>69</v>
      </c>
      <c r="AI30" s="46"/>
      <c r="AJ30" s="46"/>
      <c r="AK30" s="87">
        <v>0.8</v>
      </c>
      <c r="AL30" s="87"/>
      <c r="AM30" s="62">
        <f t="shared" si="2"/>
        <v>0</v>
      </c>
      <c r="AN30" s="46"/>
      <c r="AO30" s="46"/>
      <c r="AP30" s="42" t="s">
        <v>176</v>
      </c>
      <c r="AQ30" s="44">
        <v>0.8</v>
      </c>
      <c r="AR30" s="85"/>
      <c r="AS30" s="64">
        <f t="shared" si="3"/>
        <v>0</v>
      </c>
      <c r="AT30" s="111"/>
    </row>
    <row r="31" spans="1:46" ht="95.25" customHeight="1" thickBot="1" x14ac:dyDescent="0.3">
      <c r="A31" s="91"/>
      <c r="B31" s="214" t="s">
        <v>179</v>
      </c>
      <c r="C31" s="215"/>
      <c r="D31" s="216"/>
      <c r="E31" s="17">
        <f>SUM(E17:E30)</f>
        <v>0.96</v>
      </c>
      <c r="F31" s="209"/>
      <c r="G31" s="210"/>
      <c r="H31" s="210"/>
      <c r="I31" s="210"/>
      <c r="J31" s="210"/>
      <c r="K31" s="210"/>
      <c r="L31" s="210"/>
      <c r="M31" s="210"/>
      <c r="N31" s="210"/>
      <c r="O31" s="210"/>
      <c r="P31" s="210"/>
      <c r="Q31" s="210"/>
      <c r="R31" s="210"/>
      <c r="S31" s="210"/>
      <c r="T31" s="210"/>
      <c r="U31" s="210"/>
      <c r="V31" s="188" t="s">
        <v>180</v>
      </c>
      <c r="W31" s="189"/>
      <c r="X31" s="141">
        <f>AVERAGE(X17:X30)</f>
        <v>0.7232260312151616</v>
      </c>
      <c r="Y31" s="211"/>
      <c r="Z31" s="211"/>
      <c r="AA31" s="217" t="s">
        <v>181</v>
      </c>
      <c r="AB31" s="217"/>
      <c r="AC31" s="114">
        <f>AVERAGE(AC17:AC30)</f>
        <v>0</v>
      </c>
      <c r="AD31" s="211"/>
      <c r="AE31" s="211"/>
      <c r="AF31" s="189" t="s">
        <v>182</v>
      </c>
      <c r="AG31" s="189"/>
      <c r="AH31" s="114">
        <f>AVERAGE(AH17:AH30)</f>
        <v>0</v>
      </c>
      <c r="AI31" s="220"/>
      <c r="AJ31" s="220"/>
      <c r="AK31" s="218" t="s">
        <v>183</v>
      </c>
      <c r="AL31" s="218"/>
      <c r="AM31" s="114">
        <f>AVERAGE(AM17:AM30)</f>
        <v>0</v>
      </c>
      <c r="AN31" s="118"/>
      <c r="AO31" s="219" t="s">
        <v>184</v>
      </c>
      <c r="AP31" s="219"/>
      <c r="AQ31" s="219"/>
      <c r="AR31" s="115" t="e">
        <f>AVERAGE(AR17:AR30)</f>
        <v>#DIV/0!</v>
      </c>
      <c r="AS31" s="212"/>
      <c r="AT31" s="213"/>
    </row>
    <row r="32" spans="1:46" x14ac:dyDescent="0.25">
      <c r="A32" s="3"/>
      <c r="B32" s="5"/>
      <c r="C32" s="5"/>
      <c r="D32" s="5"/>
      <c r="E32" s="92"/>
      <c r="F32" s="5"/>
      <c r="G32" s="5"/>
      <c r="H32" s="6"/>
      <c r="I32" s="31"/>
      <c r="J32" s="6"/>
      <c r="K32" s="6"/>
      <c r="L32" s="6"/>
      <c r="M32" s="6"/>
      <c r="N32" s="6"/>
      <c r="O32" s="6"/>
      <c r="P32" s="6"/>
      <c r="Q32" s="6"/>
      <c r="R32" s="31"/>
      <c r="S32" s="3"/>
      <c r="T32" s="3"/>
      <c r="U32" s="1"/>
      <c r="V32" s="180"/>
      <c r="W32" s="180"/>
      <c r="X32" s="140"/>
      <c r="Y32" s="10"/>
      <c r="Z32" s="10"/>
      <c r="AA32" s="180"/>
      <c r="AB32" s="180"/>
      <c r="AC32" s="13"/>
      <c r="AD32" s="10"/>
      <c r="AE32" s="10"/>
      <c r="AF32" s="180"/>
      <c r="AG32" s="180"/>
      <c r="AH32" s="13"/>
      <c r="AI32" s="10"/>
      <c r="AJ32" s="10"/>
      <c r="AK32" s="180"/>
      <c r="AL32" s="180"/>
      <c r="AM32" s="13"/>
      <c r="AN32" s="10"/>
      <c r="AO32" s="10"/>
      <c r="AP32" s="180"/>
      <c r="AQ32" s="180"/>
      <c r="AR32" s="180"/>
      <c r="AS32" s="13"/>
      <c r="AT32" s="1"/>
    </row>
    <row r="33" spans="1:46" x14ac:dyDescent="0.25">
      <c r="A33" s="3"/>
      <c r="B33" s="5"/>
      <c r="C33" s="5"/>
      <c r="D33" s="5"/>
      <c r="E33" s="92"/>
      <c r="F33" s="5"/>
      <c r="G33" s="5"/>
      <c r="H33" s="6"/>
      <c r="I33" s="31"/>
      <c r="J33" s="6"/>
      <c r="K33" s="6"/>
      <c r="L33" s="6"/>
      <c r="M33" s="6"/>
      <c r="N33" s="6"/>
      <c r="O33" s="6"/>
      <c r="P33" s="6"/>
      <c r="Q33" s="6"/>
      <c r="R33" s="31"/>
      <c r="S33" s="3"/>
      <c r="T33" s="3"/>
      <c r="U33" s="1"/>
      <c r="V33" s="120"/>
      <c r="W33" s="120"/>
      <c r="X33" s="13"/>
      <c r="Y33" s="10"/>
      <c r="Z33" s="10"/>
      <c r="AA33" s="120"/>
      <c r="AB33" s="120"/>
      <c r="AC33" s="13"/>
      <c r="AD33" s="10"/>
      <c r="AE33" s="10"/>
      <c r="AF33" s="120"/>
      <c r="AG33" s="120"/>
      <c r="AH33" s="13"/>
      <c r="AI33" s="10"/>
      <c r="AJ33" s="10"/>
      <c r="AK33" s="120"/>
      <c r="AL33" s="120"/>
      <c r="AM33" s="13"/>
      <c r="AN33" s="10"/>
      <c r="AO33" s="10"/>
      <c r="AP33" s="120"/>
      <c r="AQ33" s="120"/>
      <c r="AR33" s="120"/>
      <c r="AS33" s="13"/>
      <c r="AT33" s="1"/>
    </row>
    <row r="34" spans="1:46" ht="15.75" customHeight="1" x14ac:dyDescent="0.25">
      <c r="A34" s="3"/>
      <c r="B34" s="5"/>
      <c r="C34" s="5"/>
      <c r="D34" s="5"/>
      <c r="E34" s="92"/>
      <c r="F34" s="5"/>
      <c r="G34" s="5"/>
      <c r="H34" s="6"/>
      <c r="I34" s="31"/>
      <c r="J34" s="6"/>
      <c r="K34" s="6"/>
      <c r="L34" s="6"/>
      <c r="M34" s="6"/>
      <c r="N34" s="6"/>
      <c r="O34" s="6"/>
      <c r="P34" s="6"/>
      <c r="Q34" s="6"/>
      <c r="R34" s="31"/>
      <c r="S34" s="3"/>
      <c r="T34" s="3"/>
      <c r="U34" s="1"/>
      <c r="V34" s="180"/>
      <c r="W34" s="180"/>
      <c r="X34" s="14"/>
      <c r="Y34" s="10"/>
      <c r="Z34" s="10"/>
      <c r="AA34" s="180"/>
      <c r="AB34" s="180"/>
      <c r="AC34" s="14"/>
      <c r="AD34" s="10"/>
      <c r="AE34" s="10"/>
      <c r="AF34" s="180"/>
      <c r="AG34" s="180"/>
      <c r="AH34" s="15"/>
      <c r="AI34" s="10"/>
      <c r="AJ34" s="10"/>
      <c r="AK34" s="180"/>
      <c r="AL34" s="180"/>
      <c r="AM34" s="15"/>
      <c r="AN34" s="10"/>
      <c r="AO34" s="10"/>
      <c r="AP34" s="180"/>
      <c r="AQ34" s="180"/>
      <c r="AR34" s="180"/>
      <c r="AS34" s="15"/>
      <c r="AT34" s="1"/>
    </row>
    <row r="35" spans="1:46" ht="15.75" customHeight="1" x14ac:dyDescent="0.25">
      <c r="A35" s="3"/>
      <c r="B35" s="179" t="s">
        <v>185</v>
      </c>
      <c r="C35" s="179"/>
      <c r="D35" s="179"/>
      <c r="E35" s="125"/>
      <c r="F35" s="179" t="s">
        <v>186</v>
      </c>
      <c r="G35" s="179"/>
      <c r="H35" s="179"/>
      <c r="I35" s="179"/>
      <c r="J35" s="179" t="s">
        <v>187</v>
      </c>
      <c r="K35" s="179"/>
      <c r="L35" s="179"/>
      <c r="M35" s="179"/>
      <c r="N35" s="179"/>
      <c r="O35" s="179"/>
      <c r="P35" s="179"/>
      <c r="Q35" s="6"/>
      <c r="R35" s="31"/>
      <c r="S35" s="3"/>
      <c r="T35" s="3"/>
      <c r="U35" s="1"/>
      <c r="V35" s="180"/>
      <c r="W35" s="180"/>
      <c r="X35" s="14"/>
      <c r="Y35" s="10"/>
      <c r="Z35" s="10"/>
      <c r="AA35" s="180"/>
      <c r="AB35" s="180"/>
      <c r="AC35" s="14"/>
      <c r="AD35" s="10"/>
      <c r="AE35" s="10"/>
      <c r="AF35" s="180"/>
      <c r="AG35" s="180"/>
      <c r="AH35" s="15"/>
      <c r="AI35" s="10"/>
      <c r="AJ35" s="10"/>
      <c r="AK35" s="180"/>
      <c r="AL35" s="180"/>
      <c r="AM35" s="15"/>
      <c r="AN35" s="10"/>
      <c r="AO35" s="10"/>
      <c r="AP35" s="180"/>
      <c r="AQ35" s="180"/>
      <c r="AR35" s="180"/>
      <c r="AS35" s="15"/>
      <c r="AT35" s="1"/>
    </row>
    <row r="36" spans="1:46" ht="15.75" customHeight="1" x14ac:dyDescent="0.25">
      <c r="A36" s="3"/>
      <c r="B36" s="203" t="s">
        <v>188</v>
      </c>
      <c r="C36" s="203"/>
      <c r="D36" s="124"/>
      <c r="E36" s="124"/>
      <c r="F36" s="204" t="s">
        <v>188</v>
      </c>
      <c r="G36" s="204"/>
      <c r="H36" s="204"/>
      <c r="I36" s="204"/>
      <c r="J36" s="204" t="s">
        <v>188</v>
      </c>
      <c r="K36" s="204"/>
      <c r="L36" s="204"/>
      <c r="M36" s="204"/>
      <c r="N36" s="204"/>
      <c r="O36" s="204"/>
      <c r="P36" s="204"/>
      <c r="Q36" s="6"/>
      <c r="R36" s="31"/>
      <c r="S36" s="3"/>
      <c r="T36" s="3"/>
      <c r="U36" s="1"/>
      <c r="V36" s="205"/>
      <c r="W36" s="205"/>
      <c r="X36" s="13"/>
      <c r="Y36" s="10"/>
      <c r="Z36" s="10"/>
      <c r="AA36" s="205"/>
      <c r="AB36" s="205"/>
      <c r="AC36" s="13"/>
      <c r="AD36" s="10"/>
      <c r="AE36" s="10"/>
      <c r="AF36" s="205"/>
      <c r="AG36" s="205"/>
      <c r="AH36" s="13"/>
      <c r="AI36" s="10"/>
      <c r="AJ36" s="10"/>
      <c r="AK36" s="205"/>
      <c r="AL36" s="205"/>
      <c r="AM36" s="13"/>
      <c r="AN36" s="10"/>
      <c r="AO36" s="10"/>
      <c r="AP36" s="205"/>
      <c r="AQ36" s="205"/>
      <c r="AR36" s="205"/>
      <c r="AS36" s="13"/>
      <c r="AT36" s="1"/>
    </row>
    <row r="37" spans="1:46" ht="51" customHeight="1" x14ac:dyDescent="0.25">
      <c r="A37" s="3"/>
      <c r="B37" s="178" t="s">
        <v>189</v>
      </c>
      <c r="C37" s="178"/>
      <c r="D37" s="132"/>
      <c r="E37" s="132"/>
      <c r="F37" s="179" t="s">
        <v>190</v>
      </c>
      <c r="G37" s="179"/>
      <c r="H37" s="179"/>
      <c r="I37" s="179"/>
      <c r="J37" s="179" t="s">
        <v>191</v>
      </c>
      <c r="K37" s="179"/>
      <c r="L37" s="179"/>
      <c r="M37" s="179"/>
      <c r="N37" s="179"/>
      <c r="O37" s="179"/>
      <c r="P37" s="179"/>
      <c r="Q37" s="6"/>
      <c r="R37" s="31"/>
      <c r="S37" s="3"/>
      <c r="T37" s="3"/>
      <c r="U37" s="1"/>
      <c r="V37" s="1"/>
      <c r="W37" s="1"/>
      <c r="X37" s="7"/>
      <c r="Y37" s="1"/>
      <c r="Z37" s="1"/>
      <c r="AA37" s="1"/>
      <c r="AB37" s="1"/>
      <c r="AC37" s="7"/>
      <c r="AD37" s="1"/>
      <c r="AE37" s="1"/>
      <c r="AF37" s="1"/>
      <c r="AG37" s="1"/>
      <c r="AH37" s="7"/>
      <c r="AI37" s="1"/>
      <c r="AJ37" s="1"/>
      <c r="AK37" s="1"/>
      <c r="AL37" s="1"/>
      <c r="AM37" s="7"/>
      <c r="AN37" s="1"/>
      <c r="AO37" s="1"/>
      <c r="AP37" s="1"/>
      <c r="AQ37" s="1"/>
      <c r="AR37" s="1"/>
      <c r="AS37" s="7"/>
      <c r="AT37" s="1"/>
    </row>
    <row r="38" spans="1:46" ht="22.5" customHeight="1" x14ac:dyDescent="0.25">
      <c r="A38" s="3"/>
      <c r="B38" s="178"/>
      <c r="C38" s="178"/>
      <c r="D38" s="132"/>
      <c r="E38" s="132"/>
      <c r="F38" s="179"/>
      <c r="G38" s="179"/>
      <c r="H38" s="179"/>
      <c r="I38" s="179"/>
      <c r="J38" s="178"/>
      <c r="K38" s="178"/>
      <c r="L38" s="178"/>
      <c r="M38" s="178"/>
      <c r="N38" s="178"/>
      <c r="O38" s="178"/>
      <c r="P38" s="178"/>
      <c r="Q38" s="6"/>
      <c r="R38" s="31"/>
      <c r="S38" s="3"/>
      <c r="T38" s="3"/>
      <c r="U38" s="1"/>
      <c r="V38" s="1"/>
      <c r="W38" s="1"/>
      <c r="X38" s="7"/>
      <c r="Y38" s="1"/>
      <c r="Z38" s="1"/>
      <c r="AA38" s="1"/>
      <c r="AB38" s="1"/>
      <c r="AC38" s="7"/>
      <c r="AD38" s="1"/>
      <c r="AE38" s="1"/>
      <c r="AF38" s="1"/>
      <c r="AG38" s="1"/>
      <c r="AH38" s="7"/>
      <c r="AI38" s="1"/>
      <c r="AJ38" s="1"/>
      <c r="AK38" s="1"/>
      <c r="AL38" s="1"/>
      <c r="AM38" s="7"/>
      <c r="AN38" s="1"/>
      <c r="AO38" s="1"/>
      <c r="AP38" s="1"/>
      <c r="AQ38" s="1"/>
      <c r="AR38" s="1"/>
      <c r="AS38" s="7"/>
      <c r="AT38" s="1"/>
    </row>
    <row r="39" spans="1:46" x14ac:dyDescent="0.25"/>
    <row r="40" spans="1:46" x14ac:dyDescent="0.25"/>
    <row r="41" spans="1:46" x14ac:dyDescent="0.25"/>
  </sheetData>
  <autoFilter ref="A16:AT32" xr:uid="{00000000-0009-0000-0000-000000000000}"/>
  <mergeCells count="105">
    <mergeCell ref="D9:S9"/>
    <mergeCell ref="AK10:AL10"/>
    <mergeCell ref="F31:U31"/>
    <mergeCell ref="Y31:Z31"/>
    <mergeCell ref="AF10:AG10"/>
    <mergeCell ref="AP10:AR10"/>
    <mergeCell ref="V34:W34"/>
    <mergeCell ref="AS31:AT31"/>
    <mergeCell ref="B31:D31"/>
    <mergeCell ref="AA31:AB31"/>
    <mergeCell ref="AF31:AG31"/>
    <mergeCell ref="AK31:AL31"/>
    <mergeCell ref="AO31:AQ31"/>
    <mergeCell ref="AD31:AE31"/>
    <mergeCell ref="AI31:AJ31"/>
    <mergeCell ref="AP32:AR32"/>
    <mergeCell ref="AA13:AE13"/>
    <mergeCell ref="AC14:AC15"/>
    <mergeCell ref="AF13:AJ13"/>
    <mergeCell ref="AK13:AO13"/>
    <mergeCell ref="AJ14:AJ15"/>
    <mergeCell ref="AP35:AR35"/>
    <mergeCell ref="B36:C36"/>
    <mergeCell ref="F36:I36"/>
    <mergeCell ref="J36:P36"/>
    <mergeCell ref="V36:W36"/>
    <mergeCell ref="AA36:AB36"/>
    <mergeCell ref="AK36:AL36"/>
    <mergeCell ref="B35:D35"/>
    <mergeCell ref="AP13:AT13"/>
    <mergeCell ref="AP36:AR36"/>
    <mergeCell ref="V35:W35"/>
    <mergeCell ref="AA35:AB35"/>
    <mergeCell ref="AF35:AG35"/>
    <mergeCell ref="AF36:AG36"/>
    <mergeCell ref="AP34:AR34"/>
    <mergeCell ref="AK34:AL34"/>
    <mergeCell ref="AF34:AG34"/>
    <mergeCell ref="AA34:AB34"/>
    <mergeCell ref="A1:U1"/>
    <mergeCell ref="A2:U2"/>
    <mergeCell ref="AF32:AG32"/>
    <mergeCell ref="AK32:AL32"/>
    <mergeCell ref="V32:W32"/>
    <mergeCell ref="AA32:AB32"/>
    <mergeCell ref="AE14:AE15"/>
    <mergeCell ref="V31:W31"/>
    <mergeCell ref="AD14:AD15"/>
    <mergeCell ref="V8:Z8"/>
    <mergeCell ref="A12:C13"/>
    <mergeCell ref="V14:W14"/>
    <mergeCell ref="V10:W10"/>
    <mergeCell ref="D10:K10"/>
    <mergeCell ref="L10:O10"/>
    <mergeCell ref="D14:S14"/>
    <mergeCell ref="AK14:AL14"/>
    <mergeCell ref="F6:I6"/>
    <mergeCell ref="A3:B3"/>
    <mergeCell ref="A4:B4"/>
    <mergeCell ref="A5:B5"/>
    <mergeCell ref="A6:B6"/>
    <mergeCell ref="A7:B7"/>
    <mergeCell ref="V7:Z7"/>
    <mergeCell ref="B38:C38"/>
    <mergeCell ref="F38:I38"/>
    <mergeCell ref="J38:P38"/>
    <mergeCell ref="F35:I35"/>
    <mergeCell ref="J35:P35"/>
    <mergeCell ref="J37:P37"/>
    <mergeCell ref="F37:I37"/>
    <mergeCell ref="B37:C37"/>
    <mergeCell ref="AK35:AL35"/>
    <mergeCell ref="AP7:AT7"/>
    <mergeCell ref="D12:U13"/>
    <mergeCell ref="V12:Z12"/>
    <mergeCell ref="AT14:AT15"/>
    <mergeCell ref="AA10:AB10"/>
    <mergeCell ref="AF14:AG14"/>
    <mergeCell ref="X14:X15"/>
    <mergeCell ref="Y14:Y15"/>
    <mergeCell ref="AA14:AB14"/>
    <mergeCell ref="AP12:AT12"/>
    <mergeCell ref="AO14:AO15"/>
    <mergeCell ref="AH14:AH15"/>
    <mergeCell ref="AI14:AI15"/>
    <mergeCell ref="AA12:AE12"/>
    <mergeCell ref="AF12:AJ12"/>
    <mergeCell ref="AP14:AR14"/>
    <mergeCell ref="V13:Z13"/>
    <mergeCell ref="AK12:AO12"/>
    <mergeCell ref="AS14:AS15"/>
    <mergeCell ref="AM14:AM15"/>
    <mergeCell ref="AN14:AN15"/>
    <mergeCell ref="Z14:Z15"/>
    <mergeCell ref="F7:I7"/>
    <mergeCell ref="AP8:AT8"/>
    <mergeCell ref="D3:I3"/>
    <mergeCell ref="F4:I4"/>
    <mergeCell ref="F5:I5"/>
    <mergeCell ref="AF7:AJ7"/>
    <mergeCell ref="AK7:AO7"/>
    <mergeCell ref="AA7:AE7"/>
    <mergeCell ref="AA8:AE8"/>
    <mergeCell ref="AF8:AJ8"/>
    <mergeCell ref="AK8:AO8"/>
  </mergeCells>
  <conditionalFormatting sqref="AC31 AR31:AS31 AH17:AH31 AM17:AM31 AS17:AS30 X17:X31">
    <cfRule type="containsText" dxfId="19" priority="254" operator="containsText" text="N/A">
      <formula>NOT(ISERROR(SEARCH("N/A",X17)))</formula>
    </cfRule>
    <cfRule type="cellIs" dxfId="18" priority="255" operator="between">
      <formula>#REF!</formula>
      <formula>#REF!</formula>
    </cfRule>
    <cfRule type="cellIs" dxfId="17" priority="256" operator="between">
      <formula>#REF!</formula>
      <formula>#REF!</formula>
    </cfRule>
    <cfRule type="cellIs" dxfId="16" priority="257" operator="between">
      <formula>#REF!</formula>
      <formula>#REF!</formula>
    </cfRule>
  </conditionalFormatting>
  <conditionalFormatting sqref="X31">
    <cfRule type="colorScale" priority="45">
      <colorScale>
        <cfvo type="min"/>
        <cfvo type="percentile" val="50"/>
        <cfvo type="max"/>
        <color rgb="FFF8696B"/>
        <color rgb="FFFFEB84"/>
        <color rgb="FF63BE7B"/>
      </colorScale>
    </cfRule>
  </conditionalFormatting>
  <conditionalFormatting sqref="AC31">
    <cfRule type="colorScale" priority="44">
      <colorScale>
        <cfvo type="min"/>
        <cfvo type="percentile" val="50"/>
        <cfvo type="max"/>
        <color rgb="FFF8696B"/>
        <color rgb="FFFFEB84"/>
        <color rgb="FF63BE7B"/>
      </colorScale>
    </cfRule>
  </conditionalFormatting>
  <conditionalFormatting sqref="AH31">
    <cfRule type="colorScale" priority="43">
      <colorScale>
        <cfvo type="min"/>
        <cfvo type="percentile" val="50"/>
        <cfvo type="max"/>
        <color rgb="FFF8696B"/>
        <color rgb="FFFFEB84"/>
        <color rgb="FF63BE7B"/>
      </colorScale>
    </cfRule>
  </conditionalFormatting>
  <conditionalFormatting sqref="AM31">
    <cfRule type="colorScale" priority="42">
      <colorScale>
        <cfvo type="min"/>
        <cfvo type="percentile" val="50"/>
        <cfvo type="max"/>
        <color rgb="FFF8696B"/>
        <color rgb="FFFFEB84"/>
        <color rgb="FF63BE7B"/>
      </colorScale>
    </cfRule>
  </conditionalFormatting>
  <conditionalFormatting sqref="AR31">
    <cfRule type="colorScale" priority="37">
      <colorScale>
        <cfvo type="min"/>
        <cfvo type="percentile" val="50"/>
        <cfvo type="max"/>
        <color rgb="FFF8696B"/>
        <color rgb="FFFFEB84"/>
        <color rgb="FF63BE7B"/>
      </colorScale>
    </cfRule>
  </conditionalFormatting>
  <conditionalFormatting sqref="AR17:AR23">
    <cfRule type="colorScale" priority="34">
      <colorScale>
        <cfvo type="min"/>
        <cfvo type="percentile" val="50"/>
        <cfvo type="max"/>
        <color rgb="FF63BE7B"/>
        <color rgb="FFFFEB84"/>
        <color rgb="FFF8696B"/>
      </colorScale>
    </cfRule>
  </conditionalFormatting>
  <conditionalFormatting sqref="X17:X30">
    <cfRule type="containsText" dxfId="15" priority="30" operator="containsText" text="N/A">
      <formula>NOT(ISERROR(SEARCH("N/A",X17)))</formula>
    </cfRule>
  </conditionalFormatting>
  <conditionalFormatting sqref="W18 W20:W22">
    <cfRule type="containsText" dxfId="14" priority="26" operator="containsText" text="N/A">
      <formula>NOT(ISERROR(SEARCH("N/A",W18)))</formula>
    </cfRule>
    <cfRule type="cellIs" dxfId="13" priority="27" operator="between">
      <formula>#REF!</formula>
      <formula>#REF!</formula>
    </cfRule>
    <cfRule type="cellIs" dxfId="12" priority="28" operator="between">
      <formula>#REF!</formula>
      <formula>#REF!</formula>
    </cfRule>
    <cfRule type="cellIs" dxfId="11" priority="29" operator="between">
      <formula>#REF!</formula>
      <formula>#REF!</formula>
    </cfRule>
  </conditionalFormatting>
  <conditionalFormatting sqref="W18 W20:W22">
    <cfRule type="containsText" dxfId="10" priority="22" operator="containsText" text="N/A">
      <formula>NOT(ISERROR(SEARCH("N/A",W18)))</formula>
    </cfRule>
  </conditionalFormatting>
  <conditionalFormatting sqref="AR17:AR26 AR31">
    <cfRule type="colorScale" priority="274">
      <colorScale>
        <cfvo type="min"/>
        <cfvo type="percentile" val="50"/>
        <cfvo type="max"/>
        <color rgb="FF63BE7B"/>
        <color rgb="FFFFEB84"/>
        <color rgb="FFF8696B"/>
      </colorScale>
    </cfRule>
  </conditionalFormatting>
  <conditionalFormatting sqref="W17">
    <cfRule type="containsText" dxfId="9" priority="7" operator="containsText" text="N/A">
      <formula>NOT(ISERROR(SEARCH("N/A",W17)))</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W17">
    <cfRule type="containsText" dxfId="5" priority="6" operator="containsText" text="N/A">
      <formula>NOT(ISERROR(SEARCH("N/A",W17)))</formula>
    </cfRule>
  </conditionalFormatting>
  <conditionalFormatting sqref="W23">
    <cfRule type="containsText" dxfId="4" priority="2" operator="containsText" text="N/A">
      <formula>NOT(ISERROR(SEARCH("N/A",W23)))</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W23">
    <cfRule type="containsText" dxfId="0" priority="1" operator="containsText" text="N/A">
      <formula>NOT(ISERROR(SEARCH("N/A",W23)))</formula>
    </cfRule>
  </conditionalFormatting>
  <conditionalFormatting sqref="AR27:AR30">
    <cfRule type="colorScale" priority="309">
      <colorScale>
        <cfvo type="num" val="0.45"/>
        <cfvo type="percent" val="0.65"/>
        <cfvo type="percent" val="100"/>
        <color rgb="FFF8696B"/>
        <color rgb="FFFFEB84"/>
        <color rgb="FF63BE7B"/>
      </colorScale>
    </cfRule>
  </conditionalFormatting>
  <dataValidations count="7">
    <dataValidation type="list" allowBlank="1" showInputMessage="1" showErrorMessage="1" sqref="J30 J17:J28" xr:uid="{00000000-0002-0000-0000-000000000000}">
      <formula1>PROGRAMACION</formula1>
    </dataValidation>
    <dataValidation type="list" allowBlank="1" showInputMessage="1" showErrorMessage="1" sqref="F22 F24:F26" xr:uid="{00000000-0002-0000-0000-000001000000}">
      <formula1>META02</formula1>
    </dataValidation>
    <dataValidation type="list" allowBlank="1" showInputMessage="1" showErrorMessage="1" sqref="W5" xr:uid="{00000000-0002-0000-0000-000002000000}">
      <formula1>$AT$7:$AT$10</formula1>
    </dataValidation>
    <dataValidation type="list" allowBlank="1" showInputMessage="1" showErrorMessage="1" error="Escriba un texto " promptTitle="Cualquier contenido" sqref="F23 F17:F21" xr:uid="{00000000-0002-0000-0000-000003000000}">
      <formula1>META02</formula1>
    </dataValidation>
    <dataValidation type="list" allowBlank="1" showInputMessage="1" showErrorMessage="1" error="Escriba un texto " promptTitle="Cualquier contenido" sqref="F28:F30" xr:uid="{00000000-0002-0000-0000-000004000000}">
      <formula1>META2</formula1>
    </dataValidation>
    <dataValidation type="list" allowBlank="1" showInputMessage="1" showErrorMessage="1" sqref="Q17:Q30" xr:uid="{00000000-0002-0000-0000-000005000000}">
      <formula1>INDICADOR</formula1>
    </dataValidation>
    <dataValidation type="list" allowBlank="1" showInputMessage="1" showErrorMessage="1" sqref="U17:U30"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1
Vigencia desde: 8 septiembre de 2017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GESTION POR PROCESO</vt:lpstr>
      <vt:lpstr>'PLAN GESTION POR PROCESO'!Área_de_impresión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2019-05-09T20:09:56Z</dcterms:modified>
  <cp:category/>
  <cp:contentStatus/>
</cp:coreProperties>
</file>