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jimenez\Desktop\JSJC\EVIDENCIAS JUNIO 2018\I TRIMESTRE CON SIG\NL\DEFINITIVO AL I TRI\OneDrive_2018-05-28\NL TRANSVERSALES I TRIMESTRE\TUNJUELITO\"/>
    </mc:Choice>
  </mc:AlternateContent>
  <bookViews>
    <workbookView xWindow="0" yWindow="0" windowWidth="28800" windowHeight="12210" tabRatio="725"/>
  </bookViews>
  <sheets>
    <sheet name="PLAN GESTION POR PROCESO" sheetId="1" r:id="rId1"/>
    <sheet name="Hoja1" sheetId="3" r:id="rId2"/>
    <sheet name="Hoja2" sheetId="2" state="hidden" r:id="rId3"/>
  </sheets>
  <externalReferences>
    <externalReference r:id="rId4"/>
  </externalReferences>
  <definedNames>
    <definedName name="_xlnm._FilterDatabase" localSheetId="0" hidden="1">'PLAN GESTION POR PROCESO'!$A$10:$BD$64</definedName>
    <definedName name="_xlnm.Print_Area" localSheetId="0">'PLAN GESTION POR PROCESO'!$D$52:$K$63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[1]Hoja2!$C$6:$C$9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71027"/>
</workbook>
</file>

<file path=xl/calcChain.xml><?xml version="1.0" encoding="utf-8"?>
<calcChain xmlns="http://schemas.openxmlformats.org/spreadsheetml/2006/main">
  <c r="AA33" i="1" l="1"/>
  <c r="AB33" i="1"/>
  <c r="AC62" i="1" l="1"/>
  <c r="G32" i="3" l="1"/>
  <c r="AZ15" i="1" l="1"/>
  <c r="BB15" i="1" s="1"/>
  <c r="BC15" i="1" s="1"/>
  <c r="BA64" i="1" s="1"/>
  <c r="AZ16" i="1"/>
  <c r="BB16" i="1" s="1"/>
  <c r="BC16" i="1" s="1"/>
  <c r="AZ17" i="1"/>
  <c r="BB17" i="1" s="1"/>
  <c r="BC17" i="1" s="1"/>
  <c r="AZ19" i="1"/>
  <c r="BB19" i="1" s="1"/>
  <c r="BC19" i="1" s="1"/>
  <c r="AZ21" i="1"/>
  <c r="BB21" i="1" s="1"/>
  <c r="BC21" i="1" s="1"/>
  <c r="AZ22" i="1"/>
  <c r="BB22" i="1" s="1"/>
  <c r="BC22" i="1" s="1"/>
  <c r="AZ23" i="1"/>
  <c r="BB23" i="1" s="1"/>
  <c r="BC23" i="1" s="1"/>
  <c r="AZ25" i="1"/>
  <c r="BB25" i="1" s="1"/>
  <c r="BC25" i="1" s="1"/>
  <c r="AZ26" i="1"/>
  <c r="BB26" i="1" s="1"/>
  <c r="BC26" i="1" s="1"/>
  <c r="AZ27" i="1"/>
  <c r="BB27" i="1" s="1"/>
  <c r="BC27" i="1" s="1"/>
  <c r="AZ28" i="1"/>
  <c r="BB28" i="1" s="1"/>
  <c r="BC28" i="1" s="1"/>
  <c r="AZ29" i="1"/>
  <c r="BB29" i="1" s="1"/>
  <c r="BC29" i="1" s="1"/>
  <c r="AZ30" i="1"/>
  <c r="BB30" i="1" s="1"/>
  <c r="BC30" i="1" s="1"/>
  <c r="AZ31" i="1"/>
  <c r="BB31" i="1" s="1"/>
  <c r="BC31" i="1" s="1"/>
  <c r="AZ32" i="1"/>
  <c r="BB32" i="1" s="1"/>
  <c r="BC32" i="1" s="1"/>
  <c r="AZ35" i="1"/>
  <c r="BB35" i="1" s="1"/>
  <c r="BC35" i="1" s="1"/>
  <c r="AZ36" i="1"/>
  <c r="BB36" i="1" s="1"/>
  <c r="BC36" i="1" s="1"/>
  <c r="AZ37" i="1"/>
  <c r="BB37" i="1" s="1"/>
  <c r="BC37" i="1" s="1"/>
  <c r="AZ38" i="1"/>
  <c r="BB38" i="1" s="1"/>
  <c r="BC38" i="1" s="1"/>
  <c r="AZ39" i="1"/>
  <c r="BB39" i="1" s="1"/>
  <c r="BC39" i="1" s="1"/>
  <c r="AZ40" i="1"/>
  <c r="BB40" i="1" s="1"/>
  <c r="BC40" i="1" s="1"/>
  <c r="AZ41" i="1"/>
  <c r="BB41" i="1" s="1"/>
  <c r="BC41" i="1" s="1"/>
  <c r="AZ42" i="1"/>
  <c r="BB42" i="1" s="1"/>
  <c r="BC42" i="1" s="1"/>
  <c r="AZ43" i="1"/>
  <c r="BB43" i="1" s="1"/>
  <c r="BC43" i="1" s="1"/>
  <c r="AZ44" i="1"/>
  <c r="BB44" i="1" s="1"/>
  <c r="BC44" i="1" s="1"/>
  <c r="AZ46" i="1"/>
  <c r="BB46" i="1"/>
  <c r="BC46" i="1" s="1"/>
  <c r="AZ48" i="1"/>
  <c r="BB48" i="1" s="1"/>
  <c r="BC48" i="1" s="1"/>
  <c r="AZ50" i="1"/>
  <c r="BB50" i="1" s="1"/>
  <c r="BC50" i="1" s="1"/>
  <c r="AZ52" i="1"/>
  <c r="BB52" i="1" s="1"/>
  <c r="BC52" i="1" s="1"/>
  <c r="AZ53" i="1"/>
  <c r="BB53" i="1" s="1"/>
  <c r="BC53" i="1" s="1"/>
  <c r="AZ54" i="1"/>
  <c r="BB54" i="1" s="1"/>
  <c r="BC54" i="1" s="1"/>
  <c r="AZ55" i="1"/>
  <c r="BB55" i="1" s="1"/>
  <c r="BC55" i="1" s="1"/>
  <c r="AZ56" i="1"/>
  <c r="BB56" i="1" s="1"/>
  <c r="BC56" i="1" s="1"/>
  <c r="AZ57" i="1"/>
  <c r="BB57" i="1" s="1"/>
  <c r="BC57" i="1" s="1"/>
  <c r="AZ58" i="1"/>
  <c r="BB58" i="1" s="1"/>
  <c r="BC58" i="1" s="1"/>
  <c r="AZ59" i="1"/>
  <c r="BB59" i="1" s="1"/>
  <c r="BC59" i="1" s="1"/>
  <c r="AZ60" i="1"/>
  <c r="BB60" i="1" s="1"/>
  <c r="BC60" i="1" s="1"/>
  <c r="AZ61" i="1"/>
  <c r="BB61" i="1" s="1"/>
  <c r="BC61" i="1" s="1"/>
  <c r="AZ62" i="1"/>
  <c r="BB62" i="1" s="1"/>
  <c r="BC62" i="1" s="1"/>
  <c r="AZ63" i="1"/>
  <c r="BB63" i="1" s="1"/>
  <c r="BC63" i="1" s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0" i="1"/>
  <c r="AY48" i="1"/>
  <c r="AY46" i="1"/>
  <c r="AY44" i="1"/>
  <c r="AY43" i="1"/>
  <c r="AY42" i="1"/>
  <c r="AY41" i="1"/>
  <c r="AY40" i="1"/>
  <c r="AY39" i="1"/>
  <c r="AY38" i="1"/>
  <c r="AY37" i="1"/>
  <c r="AY36" i="1"/>
  <c r="AY35" i="1"/>
  <c r="AY32" i="1"/>
  <c r="AY31" i="1"/>
  <c r="AY30" i="1"/>
  <c r="AY29" i="1"/>
  <c r="AY28" i="1"/>
  <c r="AY27" i="1"/>
  <c r="AY26" i="1"/>
  <c r="AY25" i="1"/>
  <c r="AY23" i="1"/>
  <c r="AY22" i="1"/>
  <c r="AY21" i="1"/>
  <c r="AY19" i="1"/>
  <c r="AY17" i="1"/>
  <c r="AY16" i="1"/>
  <c r="AY15" i="1"/>
  <c r="AT52" i="1"/>
  <c r="AV52" i="1" s="1"/>
  <c r="AT16" i="1"/>
  <c r="AT17" i="1"/>
  <c r="AT19" i="1"/>
  <c r="AT21" i="1"/>
  <c r="AV21" i="1" s="1"/>
  <c r="AT22" i="1"/>
  <c r="AT23" i="1"/>
  <c r="AT25" i="1"/>
  <c r="AT26" i="1"/>
  <c r="AV26" i="1" s="1"/>
  <c r="AT27" i="1"/>
  <c r="AV27" i="1" s="1"/>
  <c r="AT28" i="1"/>
  <c r="AV28" i="1" s="1"/>
  <c r="AT29" i="1"/>
  <c r="AV29" i="1" s="1"/>
  <c r="AT30" i="1"/>
  <c r="AT31" i="1"/>
  <c r="AV31" i="1" s="1"/>
  <c r="AT32" i="1"/>
  <c r="AV32" i="1" s="1"/>
  <c r="AT34" i="1"/>
  <c r="AT35" i="1"/>
  <c r="AV35" i="1" s="1"/>
  <c r="AT36" i="1"/>
  <c r="AT37" i="1"/>
  <c r="AV37" i="1" s="1"/>
  <c r="AT38" i="1"/>
  <c r="AV38" i="1" s="1"/>
  <c r="AT39" i="1"/>
  <c r="AV39" i="1" s="1"/>
  <c r="AT40" i="1"/>
  <c r="AV40" i="1" s="1"/>
  <c r="AT41" i="1"/>
  <c r="AV41" i="1" s="1"/>
  <c r="AT42" i="1"/>
  <c r="AV42" i="1" s="1"/>
  <c r="AT43" i="1"/>
  <c r="AV43" i="1" s="1"/>
  <c r="AT44" i="1"/>
  <c r="AV44" i="1" s="1"/>
  <c r="AT46" i="1"/>
  <c r="AT48" i="1"/>
  <c r="AV48" i="1" s="1"/>
  <c r="AT50" i="1"/>
  <c r="AV50" i="1" s="1"/>
  <c r="AT53" i="1"/>
  <c r="AT54" i="1"/>
  <c r="AV54" i="1" s="1"/>
  <c r="AT55" i="1"/>
  <c r="AV55" i="1" s="1"/>
  <c r="AT56" i="1"/>
  <c r="AV56" i="1" s="1"/>
  <c r="AT57" i="1"/>
  <c r="AV57" i="1" s="1"/>
  <c r="AT58" i="1"/>
  <c r="AV58" i="1" s="1"/>
  <c r="AT59" i="1"/>
  <c r="AV59" i="1" s="1"/>
  <c r="AT60" i="1"/>
  <c r="AV60" i="1" s="1"/>
  <c r="AT61" i="1"/>
  <c r="AV61" i="1" s="1"/>
  <c r="AT62" i="1"/>
  <c r="AT63" i="1"/>
  <c r="AV63" i="1" s="1"/>
  <c r="AT15" i="1"/>
  <c r="AV15" i="1" s="1"/>
  <c r="AS63" i="1"/>
  <c r="AV62" i="1"/>
  <c r="AS62" i="1"/>
  <c r="AS61" i="1"/>
  <c r="AS60" i="1"/>
  <c r="AS59" i="1"/>
  <c r="AS58" i="1"/>
  <c r="AS57" i="1"/>
  <c r="AS56" i="1"/>
  <c r="AS55" i="1"/>
  <c r="AS54" i="1"/>
  <c r="AV53" i="1"/>
  <c r="AS53" i="1"/>
  <c r="AS52" i="1"/>
  <c r="AS50" i="1"/>
  <c r="AS48" i="1"/>
  <c r="AV46" i="1"/>
  <c r="AS46" i="1"/>
  <c r="AS44" i="1"/>
  <c r="AS43" i="1"/>
  <c r="AS42" i="1"/>
  <c r="AS41" i="1"/>
  <c r="AS40" i="1"/>
  <c r="AS39" i="1"/>
  <c r="AS38" i="1"/>
  <c r="AS37" i="1"/>
  <c r="AV36" i="1"/>
  <c r="AS36" i="1"/>
  <c r="AS35" i="1"/>
  <c r="AS32" i="1"/>
  <c r="AS31" i="1"/>
  <c r="AV30" i="1"/>
  <c r="AS30" i="1"/>
  <c r="AS29" i="1"/>
  <c r="AS28" i="1"/>
  <c r="AS27" i="1"/>
  <c r="AS26" i="1"/>
  <c r="AV25" i="1"/>
  <c r="AS25" i="1"/>
  <c r="AV23" i="1"/>
  <c r="AS23" i="1"/>
  <c r="AV22" i="1"/>
  <c r="AS22" i="1"/>
  <c r="AS21" i="1"/>
  <c r="AV19" i="1"/>
  <c r="AS19" i="1"/>
  <c r="AV17" i="1"/>
  <c r="AS17" i="1"/>
  <c r="AV16" i="1"/>
  <c r="AS16" i="1"/>
  <c r="AS15" i="1"/>
  <c r="AN16" i="1"/>
  <c r="AN17" i="1"/>
  <c r="AP17" i="1" s="1"/>
  <c r="AN19" i="1"/>
  <c r="AP19" i="1" s="1"/>
  <c r="AN21" i="1"/>
  <c r="AN22" i="1"/>
  <c r="AN23" i="1"/>
  <c r="AP23" i="1" s="1"/>
  <c r="AN25" i="1"/>
  <c r="AP25" i="1" s="1"/>
  <c r="AN26" i="1"/>
  <c r="AP26" i="1" s="1"/>
  <c r="AN27" i="1"/>
  <c r="AP27" i="1" s="1"/>
  <c r="AN28" i="1"/>
  <c r="AP28" i="1" s="1"/>
  <c r="AN29" i="1"/>
  <c r="AP29" i="1" s="1"/>
  <c r="AN30" i="1"/>
  <c r="AP30" i="1" s="1"/>
  <c r="AN31" i="1"/>
  <c r="AP31" i="1" s="1"/>
  <c r="AN32" i="1"/>
  <c r="AP32" i="1" s="1"/>
  <c r="AN35" i="1"/>
  <c r="AN36" i="1"/>
  <c r="AN37" i="1"/>
  <c r="AP37" i="1" s="1"/>
  <c r="AN38" i="1"/>
  <c r="AP38" i="1" s="1"/>
  <c r="AN39" i="1"/>
  <c r="AN40" i="1"/>
  <c r="AP40" i="1" s="1"/>
  <c r="AN41" i="1"/>
  <c r="AP41" i="1" s="1"/>
  <c r="AN42" i="1"/>
  <c r="AP42" i="1" s="1"/>
  <c r="AN43" i="1"/>
  <c r="AN44" i="1"/>
  <c r="AP44" i="1" s="1"/>
  <c r="AN46" i="1"/>
  <c r="AP46" i="1" s="1"/>
  <c r="AN48" i="1"/>
  <c r="AP48" i="1" s="1"/>
  <c r="AN50" i="1"/>
  <c r="AP50" i="1" s="1"/>
  <c r="AN52" i="1"/>
  <c r="AP52" i="1" s="1"/>
  <c r="AN53" i="1"/>
  <c r="AP53" i="1" s="1"/>
  <c r="AN54" i="1"/>
  <c r="AP54" i="1" s="1"/>
  <c r="AN55" i="1"/>
  <c r="AP55" i="1" s="1"/>
  <c r="AN56" i="1"/>
  <c r="AN57" i="1"/>
  <c r="AP57" i="1" s="1"/>
  <c r="AN58" i="1"/>
  <c r="AP58" i="1" s="1"/>
  <c r="AN59" i="1"/>
  <c r="AP59" i="1" s="1"/>
  <c r="AN60" i="1"/>
  <c r="AP60" i="1" s="1"/>
  <c r="AN61" i="1"/>
  <c r="AP61" i="1" s="1"/>
  <c r="AN62" i="1"/>
  <c r="AN63" i="1"/>
  <c r="AP63" i="1" s="1"/>
  <c r="AN15" i="1"/>
  <c r="AM63" i="1"/>
  <c r="AP62" i="1"/>
  <c r="AM62" i="1"/>
  <c r="AM61" i="1"/>
  <c r="AM60" i="1"/>
  <c r="AM59" i="1"/>
  <c r="AM58" i="1"/>
  <c r="AM57" i="1"/>
  <c r="AP56" i="1"/>
  <c r="AM56" i="1"/>
  <c r="AM55" i="1"/>
  <c r="AM54" i="1"/>
  <c r="AM53" i="1"/>
  <c r="AM52" i="1"/>
  <c r="AM50" i="1"/>
  <c r="AM48" i="1"/>
  <c r="AM46" i="1"/>
  <c r="AM44" i="1"/>
  <c r="AP43" i="1"/>
  <c r="AM43" i="1"/>
  <c r="AM42" i="1"/>
  <c r="AM41" i="1"/>
  <c r="AM40" i="1"/>
  <c r="AP39" i="1"/>
  <c r="AM39" i="1"/>
  <c r="AM38" i="1"/>
  <c r="AM37" i="1"/>
  <c r="AP36" i="1"/>
  <c r="AM36" i="1"/>
  <c r="AP35" i="1"/>
  <c r="AM35" i="1"/>
  <c r="AM32" i="1"/>
  <c r="AM31" i="1"/>
  <c r="AM30" i="1"/>
  <c r="AM29" i="1"/>
  <c r="AM28" i="1"/>
  <c r="AM27" i="1"/>
  <c r="AM26" i="1"/>
  <c r="AM25" i="1"/>
  <c r="AM23" i="1"/>
  <c r="AP22" i="1"/>
  <c r="AM22" i="1"/>
  <c r="AP21" i="1"/>
  <c r="AM21" i="1"/>
  <c r="AM19" i="1"/>
  <c r="AM17" i="1"/>
  <c r="AP16" i="1"/>
  <c r="AM16" i="1"/>
  <c r="AP15" i="1"/>
  <c r="AM15" i="1"/>
  <c r="AH48" i="1"/>
  <c r="AJ48" i="1" s="1"/>
  <c r="AH27" i="1"/>
  <c r="AJ27" i="1" s="1"/>
  <c r="AH16" i="1"/>
  <c r="AJ16" i="1" s="1"/>
  <c r="AH17" i="1"/>
  <c r="AJ17" i="1" s="1"/>
  <c r="AH19" i="1"/>
  <c r="AJ19" i="1" s="1"/>
  <c r="AH21" i="1"/>
  <c r="AH22" i="1"/>
  <c r="AJ22" i="1" s="1"/>
  <c r="AH23" i="1"/>
  <c r="AH25" i="1"/>
  <c r="AJ25" i="1" s="1"/>
  <c r="AH26" i="1"/>
  <c r="AH28" i="1"/>
  <c r="AJ28" i="1" s="1"/>
  <c r="AH29" i="1"/>
  <c r="AJ29" i="1" s="1"/>
  <c r="AH30" i="1"/>
  <c r="AJ30" i="1" s="1"/>
  <c r="AH31" i="1"/>
  <c r="AJ31" i="1" s="1"/>
  <c r="AH32" i="1"/>
  <c r="AJ32" i="1" s="1"/>
  <c r="AH35" i="1"/>
  <c r="AJ35" i="1" s="1"/>
  <c r="AH36" i="1"/>
  <c r="AH37" i="1"/>
  <c r="AH38" i="1"/>
  <c r="AJ38" i="1" s="1"/>
  <c r="AH39" i="1"/>
  <c r="AJ39" i="1" s="1"/>
  <c r="AH40" i="1"/>
  <c r="AJ40" i="1" s="1"/>
  <c r="AH41" i="1"/>
  <c r="AJ41" i="1" s="1"/>
  <c r="AH42" i="1"/>
  <c r="AJ42" i="1" s="1"/>
  <c r="AH43" i="1"/>
  <c r="AJ43" i="1" s="1"/>
  <c r="AH44" i="1"/>
  <c r="AJ44" i="1" s="1"/>
  <c r="AH46" i="1"/>
  <c r="AJ46" i="1" s="1"/>
  <c r="AH50" i="1"/>
  <c r="AJ50" i="1" s="1"/>
  <c r="AH52" i="1"/>
  <c r="AJ52" i="1" s="1"/>
  <c r="AH53" i="1"/>
  <c r="AH54" i="1"/>
  <c r="AH55" i="1"/>
  <c r="AJ55" i="1" s="1"/>
  <c r="AH56" i="1"/>
  <c r="AJ56" i="1" s="1"/>
  <c r="AH57" i="1"/>
  <c r="AJ57" i="1" s="1"/>
  <c r="AH58" i="1"/>
  <c r="AJ58" i="1" s="1"/>
  <c r="AH59" i="1"/>
  <c r="AJ59" i="1" s="1"/>
  <c r="AH60" i="1"/>
  <c r="AJ60" i="1" s="1"/>
  <c r="AH61" i="1"/>
  <c r="AH62" i="1"/>
  <c r="AJ62" i="1" s="1"/>
  <c r="AH63" i="1"/>
  <c r="AJ63" i="1" s="1"/>
  <c r="AH15" i="1"/>
  <c r="AJ15" i="1" s="1"/>
  <c r="AJ64" i="1" s="1"/>
  <c r="AG63" i="1"/>
  <c r="AG62" i="1"/>
  <c r="AJ61" i="1"/>
  <c r="AG61" i="1"/>
  <c r="AG60" i="1"/>
  <c r="AG59" i="1"/>
  <c r="AG58" i="1"/>
  <c r="AG57" i="1"/>
  <c r="AG56" i="1"/>
  <c r="AG55" i="1"/>
  <c r="AJ54" i="1"/>
  <c r="AG54" i="1"/>
  <c r="AJ53" i="1"/>
  <c r="AG53" i="1"/>
  <c r="AG52" i="1"/>
  <c r="AG50" i="1"/>
  <c r="AG48" i="1"/>
  <c r="AG46" i="1"/>
  <c r="AG44" i="1"/>
  <c r="AG43" i="1"/>
  <c r="AG42" i="1"/>
  <c r="AG41" i="1"/>
  <c r="AG40" i="1"/>
  <c r="AG39" i="1"/>
  <c r="AG38" i="1"/>
  <c r="AJ37" i="1"/>
  <c r="AG37" i="1"/>
  <c r="AJ36" i="1"/>
  <c r="AG36" i="1"/>
  <c r="AG35" i="1"/>
  <c r="AG32" i="1"/>
  <c r="AG31" i="1"/>
  <c r="AG30" i="1"/>
  <c r="AG29" i="1"/>
  <c r="AG28" i="1"/>
  <c r="AG27" i="1"/>
  <c r="AJ26" i="1"/>
  <c r="AG26" i="1"/>
  <c r="AG25" i="1"/>
  <c r="AJ23" i="1"/>
  <c r="AG23" i="1"/>
  <c r="AG22" i="1"/>
  <c r="AJ21" i="1"/>
  <c r="AG21" i="1"/>
  <c r="AG19" i="1"/>
  <c r="AG17" i="1"/>
  <c r="AG16" i="1"/>
  <c r="AG15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0" i="1"/>
  <c r="AA48" i="1"/>
  <c r="AA46" i="1"/>
  <c r="AA44" i="1"/>
  <c r="AA43" i="1"/>
  <c r="AA42" i="1"/>
  <c r="AA41" i="1"/>
  <c r="AA40" i="1"/>
  <c r="AA39" i="1"/>
  <c r="AA38" i="1"/>
  <c r="AA37" i="1"/>
  <c r="AA36" i="1"/>
  <c r="AA35" i="1"/>
  <c r="AA32" i="1"/>
  <c r="AA31" i="1"/>
  <c r="AA30" i="1"/>
  <c r="AA29" i="1"/>
  <c r="AA28" i="1"/>
  <c r="AA27" i="1"/>
  <c r="AA26" i="1"/>
  <c r="AA25" i="1"/>
  <c r="AA23" i="1"/>
  <c r="AA22" i="1"/>
  <c r="AA21" i="1"/>
  <c r="AA19" i="1"/>
  <c r="AA17" i="1"/>
  <c r="AA16" i="1"/>
  <c r="AA15" i="1"/>
  <c r="AB16" i="1"/>
  <c r="AB17" i="1"/>
  <c r="AB19" i="1"/>
  <c r="AB21" i="1"/>
  <c r="AB22" i="1"/>
  <c r="AD22" i="1" s="1"/>
  <c r="AB23" i="1"/>
  <c r="AB25" i="1"/>
  <c r="AB26" i="1"/>
  <c r="AB27" i="1"/>
  <c r="AD27" i="1" s="1"/>
  <c r="AB28" i="1"/>
  <c r="AD28" i="1" s="1"/>
  <c r="AB29" i="1"/>
  <c r="AD29" i="1"/>
  <c r="AB30" i="1"/>
  <c r="AD30" i="1" s="1"/>
  <c r="AB31" i="1"/>
  <c r="AB32" i="1"/>
  <c r="AB35" i="1"/>
  <c r="AB36" i="1"/>
  <c r="AB37" i="1"/>
  <c r="AB38" i="1"/>
  <c r="AD38" i="1" s="1"/>
  <c r="AB39" i="1"/>
  <c r="AD39" i="1" s="1"/>
  <c r="AB40" i="1"/>
  <c r="AD40" i="1" s="1"/>
  <c r="AB41" i="1"/>
  <c r="AD41" i="1" s="1"/>
  <c r="AB43" i="1"/>
  <c r="AB44" i="1"/>
  <c r="AB46" i="1"/>
  <c r="AB48" i="1"/>
  <c r="AB50" i="1"/>
  <c r="AB52" i="1"/>
  <c r="AB53" i="1"/>
  <c r="AB54" i="1"/>
  <c r="AD54" i="1" s="1"/>
  <c r="AB55" i="1"/>
  <c r="AB56" i="1"/>
  <c r="AB57" i="1"/>
  <c r="AB58" i="1"/>
  <c r="AB59" i="1"/>
  <c r="AB60" i="1"/>
  <c r="AD60" i="1" s="1"/>
  <c r="AB61" i="1"/>
  <c r="AB62" i="1"/>
  <c r="AD62" i="1" s="1"/>
  <c r="AB63" i="1"/>
  <c r="AD63" i="1" s="1"/>
  <c r="AB15" i="1"/>
  <c r="E64" i="1"/>
  <c r="AP64" i="1"/>
  <c r="AD64" i="1" l="1"/>
  <c r="AV64" i="1"/>
</calcChain>
</file>

<file path=xl/comments1.xml><?xml version="1.0" encoding="utf-8"?>
<comments xmlns="http://schemas.openxmlformats.org/spreadsheetml/2006/main">
  <authors>
    <author>juan.jimenez</author>
  </authors>
  <commentList>
    <comment ref="J13" authorId="0" shapeId="0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>
  <authors>
    <author>Sandy.Calderon</author>
  </authors>
  <commentList>
    <comment ref="C91" authorId="0" shapeId="0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<sst xmlns="http://schemas.openxmlformats.org/spreadsheetml/2006/main" count="627" uniqueCount="374">
  <si>
    <t>SECRETARIA DISTRITAL DE GOBIERNO</t>
  </si>
  <si>
    <t>VIGENCIA DE LA PLANEACIÓN</t>
  </si>
  <si>
    <t>CONTROL DE CAMBIOS</t>
  </si>
  <si>
    <t>DEPENDENCIA</t>
  </si>
  <si>
    <t>VERSIÓN</t>
  </si>
  <si>
    <t>FECHA</t>
  </si>
  <si>
    <t>DESCRIPCIÓN DE LA MODIFICACIÓN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</si>
  <si>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</si>
  <si>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</si>
  <si>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</si>
  <si>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</si>
  <si>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</si>
  <si>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</si>
  <si>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</si>
  <si>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</si>
  <si>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FINANCIACIÓN DE LA ACTIVIDAD</t>
  </si>
  <si>
    <t xml:space="preserve">RESULTADO INDICADOR </t>
  </si>
  <si>
    <t>RESULTADO DE LA MEDICION</t>
  </si>
  <si>
    <t>ANÁLISIS DE AVANCE</t>
  </si>
  <si>
    <t>MEDIO DE VERIFICACIÓN</t>
  </si>
  <si>
    <t>ANÁLISIS DE RESULTADO</t>
  </si>
  <si>
    <t>OBJETIVO ESTRATÉGICO</t>
  </si>
  <si>
    <t>PROCESO</t>
  </si>
  <si>
    <t>META PLAN DE GESTION VIGENCIA</t>
  </si>
  <si>
    <t>PONDERACION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</si>
  <si>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</si>
  <si>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</si>
  <si>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</si>
  <si>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</si>
  <si>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</si>
  <si>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</si>
  <si>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</si>
  <si>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</si>
  <si>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</si>
  <si>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</si>
  <si>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</si>
  <si>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</si>
  <si>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</si>
  <si>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</si>
  <si>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</si>
  <si>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</si>
  <si>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FUENTE</t>
  </si>
  <si>
    <t>RUBRO GASTO FUNCIONAMIENTO</t>
  </si>
  <si>
    <t xml:space="preserve">PROYECTO DE INVERSIÓN </t>
  </si>
  <si>
    <t>VALOR ESTIMADO (En millones de pesos colombianos)</t>
  </si>
  <si>
    <t>PROGRAMADO</t>
  </si>
  <si>
    <t>EJECUTADO</t>
  </si>
  <si>
    <t>x</t>
  </si>
  <si>
    <t>GF / INV</t>
  </si>
  <si>
    <t>CODIGO</t>
  </si>
  <si>
    <t xml:space="preserve">NOMBRE </t>
  </si>
  <si>
    <t xml:space="preserve">Fortalecer la capacidad institucional y para el ejercicio de la función  policiva por parte de las Autoridades locales a cargo de la SDG. </t>
  </si>
  <si>
    <t xml:space="preserve">GESTIÓN PUBLICA TERRITORIAL LOCAL
</t>
  </si>
  <si>
    <t>Ejecutar el 95% del Plan de Acción aprobado por el Consejo Local de Gobierno</t>
  </si>
  <si>
    <t>GESTIÓN</t>
  </si>
  <si>
    <t>Porcentaje de Ejecución del Plan de Acción del Consejo Local de Gobierno</t>
  </si>
  <si>
    <t>(Numero de Actividades del Plan de Acción Cumplidas/Numero de Actividad del Plan de Acción del CLG)*100</t>
  </si>
  <si>
    <t>Plan de Acción del Consejo Local de Gobierno</t>
  </si>
  <si>
    <t>EFICACIA</t>
  </si>
  <si>
    <t>Incrementar en un 40% la participación de los ciudadanos en la audiencia de rendición de cuentas</t>
  </si>
  <si>
    <t>RETADORA (MEJORA)</t>
  </si>
  <si>
    <t>Porcentaje de Participación de los Ciudadanos en la Audiencia de Rendición de Cuentas</t>
  </si>
  <si>
    <t>(Numero de Ciudadanos Participantes en la Rendición de Cuentas/Numero de Ciudadanos Participantes en la Rendición de Cuentas Vigencia 2017)*100</t>
  </si>
  <si>
    <t>Proporción de Ciudanos Participantes en la Rendición de Cuentas 2017</t>
  </si>
  <si>
    <t>Lograr el 40% de avance en el cumplimiento fisico del Plan de Desarrollo Local</t>
  </si>
  <si>
    <t>Porcentaje de Avance en el Cumplimiento Fisico del Plan de Desarrollo Local</t>
  </si>
  <si>
    <t>Porcentaje de Avance Acumulado en el cumplimiento fisico del Plan de Desarrollo Local</t>
  </si>
  <si>
    <t>Avance Acumulado Fisico en el Cumplimiento del Plan de Desarrollo Local</t>
  </si>
  <si>
    <t>EFECTIVIDAD</t>
  </si>
  <si>
    <t>TOTAL PROCESO</t>
  </si>
  <si>
    <t xml:space="preserve">RELACIONES ESTRATEGICAS
</t>
  </si>
  <si>
    <t>Responder oportunamente el 100% de los ejercicios de control politico, derechos de petición y/o solicitudes de información que realice el Concejo de Bogota D.C y el Congreso de la República conforme con los mecanismos diseñados e implementados en la vigencia 2017</t>
  </si>
  <si>
    <t xml:space="preserve">Porcentaje de Respuestas Oportunas de los ejercicios de control politico, derechos de petición y/o solicitudes de información que realice el Concejo de Bogota D.C y el Congreso de la República </t>
  </si>
  <si>
    <t>(Numero de Respuestas Oportunas a los Ejercicios de Control Politico, Derechos de Petición y/o Solicitudes de Información Realice el Concejo de Bogota D.C y el Congreso de la República/Total de Solicitudes por Ejercicios de Control Politico, Derechos de Petición y/o Información que realice el Concejo de Bogota D.C y el Congreso de la República)*100</t>
  </si>
  <si>
    <t>CONSTANTE</t>
  </si>
  <si>
    <t xml:space="preserve">Respuestas Oportunas de los ejercicios de control politico, derechos de petición y/o solicitudes de información que realice el Concejo de Bogota D.C y el Congreso de la República </t>
  </si>
  <si>
    <t>SUMA</t>
  </si>
  <si>
    <t xml:space="preserve">COMUNICACIONES ESTRATEGICAS
</t>
  </si>
  <si>
    <t>Formular e implementar  un plan de comunicaciones para la alcaldía local durante la vigencia 2018</t>
  </si>
  <si>
    <t>Plan de Comunicaciones Formulado e Implementado</t>
  </si>
  <si>
    <t>Número de planes de comunicaciones formulados e implementados</t>
  </si>
  <si>
    <t>PLAN DE COMUNICACIONES</t>
  </si>
  <si>
    <t xml:space="preserve">Realizar  tres campañas externas de posicionamiento y difusión de los resultados obtenidos en la ejecución del Plan de Desarrollo Local.
</t>
  </si>
  <si>
    <t>Campañas Externas Realizadas</t>
  </si>
  <si>
    <t xml:space="preserve">Número de campañas externas de difusión de los resultados obtenidos en la ejecución del PDL realizadas </t>
  </si>
  <si>
    <t>CAMPAÑA EXTERNAS</t>
  </si>
  <si>
    <t xml:space="preserve">
Realizar  nueve (9) campañas internas para la Alcaldia Local , las cuales incluya los temas de transparencia, clima laboral y ambiental</t>
  </si>
  <si>
    <t>Campañas Internas Realizadas</t>
  </si>
  <si>
    <t xml:space="preserve">Número de campañas internas para la Alcaldia Local , las cuales incluya los temas de transparencia, clima laboral y ambiental realizadas </t>
  </si>
  <si>
    <t>CAMPAÑA INTERNAS</t>
  </si>
  <si>
    <t>IVC</t>
  </si>
  <si>
    <t>Acciones de Control u Operativos en Materia de Urbanimos Relacionados con la Integridad del Espacio Público Realizados</t>
  </si>
  <si>
    <t>Numero de Acciones de Control u Operativos en Materia de Urbanimo Relacionados con la Integridad del Espacio Público Realizados</t>
  </si>
  <si>
    <t>Acciones de Control u Operativos en Materia de Urbanimo</t>
  </si>
  <si>
    <t>Realizar 42 acciones de control u operativos en materia de actividad economica</t>
  </si>
  <si>
    <t>Acciones de Control u Operativos en materia de actividad economica Realizados</t>
  </si>
  <si>
    <t>Numero de Acciones de Control u Operativos en materia de actividad economica</t>
  </si>
  <si>
    <t>Acciones de Control u Operativos en Materia de Actividad Economica</t>
  </si>
  <si>
    <t>Realizar 24 acciones de control u operativos en materia de urbanismo relacionados con la integridad urbanistica</t>
  </si>
  <si>
    <t>Acciones de control u operativos en materia de urbanismo relacionados con la integridad urbanistica Realizados</t>
  </si>
  <si>
    <t>Numero de Acciones de control u operativos en materia de urbanismo relacionados con la integridad urbanistica</t>
  </si>
  <si>
    <t>Acciones de control u operativos en materia de urbanismo relacionados con la integridad urbanistica</t>
  </si>
  <si>
    <t>Realizar 12 acciones de control u operativos en materia de ambiente, mineria y relaciones con los animales</t>
  </si>
  <si>
    <t>Acciones de control u operativos en materia de ambiente, mineria y relaciones con los animales Realizados</t>
  </si>
  <si>
    <t>Numero Acciones de control u operativos en materia de ambiente, mineria y relaciones con los animales</t>
  </si>
  <si>
    <t>Acciones de control u operativos en materia de ambiente, mineria y relaciones con los animale</t>
  </si>
  <si>
    <t>Acciones de control u operativos en materia de convivencia relacionados con articulos pirotécnicos y sustancias peligrosas Realizados</t>
  </si>
  <si>
    <t>Numero Acciones de control u operativos en materia de convivencia relacionados con articulos pirotécnicos y sustancias peligrosas</t>
  </si>
  <si>
    <t>Acciones de control u operativos en materia de convivencia relacionados con articulos pirotécnicos y sustancias peligrosas</t>
  </si>
  <si>
    <t xml:space="preserve">GESTIÓN CORPORATIVA LOCAL
</t>
  </si>
  <si>
    <t>Porcentaje de Compromisos del Presupuesto de Inversión Directa Disponible a la Vigencia para el FDL</t>
  </si>
  <si>
    <t>(Compromisos Presupuestales de Inversión Realizados/Total del Presupuesto de Inversión Directa de la Vigencia)</t>
  </si>
  <si>
    <t xml:space="preserve">Porcentaje de Compromisos del Presupuesto de Inversión Directa </t>
  </si>
  <si>
    <t>EFICIENCIA</t>
  </si>
  <si>
    <t>Porcentaje de Giros de Presupuesto de Inversión Directa Realizados</t>
  </si>
  <si>
    <t>(Giros de Presupuesto de Inversión Directa Realizados/Total de Presupuesto de Inversión directa Vigencia 2018)</t>
  </si>
  <si>
    <t xml:space="preserve">Giros de Presupuesto de Inversión Directa </t>
  </si>
  <si>
    <t>Porcentaje de Giros de Presupuesto Comprometido Constituido como Obligaciones por Pagar de la Vigencia 2017 Realizados</t>
  </si>
  <si>
    <t>(Giros de Presupuesto Comprometido Constituido como Obligaciones por Pagar de la Vigencia 2017 Realizados/Total de Presupuesto Comprometido Constituido como Obligaciones por Pagar de la vigencia 2017)*100</t>
  </si>
  <si>
    <t xml:space="preserve">Giros de Presupuesto Comprometido Constituido como Obligaciones por Pagar de la Vigencia 2017 </t>
  </si>
  <si>
    <t>Porcentaje de Procesos Contractuales de Malla Vial y Parques de la Vigencia 2018 Realizados Utilizando los Pliegos Tipo</t>
  </si>
  <si>
    <t>(Porcentaje de Procesos Contractuales de Malla Vial y Parques de la Vigencia 2018 Realizados Utilizando los Pliegos Tipo/Total de Procesos Contractuales de Malla Vial y Parques de la Vigencia 2018)*100</t>
  </si>
  <si>
    <t>Procesos Contractuales de Malla Vial y Parques de la Vigencia 2018</t>
  </si>
  <si>
    <t>Porcentaje de Publicación de los Procesos Contractuales del FDL y Modificaciones Contractuales Realizado</t>
  </si>
  <si>
    <t>(Procesos y Modificaciones Contractuales Publicados en el Portal SECOP/Total de Procesos y Modificaciones Contractuales de la Vigencia 2018)*100</t>
  </si>
  <si>
    <t xml:space="preserve"> Publicación de los Procesos Contractuales del FDL y Modificaciones Contractuales </t>
  </si>
  <si>
    <t>Bienes de Características Técnicas Uniformes de Común Utilización a través del portal Colombia Compra Eficiente Aquiridos</t>
  </si>
  <si>
    <t>Aplicar el 100% de los lineamientos establecidos en la Directiva 12 de 2016  o aquella que la mofique o susutituya.</t>
  </si>
  <si>
    <t>Porcentaje de Lineamientos Establecidos en la Directiva 12 de 2016 o Aquella que la Modifique Aplicados</t>
  </si>
  <si>
    <t xml:space="preserve"> (Lineamientos Establecidos en la Directiva 12 de 2016 o Aquella que la Modifique Aplicados/Total de Lineamientos Establecidos en la Directiva 12 de 2016 o Aquella que la Modifique)*100</t>
  </si>
  <si>
    <t>Lineamientos Establecidos en la Directiva 12 de 2016 o Aquella que la Modifique</t>
  </si>
  <si>
    <t>Ejecutar el 100% del plan de implementación del SIPSE local.</t>
  </si>
  <si>
    <t>Porcentaje de Ejecución del Plan de Implementación del SIPSE Local</t>
  </si>
  <si>
    <t>(Acciones Cumplidas del Plan de Implementación de SIPSE Local/Total de Acciones del Plan de Implementación de SIPSE Local)*100</t>
  </si>
  <si>
    <t>Plan de Implementación del SIPSE Local</t>
  </si>
  <si>
    <t>Porcentaje de asistencia a las jornadas programadas por la Dirección Financiera de la SDG</t>
  </si>
  <si>
    <t>(No. de jornadas a las que asistió el contador del FDL/No. de jornadas programadas por la Dirección Financiera)*100</t>
  </si>
  <si>
    <t>Reportar trimestralmente (Según la alcaldía local se puede cambiar la periodicidad a mensual) al contador del FDL (Vía Orfeo o AGD) el 100% de la información insumo para los estados contables en materia de multas, contratación, almacén, presupuesto, liquidación de contratos, avances de ejecución contractual, entre otros</t>
  </si>
  <si>
    <t>Porcentaje de reporte de información insumo para contabilidad</t>
  </si>
  <si>
    <t>(No. de reportes trimestrales remitidos al contador via Orfeo/No. de trimestres del año)*100
(Según la alcaldía se puede cambiar la periodicidad a mensual)</t>
  </si>
  <si>
    <t>CRECIENTE</t>
  </si>
  <si>
    <t>SERVICIO A LA CIUDADANIA</t>
  </si>
  <si>
    <t>Responder el 100% de los requerimientos asignados al proceso/Alcaldia Local durante cada trimestre</t>
  </si>
  <si>
    <t>Porcentaje de Requerimientos Asignados a la Alcaldia Local Respondidos</t>
  </si>
  <si>
    <t xml:space="preserve"> Requerimientos Asignados a la Alcaldia Local Respondidos</t>
  </si>
  <si>
    <t>GESTIÓN DEL PATRIMONIO DOCUMENTAL</t>
  </si>
  <si>
    <t xml:space="preserve">GERENCIA DE TI
</t>
  </si>
  <si>
    <t>Politicas de Gestión de TIC Impartidas por la DTI Cumplidas</t>
  </si>
  <si>
    <t>Integrar las herramientas de planeación, gestión y control, con enfoque de innovación, mejoramiento continuo, responsabilidad social, desarrollo integral del talento humano y transparencia</t>
  </si>
  <si>
    <t>IMPLEMENTACIÓN DEL MODELO INTEGRADO DE PLANEACIÓN Y GESTIÓN</t>
  </si>
  <si>
    <t>TOTAL PLAN DE GESTIÓN</t>
  </si>
  <si>
    <t>Porcentaje de Cumplimiento Trimestre I</t>
  </si>
  <si>
    <t>Porcentaje de Cumplimiento Trimestre II</t>
  </si>
  <si>
    <t>Porcentaje de Cumplimiento Trimestre III</t>
  </si>
  <si>
    <t>Porcentaje de Cumplimiento Trimestre IV</t>
  </si>
  <si>
    <t>RUBROSFUNCIONAMIENTO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</si>
  <si>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</si>
  <si>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</si>
  <si>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</si>
  <si>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</si>
  <si>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</si>
  <si>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</si>
  <si>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</si>
  <si>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</si>
  <si>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</si>
  <si>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</si>
  <si>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SOTENIBILIDAD DEL SISTEMA DE GESTIÓN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</si>
  <si>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</si>
  <si>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</si>
  <si>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</si>
  <si>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</si>
  <si>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</si>
  <si>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</si>
  <si>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</si>
  <si>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</si>
  <si>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</si>
  <si>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</si>
  <si>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</si>
  <si>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</si>
  <si>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</si>
  <si>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</si>
  <si>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</si>
  <si>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</si>
  <si>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</si>
  <si>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</si>
  <si>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</si>
  <si>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</si>
  <si>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</si>
  <si>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</si>
  <si>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</si>
  <si>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</si>
  <si>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</si>
  <si>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</si>
  <si>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</si>
  <si>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</si>
  <si>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</si>
  <si>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</si>
  <si>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</si>
  <si>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</si>
  <si>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</si>
  <si>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</si>
  <si>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</si>
  <si>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</si>
  <si>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</si>
  <si>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</si>
  <si>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</si>
  <si>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</si>
  <si>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</si>
  <si>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</si>
  <si>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</si>
  <si>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</si>
  <si>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</si>
  <si>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</si>
  <si>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</si>
  <si>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</si>
  <si>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</si>
  <si>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</si>
  <si>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</si>
  <si>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</si>
  <si>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</si>
  <si>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</si>
  <si>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</si>
  <si>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</si>
  <si>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</si>
  <si>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</si>
  <si>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</si>
  <si>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</si>
  <si>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</si>
  <si>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</si>
  <si>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</si>
  <si>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</si>
  <si>
    <t>Porcentaje de cumplimiento de las acciones según el Plan de Implementación del Modelo Integrado de Planeación</t>
  </si>
  <si>
    <t>ACCIONES SEGÚN EL PLAN DE IMPLEMENTACIÓN DEL MODELO INTEGRADO DE PLANEACIÓN</t>
  </si>
  <si>
    <t>Seguimiento al Plan de Implementación del MIPG</t>
  </si>
  <si>
    <t xml:space="preserve">Herramienta de Registro de Requisitos Legales </t>
  </si>
  <si>
    <t>VIGENCIA 2017</t>
  </si>
  <si>
    <t>N/A</t>
  </si>
  <si>
    <t>Actas de capacitación</t>
  </si>
  <si>
    <t>Actas de Reunión</t>
  </si>
  <si>
    <t>Modificacionesl PAAC</t>
  </si>
  <si>
    <t>Mediciones de desempeño ambiental realizadas en el proceso/alcaldia local</t>
  </si>
  <si>
    <t>Gestión Ambiental</t>
  </si>
  <si>
    <t>Numero de mediciones del desempeño ambiental en el proceso/alcaldia local realizados</t>
  </si>
  <si>
    <t>Buenas practicas y lecciones aprendidas identificadas por proceso o Alcaldía Local en la herramienta de gestión del conocimiento (AGORA)</t>
  </si>
  <si>
    <t>Buenas y lecciones aprendidas identificadas en la herramienta de gestión del conocimiento  (AGORA)</t>
  </si>
  <si>
    <t>AGORA</t>
  </si>
  <si>
    <t>Porcentaje de auto que avocan conocimiento</t>
  </si>
  <si>
    <t>Autos que avocan conocimiento</t>
  </si>
  <si>
    <r>
      <t xml:space="preserve">Comprometer al 30 de junio del 2018 el </t>
    </r>
    <r>
      <rPr>
        <b/>
        <sz val="18"/>
        <color indexed="10"/>
        <rFont val="Arial Rounded MT Bold"/>
        <family val="2"/>
      </rPr>
      <t>50%</t>
    </r>
    <r>
      <rPr>
        <sz val="18"/>
        <rFont val="Arial Rounded MT Bold"/>
        <family val="2"/>
      </rPr>
      <t xml:space="preserve"> del presupuesto de inversión directa disponible a la vigencia para el FDL y el </t>
    </r>
    <r>
      <rPr>
        <b/>
        <sz val="18"/>
        <color indexed="10"/>
        <rFont val="Arial Rounded MT Bold"/>
        <family val="2"/>
      </rPr>
      <t>95%</t>
    </r>
    <r>
      <rPr>
        <sz val="18"/>
        <rFont val="Arial Rounded MT Bold"/>
        <family val="2"/>
      </rPr>
      <t xml:space="preserve"> al 31 de diciembre de 2018.</t>
    </r>
  </si>
  <si>
    <r>
      <t xml:space="preserve">Girar mínimo el </t>
    </r>
    <r>
      <rPr>
        <b/>
        <sz val="18"/>
        <color indexed="10"/>
        <rFont val="Arial Rounded MT Bold"/>
        <family val="2"/>
      </rPr>
      <t>30%</t>
    </r>
    <r>
      <rPr>
        <sz val="18"/>
        <rFont val="Arial Rounded MT Bold"/>
        <family val="2"/>
      </rPr>
      <t xml:space="preserve"> del presupuesto de inversión directa comprometidos en la vigencia 2018</t>
    </r>
  </si>
  <si>
    <r>
      <t xml:space="preserve">Girar el </t>
    </r>
    <r>
      <rPr>
        <b/>
        <sz val="18"/>
        <color indexed="10"/>
        <rFont val="Arial Rounded MT Bold"/>
        <family val="2"/>
      </rPr>
      <t>50%</t>
    </r>
    <r>
      <rPr>
        <sz val="18"/>
        <rFont val="Arial Rounded MT Bold"/>
        <family val="2"/>
      </rPr>
      <t xml:space="preserve"> del presupuesto comprometido constituido como Obligaciones por Pagar de la vigencia 2017 y anteriores (Funcionamiento e Inversión).</t>
    </r>
  </si>
  <si>
    <r>
      <t>Adelantar el</t>
    </r>
    <r>
      <rPr>
        <b/>
        <sz val="18"/>
        <rFont val="Arial Rounded MT Bold"/>
        <family val="2"/>
      </rPr>
      <t xml:space="preserve"> </t>
    </r>
    <r>
      <rPr>
        <b/>
        <sz val="18"/>
        <color indexed="10"/>
        <rFont val="Arial Rounded MT Bold"/>
        <family val="2"/>
      </rPr>
      <t>100%</t>
    </r>
    <r>
      <rPr>
        <sz val="18"/>
        <rFont val="Arial Rounded MT Bold"/>
        <family val="2"/>
      </rPr>
      <t xml:space="preserve"> de los procesos contractuales de malla vial y parques de la vigencia 2018, utilizando los pliegos tipo.</t>
    </r>
  </si>
  <si>
    <r>
      <t>Publicar el</t>
    </r>
    <r>
      <rPr>
        <b/>
        <sz val="18"/>
        <color indexed="10"/>
        <rFont val="Arial Rounded MT Bold"/>
        <family val="2"/>
      </rPr>
      <t xml:space="preserve"> 100% </t>
    </r>
    <r>
      <rPr>
        <sz val="18"/>
        <rFont val="Arial Rounded MT Bold"/>
        <family val="2"/>
      </rPr>
      <t>de la contratación del FDL  así como las modificaciones contractuales a que haya lugar (Adiciones, Prorrogas, Cesiones, Terminación anticipada) y Liquidaciones lo que incluye cambiar los estados, en el portal de Colombia Compra Eficiente (Plan Anual de Adquisiciones-PAA y SECOP I o SECOP II o TVEC) según corresponda la modalidad de contratación (Incluye contratación directa - convenios, comodatos, contratos interadministrativos, prestaciones de servicios), en cumplimiento con la normatividad vigente.</t>
    </r>
  </si>
  <si>
    <r>
      <t xml:space="preserve">Adquirir el </t>
    </r>
    <r>
      <rPr>
        <b/>
        <sz val="18"/>
        <color indexed="10"/>
        <rFont val="Arial Rounded MT Bold"/>
        <family val="2"/>
      </rPr>
      <t>80%</t>
    </r>
    <r>
      <rPr>
        <sz val="18"/>
        <rFont val="Arial Rounded MT Bold"/>
        <family val="2"/>
      </rPr>
      <t xml:space="preserve"> de los bienes de Características Técnicas Uniformes de Común Utilización a través del portal Colombia Compra Eficiente.</t>
    </r>
  </si>
  <si>
    <t>Fuentes de Requisitos Legales Aplicables al Proceso Registrados</t>
  </si>
  <si>
    <t>(Numero de acciones cumplidas de responsabilidad del proceso/Alcaldía Local en el Plan de Implementación del MIPG/Numero total de acciones de responsabilidad del proceso en el Plan de Implementación del MIPG)*100</t>
  </si>
  <si>
    <t>Cumplir con el 100% de las actividades y tareas asignadas al proceso/Alcaldía Local en el PAAC 2018</t>
  </si>
  <si>
    <t>Porcentaje de cumplimiento de las actividades y tareas asignadas al proceso/Alcaldía Local en el PAAC 2018</t>
  </si>
  <si>
    <t>Desarrollar dos mediciones del desempeño ambiental en el proceso/alcaldía local de acuerdo a la metodología definida por la OAP</t>
  </si>
  <si>
    <t>(No. De acciones del plan anticorrupción cumplidas en el trimestre/No. De acciones del plan antocorrupción formuladas para el trimestre en la versión vigente del plan anticorrupción)*100</t>
  </si>
  <si>
    <t>Porcentaje de cumplimiento de las acciones y tareas asignadas en el PAAC 2018</t>
  </si>
  <si>
    <t>Porcentaje de depuración de las comunicaciones en el aplicatio de gestión documental</t>
  </si>
  <si>
    <t>(Número de comunicaciones depuradas en el aplicativo de gestión documental ORFEO/Numero total de comunicaciones que se encuentran asignadas en el AGD ORFEO)*100</t>
  </si>
  <si>
    <t>Comunicaciones en el aplicativo de gestión documental ORFEO</t>
  </si>
  <si>
    <t>Asistencia a las jornadas de actualización y unificación de criterios</t>
  </si>
  <si>
    <t>Reportes realizados</t>
  </si>
  <si>
    <t>Ejercicios de evaluación de los requisitos legales aplicables el proceso/Alcaldía realizados</t>
  </si>
  <si>
    <t>Numero de ejercicios de evaluación de los requisitos legales aplicables el proceso/Alcaldía realizados</t>
  </si>
  <si>
    <t>Porcentaje de servidores públicos entrenados en puesto de trabajo</t>
  </si>
  <si>
    <t>Porcentaje de personas entrenadas en puesto de trabajo</t>
  </si>
  <si>
    <t>Realizar entrenamiento en puesto de trabajo al 100% de los servidores públicos nuevos vinculados al proceso/Alcaldía Local durante la vigencia</t>
  </si>
  <si>
    <t>(Numero de servidores públicos nuevos vinculados al proceso/Alcaldía Local entrenados en puesto de trabajo/Numero total de servidores públicos vinculados al proceso/Alcaldía)*100</t>
  </si>
  <si>
    <t>(Cantidad de respuestas oportunas a los requerimientos ciudadanos asignados al proceso/Alcaldía Local durante la vigencia 2018  /Cantidad de requerimientos ciudadanos de la vigencia 2018 asignados al proceso/Alcaldía Local)*100</t>
  </si>
  <si>
    <t>Disminución de requerimientos ciudadanos vencidos asignados al proceso/Alcaldía Local</t>
  </si>
  <si>
    <t>Numero de requerimientos ciudadanos vencidos asignados al proceso/Alcaldía Local de la vigencia 2017 - Numero de respuestas realizadas a requerimientos ciudadanos vencidos asignados al proceso/Alcaldía Local de la vigencia 2017</t>
  </si>
  <si>
    <t>Cumplimiento en reportes de riesgos de manera oportuna</t>
  </si>
  <si>
    <t>Reportes de Riesgos y Servicio No Conforme</t>
  </si>
  <si>
    <t>REPORTES GESTION DEL RIESGO</t>
  </si>
  <si>
    <t>Cumplir con el 100% de reportes de riesgos del proceso de manera oportuna con destino a la mejora del Sistema de Gestión de la Entidad</t>
  </si>
  <si>
    <t>Cumplimiento del plan de actualización de los procesos en el marco del Sistema de Gestión</t>
  </si>
  <si>
    <t>(No. De Documentos actualizados según el  Plan/No. De Documentos previstos para actualización en el Plan  )*100</t>
  </si>
  <si>
    <t>Plan de Actualización de la Documentación</t>
  </si>
  <si>
    <t>OFICINA ASESORA DE PLANEACION</t>
  </si>
  <si>
    <t>Disminuir a 0 la cantidad de requerimientos ciudadanos vencidos asignados al proceso/Alcaldía local, según el resultado presentado en la vigencia 2017 y la información presentada por Servicio a la ciudadanía</t>
  </si>
  <si>
    <t>Registrar una (1) buena practica y una (1) experiencia producto de errores operacionales por proceso o Alcaldía Local en la herramienta institucional de Gestión del Conocimiento (AGORA)</t>
  </si>
  <si>
    <t>Numero de buenas practicas y lecciones aprendidas registradas por proceso o Alcaldía Local en la herramienta institucional de gestión del conocimiento (AGORA)</t>
  </si>
  <si>
    <t>Depurar el 100% de las comunicaciones en el aplicativo de gestión documental (a excepción de los derechos de petición)</t>
  </si>
  <si>
    <t>(No. de reportes  de riesgos remitidos oportunamente a la OAP/ No. De reportes de riesgos relacionados con el Sistema de gestion de la entidad)*100</t>
  </si>
  <si>
    <t>Cumplir el 100% del Plan de Actualización de la documentación del Sistema de Gestión de la Entidad correspondientes al proceso (Nivel Central)</t>
  </si>
  <si>
    <t>Mantener el 100% de las acciones de mejora asignadas al proceso/Alcaldía con relación a planes de mejoramiento interno/externo documentadas y vigentes</t>
  </si>
  <si>
    <t>Acciones correctivas documentadas y vigentes</t>
  </si>
  <si>
    <t>(No. De acciones de plan de mejoramiento responsabilidad del proceso documentadas y vigentes/No. De acciones bajo responsabilidad del proceso)*100</t>
  </si>
  <si>
    <t>Realizar la publicación del 100% de la información relacionada con el proceso/Alcaldía atendiendo los lineamientos de la ley 1712 de 2014</t>
  </si>
  <si>
    <t>Información publicada según lineamientos de la ley de transparencia 1712 de 2014</t>
  </si>
  <si>
    <r>
      <t>Cumplir el 100% de las acciones asignadas al proceso/Alcaldía Local en</t>
    </r>
    <r>
      <rPr>
        <sz val="28"/>
        <rFont val="Arial Rounded MT Bold"/>
        <family val="2"/>
      </rPr>
      <t xml:space="preserve"> </t>
    </r>
    <r>
      <rPr>
        <sz val="18"/>
        <rFont val="Arial Rounded MT Bold"/>
        <family val="2"/>
      </rPr>
      <t>el Plan de Implementación del Modelo Integrado de Planeación</t>
    </r>
    <r>
      <rPr>
        <sz val="28"/>
        <rFont val="Arial Rounded MT Bold"/>
        <family val="2"/>
      </rPr>
      <t>.</t>
    </r>
  </si>
  <si>
    <t>N° META</t>
  </si>
  <si>
    <t>Asistir al 100% de las jornadas de actualización y unificación de criterios contables con las alcaldías locales bajo el nuevo marco normativo contable programadas por la Dirección Financiera de la SDG</t>
  </si>
  <si>
    <t>Porcentaje de bienes de caracteristicas tecnicas uniformes de común utilización aquiridos a través del portal CCE</t>
  </si>
  <si>
    <t>EJECUCIÓN PONDERADA</t>
  </si>
  <si>
    <t>(No.criterios cumplidos según la herramienta de medición de requisitos e indice de transparencia/No. Criterios definidos según la herramienta de medición de requisitos e indice de transparencia)*100</t>
  </si>
  <si>
    <t>ALCALDE LOCAL</t>
  </si>
  <si>
    <t>Realizar 3 acciones de control u operativos en materia de convivencia relacionados con articulos pirotécnicos y sustancias peligrosas</t>
  </si>
  <si>
    <t>actas de consejo local de gobierno</t>
  </si>
  <si>
    <t>Se adjuntan actas, la meta esta planeada para 4 trimestre pero se envian las actas correspondientes al trimestre.</t>
  </si>
  <si>
    <t>la rendicion se realiza en el segundo trimestre</t>
  </si>
  <si>
    <t xml:space="preserve">Se realizo la solicitud de reservas viales al IDU para la intervension de malla vial y espacio publico . Se solicita el consepto previo y favorable para el mantenimiento de 8 parques en la localidad
</t>
  </si>
  <si>
    <t>RADICADOS ORFEO 20185620039141 , 20185620050161 Y 20185620030691</t>
  </si>
  <si>
    <t xml:space="preserve">SE ADJUNTA MATRIZ EXEL </t>
  </si>
  <si>
    <t xml:space="preserve">se cumple con la meta en el trimestre </t>
  </si>
  <si>
    <t xml:space="preserve">pantallazos secop 2 y secop 1 </t>
  </si>
  <si>
    <t>pantallazos colombia compra eficiente</t>
  </si>
  <si>
    <t>solo se realizo el contrato de cafeteria durante el primer trimestre</t>
  </si>
  <si>
    <t>expedientes inspeccion 6a 2017564490102098E, 2017564490100016E, inspeccion 6b  2017563870100313E, 2017564490102178E, inspeccion 6C 2017564490101517E</t>
  </si>
  <si>
    <t>expedientes inspeciccion 6A 2017563890100275E,2017563890100288E, inspeccion 6b 2018563890100331E, 2017563890100330E, inspeccion 6c 2017563890100197E, 2017564490101149E</t>
  </si>
  <si>
    <t>se verifica cons las actas de sensibilizacion de las fectas 17 de enero, 12 de febrero, 21 de marzo de 2018</t>
  </si>
  <si>
    <t>expedientes inspeccion 6a 2017564490100465E, 2017564490100160E, 2017564490100509E inspeccion 6B 2017564490100307E, 201756388010086E, 2017563880100170E, Inspeccion 6C 2017563880100213E, 2017563880100203E, 2017563880100199E, 2017563880100239E, 2017564490101836E</t>
  </si>
  <si>
    <t>Meta no programada para el I trimestre</t>
  </si>
  <si>
    <t>No reporta  avance</t>
  </si>
  <si>
    <t>Hacer un (1) ejercicio de evaluación del normograma  aplicables al proceso/Alcaldía Local de conformidad con el procedimiento  "Procedimiento para la identificación y evaluación de requisitos legales"</t>
  </si>
  <si>
    <t>No reporta avance</t>
  </si>
  <si>
    <t>Se tomara como evidencia  el informe cuatrimestral realizado por control interno.</t>
  </si>
  <si>
    <t>No ha entregado reporte o no incluyó el monitoreo de todos los procesos.</t>
  </si>
  <si>
    <t>Vencimiento planes de mejoramiento internos</t>
  </si>
  <si>
    <t>Vencimeinto planes de mejoramiento externos</t>
  </si>
  <si>
    <t>La alcaldía local cuenta con un nivel de vencimiento de 48% en planes de mejoramiento internos, respecto a los planes externos tiene un nivel de vencimiento de 38%</t>
  </si>
  <si>
    <t>Respecto a los 150  criterios falta por cumplir  6</t>
  </si>
  <si>
    <t>Actuaciones de obras anteriores a la ley 1801/2016 archivadas en la vigencia 2018</t>
  </si>
  <si>
    <t>Numero de actuaciones de obras anteriores a la ley 1801 /2016 archivadas en la vigencia 2018</t>
  </si>
  <si>
    <t>Auto definitivo de archivo según cifras de SI-ACTUA</t>
  </si>
  <si>
    <t>SIACTUA</t>
  </si>
  <si>
    <t xml:space="preserve">Coordinacion Area de Gestion Policiva </t>
  </si>
  <si>
    <t>Cifras SIACTUA</t>
  </si>
  <si>
    <t>Actuaciones de establecimiento de comercio anteriores a la ley 1801/2016 archivadas en la vigencia 2018</t>
  </si>
  <si>
    <t>Numero de actuaciones de establecimientos de comercio anteriores a la ley 1801 /2016 archivadas en la vigencia 2018</t>
  </si>
  <si>
    <t>Archivar 436 actuaciones de obras anteriores a la ley 1801/2016 en la vigencia 2018</t>
  </si>
  <si>
    <t>NO PROGRAMADO</t>
  </si>
  <si>
    <t>SEGÚN CIFRAS DE SIACTUA Y PROYECTO DIAL, LA ALCALDÍA LOCAL DE TUNJUELITO ARCHIVÓ 48 ACTUACIONES DE ESTABLECIMIENTO DE COMERCIO ANTERIORES A LA LEY 1801 DURANTE EL PRIMER TRIMESTRE</t>
  </si>
  <si>
    <t>SIACTUA Y PROYECTO DIAL</t>
  </si>
  <si>
    <r>
      <t xml:space="preserve">Realizar </t>
    </r>
    <r>
      <rPr>
        <b/>
        <sz val="18"/>
        <color indexed="10"/>
        <rFont val="Arial Rounded MT Bold"/>
        <family val="2"/>
      </rPr>
      <t xml:space="preserve"> </t>
    </r>
    <r>
      <rPr>
        <sz val="18"/>
        <rFont val="Arial Rounded MT Bold"/>
        <family val="2"/>
      </rPr>
      <t>20 acciones de control u operativos en materia de urbanismo relacionados con la integridad del Espacio Público</t>
    </r>
  </si>
  <si>
    <t>Pronunciarse (Avoca, rechazar o enviar al competente) sobre el 85% de las actuaciones policivas recibidas en las Inspecciones de Policía radicadas durante el año 2.018.</t>
  </si>
  <si>
    <t>Número de autos durante la vigencia 2018/Número total de actuaciones radicadas) *100</t>
  </si>
  <si>
    <t>APLICATIVO</t>
  </si>
  <si>
    <t>SÍ ACTUA</t>
  </si>
  <si>
    <t>Resolver el 50% de las actuaciones policivas anteriores a la ley 1801 de 2016 de competencia de las inspecciones de policía</t>
  </si>
  <si>
    <t>Porcentaje de actuaciones policivas resuletas</t>
  </si>
  <si>
    <t>(Número de actuaciones resueltas/Total de actuaciones radicadas antes del 2018) *100</t>
  </si>
  <si>
    <t>Actuaciones adminsitrativas resueltas</t>
  </si>
  <si>
    <t>Inspección de polícia</t>
  </si>
  <si>
    <t>si</t>
  </si>
  <si>
    <t>SIPSE
Archivo Físico</t>
  </si>
  <si>
    <t>Planeación
Contratación</t>
  </si>
  <si>
    <t>Aplicar la TRD al 100% de la serie contratos en la alcaldía local para la documentación producida entre el 29 de diciembre de 2006 al 29 de septiembre de 2016</t>
  </si>
  <si>
    <t>TRD de contratos aplicada para la serie de contratos en la alcaldía local para la documentación producida entre el 29 de diciembre de 2006 al 29 de septiembre de 2016</t>
  </si>
  <si>
    <t>(No. Contratos con aplicación de la TRD en la alcaldía local/Total de contratos del periodo 2006-2016)*100</t>
  </si>
  <si>
    <t>TRD aplicada serie contratos</t>
  </si>
  <si>
    <t>Área de Gestión Corporativa Local</t>
  </si>
  <si>
    <t xml:space="preserve">Revisión Archivo físico </t>
  </si>
  <si>
    <t>NO PROGRAMADA</t>
  </si>
  <si>
    <t>Cumplir el 100% de los lineamientos de gestión de las TIC imparticas por la DTI del nivel central para la vigencia 2018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</si>
  <si>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</si>
  <si>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</si>
  <si>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Sistema de Gestión Documental
Aplicativo Hola
Archivo área de Sistemas</t>
  </si>
  <si>
    <t>Administrador de red
Alcaldía Local de Antonio Nariño</t>
  </si>
  <si>
    <t>Seguimiento al Porcentaje de Políticas de Gestión TIC</t>
  </si>
  <si>
    <t>Porcentaje de Cumplimiento PLAN DE GESTIÓN 2018</t>
  </si>
  <si>
    <t>SEGÚN INFORME PRESENTADO POR LA SUBSECRETARÍA DE GESTIÓN INSTITUCIONAL, LA ALCALDÍA DE TUNJUELITO PARTICIPÓ EN TODAS LAS JORNADAS PARA UNIFICACIÓN DE CRITERIOS CONTABLES DURANTE EL PRIMER TRIMESTRE</t>
  </si>
  <si>
    <t>RADICADO 20184000255093</t>
  </si>
  <si>
    <t>Según informe de servicio a la ciudadanía la alcaldía local de tunjuelito pasó de tener 758 requerimientos ciudadanos vencidos de 2017 a 598 requerimientos durante el primer trimestre 2018</t>
  </si>
  <si>
    <t>Radicado 20184600227103</t>
  </si>
  <si>
    <t>LEY 1712</t>
  </si>
  <si>
    <t>LINEAMIENTOS LEY 1712</t>
  </si>
  <si>
    <t>Archivar 100 actuaciones de establecimiento de comercio anteriores a la ley 1801/2016 en la vigencia 2018</t>
  </si>
  <si>
    <t>50% (640)</t>
  </si>
  <si>
    <t>50% (639)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</si>
</sst>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[$$-240A]\ #,##0.00"/>
    <numFmt numFmtId="166" formatCode="* #,##0.00&quot;    &quot;;\-* #,##0.00&quot;    &quot;;* \-#&quot;    &quot;;@\ "/>
    <numFmt numFmtId="167" formatCode="0.0%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8"/>
      <color theme="1"/>
      <name val="Arial Rounded MT Bold"/>
      <family val="2"/>
    </font>
    <font>
      <sz val="11"/>
      <color theme="1"/>
      <name val="Arial Rounded MT Bold"/>
      <family val="2"/>
    </font>
    <font>
      <b/>
      <sz val="11"/>
      <name val="Arial Rounded MT Bold"/>
      <family val="2"/>
    </font>
    <font>
      <b/>
      <sz val="12"/>
      <name val="Arial Rounded MT Bold"/>
      <family val="2"/>
    </font>
    <font>
      <b/>
      <sz val="11"/>
      <color indexed="16"/>
      <name val="Arial Rounded MT Bold"/>
      <family val="2"/>
    </font>
    <font>
      <b/>
      <sz val="10"/>
      <name val="Arial Rounded MT Bold"/>
      <family val="2"/>
    </font>
    <font>
      <sz val="10"/>
      <color theme="1"/>
      <name val="Arial Rounded MT Bold"/>
      <family val="2"/>
    </font>
    <font>
      <sz val="12"/>
      <name val="Arial Rounded MT Bold"/>
      <family val="2"/>
    </font>
    <font>
      <sz val="10"/>
      <name val="Arial Rounded MT Bold"/>
      <family val="2"/>
    </font>
    <font>
      <b/>
      <sz val="10"/>
      <color indexed="8"/>
      <name val="Arial Rounded MT Bold"/>
      <family val="2"/>
    </font>
    <font>
      <b/>
      <sz val="10"/>
      <color theme="1"/>
      <name val="Arial Rounded MT Bold"/>
      <family val="2"/>
    </font>
    <font>
      <b/>
      <sz val="18"/>
      <name val="Arial Rounded MT Bold"/>
      <family val="2"/>
    </font>
    <font>
      <b/>
      <sz val="48"/>
      <color theme="1"/>
      <name val="Arial Rounded MT Bold"/>
      <family val="2"/>
    </font>
    <font>
      <b/>
      <sz val="22"/>
      <color theme="1"/>
      <name val="Arial Rounded MT Bold"/>
      <family val="2"/>
    </font>
    <font>
      <sz val="18"/>
      <name val="Arial Rounded MT Bold"/>
      <family val="2"/>
    </font>
    <font>
      <b/>
      <sz val="28"/>
      <color theme="1"/>
      <name val="Arial Rounded MT Bold"/>
      <family val="2"/>
    </font>
    <font>
      <sz val="18"/>
      <color theme="1"/>
      <name val="Arial Rounded MT Bold"/>
      <family val="2"/>
    </font>
    <font>
      <sz val="16"/>
      <color theme="1"/>
      <name val="Arial Rounded MT Bold"/>
      <family val="2"/>
    </font>
    <font>
      <sz val="12"/>
      <color theme="1"/>
      <name val="Arial Rounded MT Bold"/>
      <family val="2"/>
    </font>
    <font>
      <b/>
      <sz val="20"/>
      <color theme="1"/>
      <name val="Arial Rounded MT Bold"/>
      <family val="2"/>
    </font>
    <font>
      <b/>
      <sz val="18"/>
      <color indexed="10"/>
      <name val="Arial Rounded MT Bold"/>
      <family val="2"/>
    </font>
    <font>
      <sz val="16"/>
      <color rgb="FF000000"/>
      <name val="Arial Rounded MT Bold"/>
      <family val="2"/>
    </font>
    <font>
      <b/>
      <sz val="16"/>
      <color theme="1"/>
      <name val="Arial Rounded MT Bold"/>
      <family val="2"/>
    </font>
    <font>
      <b/>
      <sz val="26"/>
      <color theme="1"/>
      <name val="Arial Rounded MT Bold"/>
      <family val="2"/>
    </font>
    <font>
      <b/>
      <sz val="11"/>
      <color theme="1"/>
      <name val="Arial Rounded MT Bold"/>
      <family val="2"/>
    </font>
    <font>
      <b/>
      <sz val="22"/>
      <name val="Arial Rounded MT Bold"/>
      <family val="2"/>
    </font>
    <font>
      <b/>
      <sz val="24"/>
      <color theme="1"/>
      <name val="Arial Rounded MT Bold"/>
      <family val="2"/>
    </font>
    <font>
      <sz val="20"/>
      <name val="Arial Rounded MT Bold"/>
      <family val="2"/>
    </font>
    <font>
      <sz val="20"/>
      <color theme="1"/>
      <name val="Arial Rounded MT Bold"/>
      <family val="2"/>
    </font>
    <font>
      <sz val="24"/>
      <color theme="1"/>
      <name val="Arial Rounded MT Bold"/>
      <family val="2"/>
    </font>
    <font>
      <sz val="28"/>
      <name val="Arial Rounded MT Bold"/>
      <family val="2"/>
    </font>
    <font>
      <sz val="18"/>
      <color rgb="FF00000A"/>
      <name val="Arial"/>
      <family val="2"/>
    </font>
    <font>
      <b/>
      <sz val="28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name val="Arial Rounded MT Bold"/>
      <family val="2"/>
    </font>
    <font>
      <sz val="16"/>
      <color rgb="FF000000"/>
      <name val="Calibri"/>
      <family val="2"/>
      <scheme val="minor"/>
    </font>
    <font>
      <sz val="16"/>
      <color rgb="FFFF0000"/>
      <name val="Arial Rounded MT Bold"/>
      <family val="2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7E4BD"/>
      </patternFill>
    </fill>
    <fill>
      <patternFill patternType="solid">
        <fgColor rgb="FF92D050"/>
        <bgColor rgb="FFD7E4BD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164" fontId="5" fillId="0" borderId="0" applyFont="0" applyFill="0" applyBorder="0" applyAlignment="0" applyProtection="0"/>
    <xf numFmtId="166" fontId="1" fillId="0" borderId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40">
    <xf numFmtId="0" fontId="0" fillId="0" borderId="0" xfId="0"/>
    <xf numFmtId="0" fontId="6" fillId="0" borderId="4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justify"/>
    </xf>
    <xf numFmtId="0" fontId="8" fillId="9" borderId="8" xfId="0" applyFont="1" applyFill="1" applyBorder="1" applyAlignment="1">
      <alignment horizontal="justify" vertical="center" wrapText="1"/>
    </xf>
    <xf numFmtId="0" fontId="8" fillId="6" borderId="8" xfId="0" applyFont="1" applyFill="1" applyBorder="1" applyAlignment="1">
      <alignment horizontal="justify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justify" vertical="center" wrapText="1"/>
    </xf>
    <xf numFmtId="0" fontId="8" fillId="10" borderId="8" xfId="0" applyFont="1" applyFill="1" applyBorder="1" applyAlignment="1">
      <alignment horizontal="justify" vertical="center" wrapText="1"/>
    </xf>
    <xf numFmtId="0" fontId="8" fillId="10" borderId="9" xfId="0" applyFont="1" applyFill="1" applyBorder="1" applyAlignment="1">
      <alignment horizontal="justify" vertical="center" wrapText="1"/>
    </xf>
    <xf numFmtId="0" fontId="4" fillId="11" borderId="10" xfId="0" applyFont="1" applyFill="1" applyBorder="1" applyAlignment="1">
      <alignment horizontal="justify" vertical="center" wrapText="1"/>
    </xf>
    <xf numFmtId="0" fontId="4" fillId="11" borderId="8" xfId="0" applyFont="1" applyFill="1" applyBorder="1" applyAlignment="1">
      <alignment horizontal="justify" vertical="center" wrapText="1"/>
    </xf>
    <xf numFmtId="0" fontId="4" fillId="12" borderId="2" xfId="0" applyFont="1" applyFill="1" applyBorder="1" applyAlignment="1">
      <alignment horizontal="justify" vertical="center" wrapText="1"/>
    </xf>
    <xf numFmtId="0" fontId="4" fillId="12" borderId="8" xfId="0" applyFont="1" applyFill="1" applyBorder="1" applyAlignment="1">
      <alignment horizontal="justify" vertical="center" wrapText="1"/>
    </xf>
    <xf numFmtId="0" fontId="4" fillId="13" borderId="8" xfId="0" applyFont="1" applyFill="1" applyBorder="1" applyAlignment="1">
      <alignment horizontal="justify" vertical="center" wrapText="1"/>
    </xf>
    <xf numFmtId="0" fontId="8" fillId="13" borderId="11" xfId="0" applyFont="1" applyFill="1" applyBorder="1" applyAlignment="1">
      <alignment horizontal="justify" vertical="center" wrapText="1"/>
    </xf>
    <xf numFmtId="0" fontId="8" fillId="13" borderId="8" xfId="0" applyFont="1" applyFill="1" applyBorder="1" applyAlignment="1">
      <alignment horizontal="justify" vertical="center" wrapText="1"/>
    </xf>
    <xf numFmtId="0" fontId="4" fillId="13" borderId="2" xfId="0" applyFont="1" applyFill="1" applyBorder="1" applyAlignment="1">
      <alignment vertical="center" wrapText="1"/>
    </xf>
    <xf numFmtId="0" fontId="8" fillId="14" borderId="10" xfId="0" applyFont="1" applyFill="1" applyBorder="1" applyAlignment="1">
      <alignment horizontal="justify" vertical="center" wrapText="1"/>
    </xf>
    <xf numFmtId="0" fontId="8" fillId="14" borderId="8" xfId="0" applyFont="1" applyFill="1" applyBorder="1" applyAlignment="1">
      <alignment horizontal="justify" vertical="center" wrapText="1"/>
    </xf>
    <xf numFmtId="0" fontId="4" fillId="14" borderId="8" xfId="0" applyFont="1" applyFill="1" applyBorder="1" applyAlignment="1">
      <alignment horizontal="justify" vertical="center" wrapText="1"/>
    </xf>
    <xf numFmtId="0" fontId="9" fillId="14" borderId="8" xfId="0" applyFont="1" applyFill="1" applyBorder="1" applyAlignment="1">
      <alignment horizontal="justify" vertical="center" wrapText="1"/>
    </xf>
    <xf numFmtId="0" fontId="8" fillId="14" borderId="12" xfId="0" applyFont="1" applyFill="1" applyBorder="1" applyAlignment="1">
      <alignment horizontal="left" vertical="center" wrapText="1"/>
    </xf>
    <xf numFmtId="0" fontId="8" fillId="14" borderId="9" xfId="0" applyFont="1" applyFill="1" applyBorder="1" applyAlignment="1">
      <alignment horizontal="justify" vertical="center" wrapText="1"/>
    </xf>
    <xf numFmtId="0" fontId="4" fillId="14" borderId="10" xfId="0" applyFont="1" applyFill="1" applyBorder="1" applyAlignment="1">
      <alignment horizontal="justify" vertical="center" wrapText="1"/>
    </xf>
    <xf numFmtId="0" fontId="4" fillId="14" borderId="9" xfId="0" applyFont="1" applyFill="1" applyBorder="1" applyAlignment="1">
      <alignment horizontal="justify" vertical="center" wrapText="1"/>
    </xf>
    <xf numFmtId="0" fontId="11" fillId="0" borderId="0" xfId="0" applyFont="1"/>
    <xf numFmtId="0" fontId="12" fillId="6" borderId="2" xfId="0" applyFont="1" applyFill="1" applyBorder="1" applyAlignment="1">
      <alignment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16" fillId="6" borderId="0" xfId="0" applyFont="1" applyFill="1"/>
    <xf numFmtId="0" fontId="14" fillId="21" borderId="31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7" fillId="5" borderId="19" xfId="0" applyFont="1" applyFill="1" applyBorder="1" applyAlignment="1" applyProtection="1">
      <alignment horizontal="left" vertical="center" wrapText="1"/>
    </xf>
    <xf numFmtId="0" fontId="17" fillId="5" borderId="7" xfId="0" applyFont="1" applyFill="1" applyBorder="1" applyAlignment="1" applyProtection="1">
      <alignment horizontal="left" vertical="center" wrapText="1"/>
    </xf>
    <xf numFmtId="0" fontId="19" fillId="6" borderId="1" xfId="0" applyFont="1" applyFill="1" applyBorder="1" applyAlignment="1">
      <alignment vertical="center" wrapText="1"/>
    </xf>
    <xf numFmtId="0" fontId="19" fillId="6" borderId="0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20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5" fillId="6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 wrapText="1"/>
    </xf>
    <xf numFmtId="0" fontId="15" fillId="20" borderId="24" xfId="0" applyFont="1" applyFill="1" applyBorder="1" applyAlignment="1">
      <alignment vertical="center" wrapText="1"/>
    </xf>
    <xf numFmtId="0" fontId="15" fillId="20" borderId="25" xfId="0" applyFont="1" applyFill="1" applyBorder="1" applyAlignment="1">
      <alignment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7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8" borderId="18" xfId="0" applyFont="1" applyFill="1" applyBorder="1" applyAlignment="1">
      <alignment horizontal="center" vertical="center" wrapText="1"/>
    </xf>
    <xf numFmtId="0" fontId="15" fillId="18" borderId="18" xfId="0" applyFont="1" applyFill="1" applyBorder="1" applyAlignment="1">
      <alignment vertical="center" wrapText="1"/>
    </xf>
    <xf numFmtId="0" fontId="15" fillId="7" borderId="30" xfId="0" applyFont="1" applyFill="1" applyBorder="1" applyAlignment="1">
      <alignment horizontal="justify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/>
    <xf numFmtId="0" fontId="15" fillId="8" borderId="3" xfId="0" applyFont="1" applyFill="1" applyBorder="1" applyAlignment="1">
      <alignment horizontal="center" vertical="center" wrapText="1"/>
    </xf>
    <xf numFmtId="0" fontId="15" fillId="16" borderId="3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16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 applyProtection="1">
      <alignment horizontal="center" vertical="center" wrapText="1"/>
      <protection locked="0"/>
    </xf>
    <xf numFmtId="0" fontId="26" fillId="6" borderId="5" xfId="0" applyFont="1" applyFill="1" applyBorder="1" applyAlignment="1">
      <alignment vertical="center" wrapText="1"/>
    </xf>
    <xf numFmtId="0" fontId="26" fillId="6" borderId="5" xfId="0" applyFont="1" applyFill="1" applyBorder="1" applyAlignment="1" applyProtection="1">
      <alignment horizontal="center" vertical="center" wrapText="1"/>
      <protection locked="0"/>
    </xf>
    <xf numFmtId="9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center" vertical="center" wrapText="1"/>
      <protection locked="0"/>
    </xf>
    <xf numFmtId="0" fontId="16" fillId="6" borderId="5" xfId="0" applyFont="1" applyFill="1" applyBorder="1" applyAlignment="1" applyProtection="1">
      <alignment horizontal="left" vertical="center" wrapText="1"/>
    </xf>
    <xf numFmtId="165" fontId="1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8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vertical="center" wrapText="1"/>
    </xf>
    <xf numFmtId="0" fontId="26" fillId="6" borderId="2" xfId="0" applyFont="1" applyFill="1" applyBorder="1" applyAlignment="1" applyProtection="1">
      <alignment horizontal="center" vertical="center" wrapText="1"/>
      <protection locked="0"/>
    </xf>
    <xf numFmtId="3" fontId="2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6" xfId="0" applyFont="1" applyFill="1" applyBorder="1" applyAlignment="1" applyProtection="1">
      <alignment horizontal="center" vertical="center" wrapText="1"/>
      <protection locked="0"/>
    </xf>
    <xf numFmtId="0" fontId="27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left" vertical="center" wrapText="1"/>
    </xf>
    <xf numFmtId="165" fontId="1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3" xfId="0" applyFont="1" applyFill="1" applyBorder="1" applyAlignment="1">
      <alignment vertical="center" wrapText="1"/>
    </xf>
    <xf numFmtId="0" fontId="26" fillId="6" borderId="3" xfId="0" applyFont="1" applyFill="1" applyBorder="1" applyAlignment="1" applyProtection="1">
      <alignment horizontal="center" vertical="center" wrapText="1"/>
      <protection locked="0"/>
    </xf>
    <xf numFmtId="9" fontId="2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center" vertical="center" wrapText="1"/>
      <protection locked="0"/>
    </xf>
    <xf numFmtId="0" fontId="16" fillId="6" borderId="3" xfId="0" applyFont="1" applyFill="1" applyBorder="1" applyAlignment="1" applyProtection="1">
      <alignment horizontal="left" vertical="center" wrapText="1"/>
    </xf>
    <xf numFmtId="165" fontId="1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6" xfId="0" applyFont="1" applyFill="1" applyBorder="1" applyAlignment="1" applyProtection="1">
      <alignment horizontal="center" vertical="center" wrapText="1"/>
      <protection locked="0"/>
    </xf>
    <xf numFmtId="0" fontId="21" fillId="6" borderId="37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 applyProtection="1">
      <alignment horizontal="center" vertical="center" wrapText="1"/>
      <protection locked="0"/>
    </xf>
    <xf numFmtId="0" fontId="26" fillId="6" borderId="40" xfId="0" applyFont="1" applyFill="1" applyBorder="1" applyAlignment="1" applyProtection="1">
      <alignment horizontal="center" vertical="center" wrapText="1"/>
      <protection locked="0"/>
    </xf>
    <xf numFmtId="0" fontId="26" fillId="6" borderId="22" xfId="0" applyFont="1" applyFill="1" applyBorder="1" applyAlignment="1">
      <alignment vertical="center" wrapText="1"/>
    </xf>
    <xf numFmtId="0" fontId="24" fillId="6" borderId="22" xfId="0" applyFont="1" applyFill="1" applyBorder="1" applyAlignment="1">
      <alignment vertical="center" wrapText="1"/>
    </xf>
    <xf numFmtId="0" fontId="26" fillId="6" borderId="22" xfId="0" applyFont="1" applyFill="1" applyBorder="1" applyAlignment="1" applyProtection="1">
      <alignment horizontal="center" vertical="center" wrapText="1"/>
      <protection locked="0"/>
    </xf>
    <xf numFmtId="9" fontId="2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2" xfId="0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 applyProtection="1">
      <alignment horizontal="center" vertical="center" wrapText="1"/>
      <protection locked="0"/>
    </xf>
    <xf numFmtId="0" fontId="16" fillId="6" borderId="22" xfId="0" applyFont="1" applyFill="1" applyBorder="1" applyAlignment="1" applyProtection="1">
      <alignment horizontal="left" vertical="center" wrapText="1"/>
    </xf>
    <xf numFmtId="165" fontId="1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5" xfId="0" applyFont="1" applyFill="1" applyBorder="1" applyAlignment="1" applyProtection="1">
      <alignment horizontal="justify" vertical="center" wrapText="1"/>
      <protection locked="0"/>
    </xf>
    <xf numFmtId="0" fontId="16" fillId="6" borderId="7" xfId="0" applyFont="1" applyFill="1" applyBorder="1" applyAlignment="1" applyProtection="1">
      <alignment horizontal="left" vertical="center" wrapText="1"/>
    </xf>
    <xf numFmtId="0" fontId="26" fillId="6" borderId="20" xfId="0" applyFont="1" applyFill="1" applyBorder="1" applyAlignment="1">
      <alignment vertical="center" wrapText="1"/>
    </xf>
    <xf numFmtId="0" fontId="26" fillId="6" borderId="20" xfId="0" applyFont="1" applyFill="1" applyBorder="1" applyAlignment="1" applyProtection="1">
      <alignment horizontal="justify" vertical="center" wrapText="1"/>
      <protection locked="0"/>
    </xf>
    <xf numFmtId="0" fontId="26" fillId="6" borderId="22" xfId="0" applyFont="1" applyFill="1" applyBorder="1" applyAlignment="1" applyProtection="1">
      <alignment horizontal="justify" vertical="center" wrapText="1"/>
      <protection locked="0"/>
    </xf>
    <xf numFmtId="0" fontId="27" fillId="6" borderId="22" xfId="0" applyFont="1" applyFill="1" applyBorder="1" applyAlignment="1">
      <alignment vertical="center"/>
    </xf>
    <xf numFmtId="0" fontId="26" fillId="6" borderId="6" xfId="0" applyFont="1" applyFill="1" applyBorder="1" applyAlignment="1" applyProtection="1">
      <alignment horizontal="justify" vertical="center" wrapText="1"/>
      <protection locked="0"/>
    </xf>
    <xf numFmtId="0" fontId="26" fillId="6" borderId="6" xfId="0" applyFont="1" applyFill="1" applyBorder="1" applyAlignment="1" applyProtection="1">
      <alignment horizontal="center" vertical="center" wrapText="1"/>
      <protection locked="0"/>
    </xf>
    <xf numFmtId="0" fontId="2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6" xfId="0" applyFont="1" applyFill="1" applyBorder="1" applyAlignment="1" applyProtection="1">
      <alignment horizontal="center" vertical="center" wrapText="1"/>
      <protection locked="0"/>
    </xf>
    <xf numFmtId="165" fontId="1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justify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9" fillId="6" borderId="36" xfId="0" applyFont="1" applyFill="1" applyBorder="1" applyAlignment="1" applyProtection="1">
      <alignment horizontal="center" vertical="center" wrapText="1"/>
      <protection locked="0"/>
    </xf>
    <xf numFmtId="0" fontId="26" fillId="6" borderId="54" xfId="0" applyFont="1" applyFill="1" applyBorder="1" applyAlignment="1" applyProtection="1">
      <alignment horizontal="center" vertical="center" wrapText="1"/>
      <protection locked="0"/>
    </xf>
    <xf numFmtId="0" fontId="26" fillId="6" borderId="36" xfId="0" applyFont="1" applyFill="1" applyBorder="1" applyAlignment="1">
      <alignment vertical="center" wrapText="1"/>
    </xf>
    <xf numFmtId="1" fontId="2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" xfId="0" applyFont="1" applyFill="1" applyBorder="1" applyAlignment="1">
      <alignment vertical="center" wrapText="1"/>
    </xf>
    <xf numFmtId="9" fontId="2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9" xfId="0" applyFont="1" applyFill="1" applyBorder="1" applyAlignment="1">
      <alignment horizontal="center" vertical="center" wrapText="1"/>
    </xf>
    <xf numFmtId="0" fontId="29" fillId="6" borderId="25" xfId="0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 applyProtection="1">
      <alignment horizontal="center" vertical="center" wrapText="1"/>
      <protection locked="0"/>
    </xf>
    <xf numFmtId="0" fontId="10" fillId="6" borderId="26" xfId="0" applyFont="1" applyFill="1" applyBorder="1" applyAlignment="1" applyProtection="1">
      <alignment horizontal="center" vertical="center" wrapText="1"/>
      <protection locked="0"/>
    </xf>
    <xf numFmtId="0" fontId="32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center" vertical="center" wrapText="1"/>
      <protection locked="0"/>
    </xf>
    <xf numFmtId="0" fontId="20" fillId="6" borderId="26" xfId="0" applyFont="1" applyFill="1" applyBorder="1" applyAlignment="1" applyProtection="1">
      <alignment horizontal="left" vertical="center" wrapText="1"/>
    </xf>
    <xf numFmtId="165" fontId="20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6" borderId="26" xfId="0" applyFont="1" applyFill="1" applyBorder="1" applyAlignment="1" applyProtection="1">
      <alignment horizontal="center" vertical="center" wrapText="1"/>
      <protection locked="0"/>
    </xf>
    <xf numFmtId="0" fontId="26" fillId="6" borderId="26" xfId="0" applyFont="1" applyFill="1" applyBorder="1" applyAlignment="1" applyProtection="1">
      <alignment horizontal="justify" vertical="center" wrapText="1"/>
      <protection locked="0"/>
    </xf>
    <xf numFmtId="0" fontId="2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6" xfId="0" applyFont="1" applyFill="1" applyBorder="1" applyAlignment="1" applyProtection="1">
      <alignment horizontal="center" vertical="center" wrapText="1"/>
      <protection locked="0"/>
    </xf>
    <xf numFmtId="0" fontId="26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22" xfId="0" applyFont="1" applyFill="1" applyBorder="1" applyAlignment="1" applyProtection="1">
      <alignment horizontal="center" vertical="center" wrapText="1"/>
      <protection locked="0"/>
    </xf>
    <xf numFmtId="0" fontId="20" fillId="6" borderId="22" xfId="0" applyFont="1" applyFill="1" applyBorder="1" applyAlignment="1" applyProtection="1">
      <alignment horizontal="left" vertical="center" wrapText="1"/>
    </xf>
    <xf numFmtId="165" fontId="20" fillId="6" borderId="22" xfId="0" applyNumberFormat="1" applyFont="1" applyFill="1" applyBorder="1" applyAlignment="1" applyProtection="1">
      <alignment horizontal="center" vertical="center" wrapText="1"/>
      <protection locked="0"/>
    </xf>
    <xf numFmtId="9" fontId="2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26" xfId="0" applyFont="1" applyFill="1" applyBorder="1" applyAlignment="1" applyProtection="1">
      <alignment horizontal="left" vertical="center" wrapText="1"/>
    </xf>
    <xf numFmtId="165" fontId="16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56" xfId="0" applyFont="1" applyFill="1" applyBorder="1" applyAlignment="1" applyProtection="1">
      <alignment horizontal="center" vertical="center" wrapText="1"/>
      <protection locked="0"/>
    </xf>
    <xf numFmtId="9" fontId="10" fillId="6" borderId="41" xfId="5" applyFont="1" applyFill="1" applyBorder="1" applyAlignment="1" applyProtection="1">
      <alignment horizontal="center" vertical="center" wrapText="1"/>
    </xf>
    <xf numFmtId="0" fontId="26" fillId="6" borderId="33" xfId="0" applyFont="1" applyFill="1" applyBorder="1" applyAlignment="1" applyProtection="1">
      <alignment vertical="center" wrapText="1"/>
    </xf>
    <xf numFmtId="0" fontId="16" fillId="6" borderId="33" xfId="0" applyFont="1" applyFill="1" applyBorder="1" applyAlignment="1" applyProtection="1">
      <alignment vertical="center" wrapText="1"/>
    </xf>
    <xf numFmtId="9" fontId="18" fillId="6" borderId="33" xfId="5" applyFont="1" applyFill="1" applyBorder="1" applyAlignment="1" applyProtection="1">
      <alignment horizontal="center" vertical="center" wrapText="1"/>
    </xf>
    <xf numFmtId="0" fontId="28" fillId="6" borderId="33" xfId="0" applyFont="1" applyFill="1" applyBorder="1" applyAlignment="1" applyProtection="1">
      <alignment vertical="center" wrapText="1"/>
    </xf>
    <xf numFmtId="9" fontId="35" fillId="6" borderId="33" xfId="5" applyFont="1" applyFill="1" applyBorder="1" applyAlignment="1" applyProtection="1">
      <alignment horizontal="center" vertical="center" wrapText="1"/>
    </xf>
    <xf numFmtId="9" fontId="18" fillId="6" borderId="58" xfId="5" applyFont="1" applyFill="1" applyBorder="1" applyAlignment="1" applyProtection="1">
      <alignment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justify" vertical="center" wrapText="1"/>
    </xf>
    <xf numFmtId="0" fontId="16" fillId="6" borderId="2" xfId="0" applyFont="1" applyFill="1" applyBorder="1" applyAlignment="1">
      <alignment vertical="center" wrapText="1"/>
    </xf>
    <xf numFmtId="9" fontId="18" fillId="6" borderId="0" xfId="5" applyFont="1" applyFill="1" applyBorder="1" applyAlignment="1">
      <alignment horizontal="center" vertical="center" wrapText="1"/>
    </xf>
    <xf numFmtId="0" fontId="16" fillId="6" borderId="0" xfId="0" applyFont="1" applyFill="1" applyBorder="1"/>
    <xf numFmtId="0" fontId="11" fillId="0" borderId="0" xfId="0" applyFont="1" applyAlignment="1">
      <alignment horizontal="justify" vertical="center" wrapText="1"/>
    </xf>
    <xf numFmtId="167" fontId="25" fillId="6" borderId="25" xfId="5" applyNumberFormat="1" applyFont="1" applyFill="1" applyBorder="1" applyAlignment="1" applyProtection="1">
      <alignment horizontal="center" vertical="center" wrapText="1"/>
    </xf>
    <xf numFmtId="0" fontId="26" fillId="6" borderId="41" xfId="0" applyFont="1" applyFill="1" applyBorder="1" applyAlignment="1" applyProtection="1">
      <alignment horizontal="center" vertical="center" wrapText="1"/>
      <protection locked="0"/>
    </xf>
    <xf numFmtId="9" fontId="25" fillId="6" borderId="5" xfId="5" applyFont="1" applyFill="1" applyBorder="1" applyAlignment="1" applyProtection="1">
      <alignment horizontal="center" vertical="center" wrapText="1"/>
      <protection locked="0"/>
    </xf>
    <xf numFmtId="0" fontId="29" fillId="6" borderId="60" xfId="0" applyFont="1" applyFill="1" applyBorder="1" applyAlignment="1" applyProtection="1">
      <alignment horizontal="center" vertical="center" wrapText="1"/>
      <protection locked="0"/>
    </xf>
    <xf numFmtId="0" fontId="26" fillId="6" borderId="5" xfId="0" applyFont="1" applyFill="1" applyBorder="1" applyAlignment="1">
      <alignment horizontal="center" vertical="center" wrapText="1"/>
    </xf>
    <xf numFmtId="0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8" xfId="0" applyFont="1" applyFill="1" applyBorder="1" applyAlignment="1" applyProtection="1">
      <alignment horizontal="justify" vertical="center" wrapText="1"/>
      <protection locked="0"/>
    </xf>
    <xf numFmtId="0" fontId="19" fillId="6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15" borderId="62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5" borderId="63" xfId="0" applyFont="1" applyFill="1" applyBorder="1" applyAlignment="1">
      <alignment horizontal="center" vertical="center" wrapText="1"/>
    </xf>
    <xf numFmtId="9" fontId="35" fillId="6" borderId="57" xfId="5" applyFont="1" applyFill="1" applyBorder="1" applyAlignment="1" applyProtection="1">
      <alignment horizontal="center" vertical="center" wrapText="1"/>
    </xf>
    <xf numFmtId="0" fontId="24" fillId="24" borderId="5" xfId="0" applyFont="1" applyFill="1" applyBorder="1" applyAlignment="1" applyProtection="1">
      <alignment horizontal="justify" vertical="center" wrapText="1"/>
      <protection locked="0"/>
    </xf>
    <xf numFmtId="0" fontId="24" fillId="24" borderId="26" xfId="0" applyFont="1" applyFill="1" applyBorder="1" applyAlignment="1">
      <alignment horizontal="justify" vertical="center" wrapText="1"/>
    </xf>
    <xf numFmtId="0" fontId="24" fillId="25" borderId="2" xfId="0" applyFont="1" applyFill="1" applyBorder="1" applyAlignment="1" applyProtection="1">
      <alignment horizontal="justify" vertical="center" wrapText="1"/>
      <protection locked="0"/>
    </xf>
    <xf numFmtId="0" fontId="24" fillId="25" borderId="61" xfId="0" applyFont="1" applyFill="1" applyBorder="1" applyAlignment="1">
      <alignment horizontal="justify" vertical="center" wrapText="1"/>
    </xf>
    <xf numFmtId="0" fontId="24" fillId="25" borderId="55" xfId="0" applyFont="1" applyFill="1" applyBorder="1" applyAlignment="1">
      <alignment horizontal="justify" vertical="center" wrapText="1"/>
    </xf>
    <xf numFmtId="0" fontId="26" fillId="25" borderId="2" xfId="0" applyFont="1" applyFill="1" applyBorder="1" applyAlignment="1" applyProtection="1">
      <alignment horizontal="justify" vertical="center" wrapText="1"/>
      <protection locked="0"/>
    </xf>
    <xf numFmtId="0" fontId="24" fillId="26" borderId="53" xfId="4" applyFont="1" applyFill="1" applyBorder="1" applyAlignment="1" applyProtection="1">
      <alignment horizontal="justify" vertical="center" wrapText="1"/>
      <protection locked="0"/>
    </xf>
    <xf numFmtId="0" fontId="24" fillId="27" borderId="53" xfId="4" applyFont="1" applyFill="1" applyBorder="1" applyAlignment="1" applyProtection="1">
      <alignment horizontal="justify" vertical="center" wrapText="1"/>
      <protection locked="0"/>
    </xf>
    <xf numFmtId="0" fontId="31" fillId="24" borderId="2" xfId="0" applyFont="1" applyFill="1" applyBorder="1" applyAlignment="1" applyProtection="1">
      <alignment horizontal="center" vertical="center" wrapText="1"/>
      <protection locked="0"/>
    </xf>
    <xf numFmtId="0" fontId="24" fillId="24" borderId="5" xfId="0" applyFont="1" applyFill="1" applyBorder="1" applyAlignment="1">
      <alignment horizontal="justify" vertical="center" wrapText="1"/>
    </xf>
    <xf numFmtId="0" fontId="26" fillId="24" borderId="2" xfId="0" applyFont="1" applyFill="1" applyBorder="1" applyAlignment="1" applyProtection="1">
      <alignment horizontal="justify" vertical="center" wrapText="1"/>
      <protection locked="0"/>
    </xf>
    <xf numFmtId="0" fontId="24" fillId="24" borderId="55" xfId="0" applyFont="1" applyFill="1" applyBorder="1" applyAlignment="1">
      <alignment horizontal="justify" vertical="center" wrapText="1"/>
    </xf>
    <xf numFmtId="9" fontId="26" fillId="6" borderId="5" xfId="0" applyNumberFormat="1" applyFont="1" applyFill="1" applyBorder="1" applyAlignment="1" applyProtection="1">
      <alignment horizontal="center" vertical="center" wrapText="1"/>
    </xf>
    <xf numFmtId="3" fontId="26" fillId="6" borderId="2" xfId="2" applyNumberFormat="1" applyFont="1" applyFill="1" applyBorder="1" applyAlignment="1" applyProtection="1">
      <alignment horizontal="center" vertical="center" wrapText="1"/>
    </xf>
    <xf numFmtId="9" fontId="26" fillId="6" borderId="2" xfId="5" applyFont="1" applyFill="1" applyBorder="1" applyAlignment="1" applyProtection="1">
      <alignment horizontal="center" vertical="center" wrapText="1"/>
    </xf>
    <xf numFmtId="9" fontId="26" fillId="6" borderId="3" xfId="0" applyNumberFormat="1" applyFont="1" applyFill="1" applyBorder="1" applyAlignment="1" applyProtection="1">
      <alignment horizontal="center" vertical="center" wrapText="1"/>
    </xf>
    <xf numFmtId="9" fontId="26" fillId="6" borderId="22" xfId="0" applyNumberFormat="1" applyFont="1" applyFill="1" applyBorder="1" applyAlignment="1" applyProtection="1">
      <alignment horizontal="center" vertical="center" wrapText="1"/>
    </xf>
    <xf numFmtId="0" fontId="26" fillId="6" borderId="22" xfId="0" applyFont="1" applyFill="1" applyBorder="1" applyAlignment="1" applyProtection="1">
      <alignment horizontal="justify" vertical="center" wrapText="1"/>
    </xf>
    <xf numFmtId="1" fontId="26" fillId="6" borderId="5" xfId="0" applyNumberFormat="1" applyFont="1" applyFill="1" applyBorder="1" applyAlignment="1" applyProtection="1">
      <alignment horizontal="center" vertical="center" wrapText="1"/>
    </xf>
    <xf numFmtId="1" fontId="26" fillId="6" borderId="6" xfId="0" applyNumberFormat="1" applyFont="1" applyFill="1" applyBorder="1" applyAlignment="1" applyProtection="1">
      <alignment horizontal="center" vertical="center" wrapText="1"/>
    </xf>
    <xf numFmtId="9" fontId="26" fillId="6" borderId="2" xfId="0" applyNumberFormat="1" applyFont="1" applyFill="1" applyBorder="1" applyAlignment="1" applyProtection="1">
      <alignment horizontal="center" vertical="center" wrapText="1"/>
    </xf>
    <xf numFmtId="1" fontId="26" fillId="6" borderId="2" xfId="0" applyNumberFormat="1" applyFont="1" applyFill="1" applyBorder="1" applyAlignment="1" applyProtection="1">
      <alignment horizontal="center" vertical="center" wrapText="1"/>
    </xf>
    <xf numFmtId="9" fontId="10" fillId="6" borderId="18" xfId="0" applyNumberFormat="1" applyFont="1" applyFill="1" applyBorder="1" applyAlignment="1" applyProtection="1">
      <alignment horizontal="center" vertical="center" wrapText="1"/>
    </xf>
    <xf numFmtId="0" fontId="26" fillId="6" borderId="22" xfId="0" applyNumberFormat="1" applyFont="1" applyFill="1" applyBorder="1" applyAlignment="1" applyProtection="1">
      <alignment horizontal="center" vertical="center" wrapText="1"/>
    </xf>
    <xf numFmtId="9" fontId="26" fillId="6" borderId="26" xfId="0" applyNumberFormat="1" applyFont="1" applyFill="1" applyBorder="1" applyAlignment="1" applyProtection="1">
      <alignment horizontal="center" vertical="center" wrapText="1"/>
    </xf>
    <xf numFmtId="9" fontId="26" fillId="6" borderId="5" xfId="5" applyFont="1" applyFill="1" applyBorder="1" applyAlignment="1" applyProtection="1">
      <alignment horizontal="center" vertical="center" wrapText="1"/>
    </xf>
    <xf numFmtId="0" fontId="26" fillId="6" borderId="5" xfId="5" applyNumberFormat="1" applyFont="1" applyFill="1" applyBorder="1" applyAlignment="1" applyProtection="1">
      <alignment horizontal="center" vertical="center" wrapText="1"/>
    </xf>
    <xf numFmtId="9" fontId="26" fillId="6" borderId="2" xfId="5" applyFont="1" applyFill="1" applyBorder="1" applyAlignment="1" applyProtection="1">
      <alignment horizontal="center" vertical="center"/>
    </xf>
    <xf numFmtId="0" fontId="26" fillId="6" borderId="2" xfId="5" applyNumberFormat="1" applyFont="1" applyFill="1" applyBorder="1" applyAlignment="1" applyProtection="1">
      <alignment horizontal="center" vertical="center" wrapText="1"/>
    </xf>
    <xf numFmtId="0" fontId="26" fillId="6" borderId="2" xfId="5" applyNumberFormat="1" applyFont="1" applyFill="1" applyBorder="1" applyAlignment="1" applyProtection="1">
      <alignment horizontal="center" vertical="center"/>
    </xf>
    <xf numFmtId="0" fontId="39" fillId="6" borderId="2" xfId="0" applyFont="1" applyFill="1" applyBorder="1" applyAlignment="1" applyProtection="1">
      <alignment horizontal="center" vertical="center" wrapText="1"/>
    </xf>
    <xf numFmtId="9" fontId="39" fillId="6" borderId="2" xfId="0" applyNumberFormat="1" applyFont="1" applyFill="1" applyBorder="1" applyAlignment="1" applyProtection="1">
      <alignment horizontal="center" vertical="center" wrapText="1"/>
    </xf>
    <xf numFmtId="9" fontId="39" fillId="6" borderId="2" xfId="5" applyFont="1" applyFill="1" applyBorder="1" applyAlignment="1" applyProtection="1">
      <alignment horizontal="center" vertical="center" wrapText="1"/>
    </xf>
    <xf numFmtId="0" fontId="23" fillId="0" borderId="25" xfId="0" applyFont="1" applyFill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vertical="center" wrapText="1"/>
    </xf>
    <xf numFmtId="0" fontId="43" fillId="6" borderId="6" xfId="5" applyNumberFormat="1" applyFont="1" applyFill="1" applyBorder="1" applyAlignment="1" applyProtection="1">
      <alignment horizontal="center" vertical="center" wrapText="1"/>
    </xf>
    <xf numFmtId="1" fontId="43" fillId="6" borderId="6" xfId="0" applyNumberFormat="1" applyFont="1" applyFill="1" applyBorder="1" applyAlignment="1" applyProtection="1">
      <alignment horizontal="center" vertical="center" wrapText="1"/>
    </xf>
    <xf numFmtId="0" fontId="44" fillId="6" borderId="2" xfId="0" applyFont="1" applyFill="1" applyBorder="1" applyAlignment="1" applyProtection="1">
      <alignment horizontal="center" vertical="center" wrapText="1"/>
      <protection locked="0"/>
    </xf>
    <xf numFmtId="9" fontId="42" fillId="6" borderId="2" xfId="5" applyFont="1" applyFill="1" applyBorder="1" applyAlignment="1" applyProtection="1">
      <alignment horizontal="center" vertical="center" wrapText="1"/>
      <protection locked="0"/>
    </xf>
    <xf numFmtId="0" fontId="43" fillId="6" borderId="2" xfId="0" applyFont="1" applyFill="1" applyBorder="1" applyAlignment="1" applyProtection="1">
      <alignment horizontal="center" vertical="center" wrapText="1"/>
      <protection locked="0"/>
    </xf>
    <xf numFmtId="1" fontId="43" fillId="6" borderId="2" xfId="0" applyNumberFormat="1" applyFont="1" applyFill="1" applyBorder="1" applyAlignment="1" applyProtection="1">
      <alignment horizontal="center" vertical="center" wrapText="1"/>
    </xf>
    <xf numFmtId="0" fontId="43" fillId="6" borderId="2" xfId="5" applyNumberFormat="1" applyFont="1" applyFill="1" applyBorder="1" applyAlignment="1" applyProtection="1">
      <alignment horizontal="center" vertical="center" wrapText="1"/>
    </xf>
    <xf numFmtId="0" fontId="45" fillId="0" borderId="2" xfId="0" applyFont="1" applyFill="1" applyBorder="1" applyAlignment="1" applyProtection="1">
      <alignment horizontal="justify" vertical="center" wrapText="1"/>
    </xf>
    <xf numFmtId="0" fontId="43" fillId="6" borderId="2" xfId="0" applyFont="1" applyFill="1" applyBorder="1" applyAlignment="1">
      <alignment vertical="center" wrapText="1"/>
    </xf>
    <xf numFmtId="0" fontId="41" fillId="0" borderId="2" xfId="0" applyFont="1" applyBorder="1" applyAlignment="1">
      <alignment horizontal="justify" vertical="center"/>
    </xf>
    <xf numFmtId="9" fontId="43" fillId="6" borderId="2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 applyProtection="1">
      <alignment vertical="center" wrapText="1"/>
    </xf>
    <xf numFmtId="0" fontId="41" fillId="0" borderId="2" xfId="0" applyFont="1" applyBorder="1" applyAlignment="1">
      <alignment vertical="center" wrapText="1"/>
    </xf>
    <xf numFmtId="0" fontId="45" fillId="0" borderId="2" xfId="4" applyFont="1" applyFill="1" applyBorder="1" applyAlignment="1" applyProtection="1">
      <alignment horizontal="justify" vertical="center" wrapText="1"/>
    </xf>
    <xf numFmtId="0" fontId="45" fillId="0" borderId="5" xfId="0" applyFont="1" applyFill="1" applyBorder="1" applyAlignment="1" applyProtection="1">
      <alignment horizontal="justify" vertical="center" wrapText="1"/>
    </xf>
    <xf numFmtId="0" fontId="45" fillId="6" borderId="5" xfId="0" applyFont="1" applyFill="1" applyBorder="1" applyAlignment="1" applyProtection="1">
      <alignment horizontal="center" vertical="center" wrapText="1"/>
    </xf>
    <xf numFmtId="9" fontId="45" fillId="6" borderId="5" xfId="0" applyNumberFormat="1" applyFont="1" applyFill="1" applyBorder="1" applyAlignment="1" applyProtection="1">
      <alignment horizontal="center" vertical="center" wrapText="1"/>
    </xf>
    <xf numFmtId="9" fontId="43" fillId="6" borderId="5" xfId="0" applyNumberFormat="1" applyFont="1" applyFill="1" applyBorder="1" applyAlignment="1" applyProtection="1">
      <alignment horizontal="center" vertical="center" wrapText="1"/>
    </xf>
    <xf numFmtId="0" fontId="27" fillId="6" borderId="5" xfId="0" applyFont="1" applyFill="1" applyBorder="1" applyAlignment="1" applyProtection="1">
      <alignment horizontal="center" vertical="center" wrapText="1"/>
    </xf>
    <xf numFmtId="9" fontId="27" fillId="6" borderId="5" xfId="0" applyNumberFormat="1" applyFont="1" applyFill="1" applyBorder="1" applyAlignment="1" applyProtection="1">
      <alignment horizontal="center" vertical="center" wrapText="1"/>
    </xf>
    <xf numFmtId="0" fontId="27" fillId="6" borderId="5" xfId="0" applyNumberFormat="1" applyFont="1" applyFill="1" applyBorder="1" applyAlignment="1" applyProtection="1">
      <alignment horizontal="center" vertical="center" wrapText="1"/>
    </xf>
    <xf numFmtId="0" fontId="47" fillId="6" borderId="5" xfId="5" applyNumberFormat="1" applyFont="1" applyFill="1" applyBorder="1" applyAlignment="1" applyProtection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9" fontId="27" fillId="6" borderId="5" xfId="0" applyNumberFormat="1" applyFont="1" applyFill="1" applyBorder="1" applyAlignment="1">
      <alignment horizontal="center" vertical="center" wrapText="1"/>
    </xf>
    <xf numFmtId="0" fontId="27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47" fillId="6" borderId="5" xfId="5" applyNumberFormat="1" applyFont="1" applyFill="1" applyBorder="1" applyAlignment="1">
      <alignment horizontal="center" vertical="center" wrapText="1"/>
    </xf>
    <xf numFmtId="0" fontId="27" fillId="6" borderId="5" xfId="0" applyFont="1" applyFill="1" applyBorder="1" applyAlignment="1" applyProtection="1">
      <alignment horizontal="left" vertical="center" wrapText="1"/>
      <protection locked="0"/>
    </xf>
    <xf numFmtId="0" fontId="47" fillId="6" borderId="62" xfId="5" applyNumberFormat="1" applyFont="1" applyFill="1" applyBorder="1" applyAlignment="1">
      <alignment horizontal="center" vertical="center" wrapText="1"/>
    </xf>
    <xf numFmtId="0" fontId="27" fillId="6" borderId="17" xfId="0" applyFont="1" applyFill="1" applyBorder="1" applyAlignment="1" applyProtection="1">
      <alignment horizontal="left" vertical="center" wrapText="1"/>
      <protection locked="0"/>
    </xf>
    <xf numFmtId="9" fontId="27" fillId="6" borderId="26" xfId="5" applyFont="1" applyFill="1" applyBorder="1" applyAlignment="1" applyProtection="1">
      <alignment horizontal="center" vertical="center" wrapText="1"/>
    </xf>
    <xf numFmtId="9" fontId="47" fillId="6" borderId="5" xfId="5" applyNumberFormat="1" applyFont="1" applyFill="1" applyBorder="1" applyAlignment="1" applyProtection="1">
      <alignment horizontal="center" vertical="center" wrapText="1"/>
    </xf>
    <xf numFmtId="0" fontId="27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6" xfId="0" applyFont="1" applyFill="1" applyBorder="1" applyAlignment="1" applyProtection="1">
      <alignment horizontal="left" vertical="center" wrapText="1"/>
      <protection locked="0"/>
    </xf>
    <xf numFmtId="0" fontId="27" fillId="6" borderId="27" xfId="0" applyFont="1" applyFill="1" applyBorder="1" applyAlignment="1" applyProtection="1">
      <alignment horizontal="left" vertical="center" wrapText="1"/>
      <protection locked="0"/>
    </xf>
    <xf numFmtId="0" fontId="27" fillId="6" borderId="22" xfId="0" applyFont="1" applyFill="1" applyBorder="1" applyAlignment="1" applyProtection="1">
      <alignment horizontal="center" vertical="center" wrapText="1"/>
    </xf>
    <xf numFmtId="0" fontId="27" fillId="6" borderId="22" xfId="0" applyNumberFormat="1" applyFont="1" applyFill="1" applyBorder="1" applyAlignment="1" applyProtection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7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22" xfId="0" applyFont="1" applyFill="1" applyBorder="1" applyAlignment="1" applyProtection="1">
      <alignment horizontal="left" vertical="center" wrapText="1"/>
      <protection locked="0"/>
    </xf>
    <xf numFmtId="0" fontId="27" fillId="6" borderId="23" xfId="0" applyFont="1" applyFill="1" applyBorder="1" applyAlignment="1" applyProtection="1">
      <alignment horizontal="left" vertical="center" wrapText="1"/>
      <protection locked="0"/>
    </xf>
    <xf numFmtId="9" fontId="27" fillId="6" borderId="5" xfId="5" applyFont="1" applyFill="1" applyBorder="1" applyAlignment="1" applyProtection="1">
      <alignment horizontal="center" vertical="center" wrapText="1"/>
    </xf>
    <xf numFmtId="9" fontId="47" fillId="6" borderId="5" xfId="5" applyFont="1" applyFill="1" applyBorder="1" applyAlignment="1" applyProtection="1">
      <alignment horizontal="center" vertical="center" wrapText="1"/>
    </xf>
    <xf numFmtId="0" fontId="27" fillId="6" borderId="5" xfId="0" applyNumberFormat="1" applyFont="1" applyFill="1" applyBorder="1" applyAlignment="1">
      <alignment horizontal="center" vertical="center" wrapText="1"/>
    </xf>
    <xf numFmtId="0" fontId="27" fillId="6" borderId="3" xfId="0" applyNumberFormat="1" applyFont="1" applyFill="1" applyBorder="1" applyAlignment="1" applyProtection="1">
      <alignment horizontal="center" vertical="center" wrapText="1"/>
    </xf>
    <xf numFmtId="0" fontId="27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3" xfId="0" applyFont="1" applyFill="1" applyBorder="1" applyAlignment="1" applyProtection="1">
      <alignment horizontal="left" vertical="center" wrapText="1"/>
      <protection locked="0"/>
    </xf>
    <xf numFmtId="0" fontId="27" fillId="6" borderId="26" xfId="0" applyNumberFormat="1" applyFont="1" applyFill="1" applyBorder="1" applyAlignment="1" applyProtection="1">
      <alignment horizontal="center" vertical="center" wrapText="1"/>
    </xf>
    <xf numFmtId="0" fontId="27" fillId="6" borderId="26" xfId="5" applyNumberFormat="1" applyFont="1" applyFill="1" applyBorder="1" applyAlignment="1" applyProtection="1">
      <alignment horizontal="center" vertical="center" wrapText="1"/>
      <protection locked="0"/>
    </xf>
    <xf numFmtId="0" fontId="27" fillId="6" borderId="26" xfId="5" applyNumberFormat="1" applyFont="1" applyFill="1" applyBorder="1" applyAlignment="1" applyProtection="1">
      <alignment horizontal="center" vertical="center" wrapText="1"/>
    </xf>
    <xf numFmtId="9" fontId="27" fillId="6" borderId="26" xfId="0" applyNumberFormat="1" applyFont="1" applyFill="1" applyBorder="1" applyAlignment="1" applyProtection="1">
      <alignment horizontal="center" vertical="center" wrapText="1"/>
    </xf>
    <xf numFmtId="9" fontId="27" fillId="6" borderId="22" xfId="0" applyNumberFormat="1" applyFont="1" applyFill="1" applyBorder="1" applyAlignment="1" applyProtection="1">
      <alignment horizontal="center" vertical="center" wrapText="1"/>
    </xf>
    <xf numFmtId="9" fontId="24" fillId="6" borderId="33" xfId="5" applyFont="1" applyFill="1" applyBorder="1" applyAlignment="1" applyProtection="1">
      <alignment horizontal="center" vertical="center" wrapText="1"/>
    </xf>
    <xf numFmtId="9" fontId="27" fillId="6" borderId="2" xfId="0" applyNumberFormat="1" applyFont="1" applyFill="1" applyBorder="1" applyAlignment="1" applyProtection="1">
      <alignment horizontal="center" vertical="center" wrapText="1"/>
    </xf>
    <xf numFmtId="0" fontId="23" fillId="0" borderId="44" xfId="0" applyFont="1" applyFill="1" applyBorder="1" applyAlignment="1" applyProtection="1">
      <alignment vertical="center" wrapText="1"/>
      <protection locked="0"/>
    </xf>
    <xf numFmtId="0" fontId="23" fillId="0" borderId="32" xfId="0" applyFont="1" applyFill="1" applyBorder="1" applyAlignment="1" applyProtection="1">
      <alignment vertical="center" wrapText="1"/>
      <protection locked="0"/>
    </xf>
    <xf numFmtId="0" fontId="23" fillId="0" borderId="51" xfId="0" applyFont="1" applyFill="1" applyBorder="1" applyAlignment="1" applyProtection="1">
      <alignment vertical="center" wrapText="1"/>
      <protection locked="0"/>
    </xf>
    <xf numFmtId="0" fontId="23" fillId="0" borderId="59" xfId="0" applyFont="1" applyFill="1" applyBorder="1" applyAlignment="1" applyProtection="1">
      <alignment vertical="center" wrapText="1"/>
      <protection locked="0"/>
    </xf>
    <xf numFmtId="0" fontId="23" fillId="0" borderId="24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vertical="center" wrapText="1"/>
    </xf>
    <xf numFmtId="0" fontId="23" fillId="0" borderId="36" xfId="0" applyFont="1" applyFill="1" applyBorder="1" applyAlignment="1">
      <alignment vertical="center" wrapText="1"/>
    </xf>
    <xf numFmtId="0" fontId="23" fillId="0" borderId="52" xfId="0" applyFont="1" applyFill="1" applyBorder="1" applyAlignment="1" applyProtection="1">
      <alignment vertical="center" wrapText="1"/>
      <protection locked="0"/>
    </xf>
    <xf numFmtId="0" fontId="23" fillId="0" borderId="24" xfId="0" applyFont="1" applyFill="1" applyBorder="1" applyAlignment="1" applyProtection="1">
      <alignment vertical="center" wrapText="1"/>
      <protection locked="0"/>
    </xf>
    <xf numFmtId="0" fontId="23" fillId="0" borderId="25" xfId="0" applyFont="1" applyFill="1" applyBorder="1" applyAlignment="1" applyProtection="1">
      <alignment vertical="center" wrapText="1"/>
      <protection locked="0"/>
    </xf>
    <xf numFmtId="0" fontId="22" fillId="6" borderId="24" xfId="0" applyFont="1" applyFill="1" applyBorder="1" applyAlignment="1" applyProtection="1">
      <alignment vertical="center" textRotation="90" wrapText="1"/>
      <protection locked="0"/>
    </xf>
    <xf numFmtId="0" fontId="22" fillId="6" borderId="25" xfId="0" applyFont="1" applyFill="1" applyBorder="1" applyAlignment="1" applyProtection="1">
      <alignment vertical="center" textRotation="90" wrapText="1"/>
      <protection locked="0"/>
    </xf>
    <xf numFmtId="0" fontId="22" fillId="6" borderId="36" xfId="0" applyFont="1" applyFill="1" applyBorder="1" applyAlignment="1" applyProtection="1">
      <alignment vertical="center" textRotation="90" wrapText="1"/>
      <protection locked="0"/>
    </xf>
    <xf numFmtId="0" fontId="23" fillId="6" borderId="51" xfId="0" applyFont="1" applyFill="1" applyBorder="1" applyAlignment="1" applyProtection="1">
      <alignment vertical="center" wrapText="1"/>
      <protection locked="0"/>
    </xf>
    <xf numFmtId="0" fontId="23" fillId="6" borderId="52" xfId="0" applyFont="1" applyFill="1" applyBorder="1" applyAlignment="1" applyProtection="1">
      <alignment vertical="center" wrapText="1"/>
      <protection locked="0"/>
    </xf>
    <xf numFmtId="0" fontId="23" fillId="6" borderId="36" xfId="0" applyFont="1" applyFill="1" applyBorder="1" applyAlignment="1" applyProtection="1">
      <alignment vertical="center" wrapText="1"/>
      <protection locked="0"/>
    </xf>
    <xf numFmtId="0" fontId="23" fillId="0" borderId="50" xfId="0" applyFont="1" applyFill="1" applyBorder="1" applyAlignment="1" applyProtection="1">
      <alignment vertical="center" wrapText="1"/>
      <protection locked="0"/>
    </xf>
    <xf numFmtId="0" fontId="21" fillId="6" borderId="28" xfId="0" applyFont="1" applyFill="1" applyBorder="1" applyAlignment="1" applyProtection="1">
      <alignment horizontal="center" vertical="center" wrapText="1"/>
    </xf>
    <xf numFmtId="0" fontId="22" fillId="6" borderId="25" xfId="0" applyFont="1" applyFill="1" applyBorder="1" applyAlignment="1" applyProtection="1">
      <alignment vertical="center" textRotation="90" wrapText="1"/>
    </xf>
    <xf numFmtId="0" fontId="23" fillId="0" borderId="52" xfId="0" applyFont="1" applyFill="1" applyBorder="1" applyAlignment="1" applyProtection="1">
      <alignment vertical="center" wrapText="1"/>
    </xf>
    <xf numFmtId="9" fontId="42" fillId="6" borderId="6" xfId="5" applyFont="1" applyFill="1" applyBorder="1" applyAlignment="1" applyProtection="1">
      <alignment horizontal="center" vertical="center" wrapText="1"/>
    </xf>
    <xf numFmtId="0" fontId="43" fillId="6" borderId="6" xfId="0" applyFont="1" applyFill="1" applyBorder="1" applyAlignment="1" applyProtection="1">
      <alignment horizontal="center" vertical="center" wrapText="1"/>
    </xf>
    <xf numFmtId="0" fontId="43" fillId="6" borderId="6" xfId="0" applyFont="1" applyFill="1" applyBorder="1" applyAlignment="1" applyProtection="1">
      <alignment vertical="center" wrapText="1"/>
    </xf>
    <xf numFmtId="0" fontId="44" fillId="6" borderId="6" xfId="0" applyFont="1" applyFill="1" applyBorder="1" applyAlignment="1" applyProtection="1">
      <alignment horizontal="center" vertical="center" wrapText="1"/>
    </xf>
    <xf numFmtId="0" fontId="44" fillId="6" borderId="18" xfId="0" applyFont="1" applyFill="1" applyBorder="1" applyAlignment="1" applyProtection="1">
      <alignment horizontal="center" vertical="center" wrapText="1"/>
    </xf>
    <xf numFmtId="0" fontId="44" fillId="6" borderId="2" xfId="0" applyFont="1" applyFill="1" applyBorder="1" applyAlignment="1" applyProtection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 wrapText="1"/>
    </xf>
    <xf numFmtId="165" fontId="16" fillId="6" borderId="5" xfId="0" applyNumberFormat="1" applyFont="1" applyFill="1" applyBorder="1" applyAlignment="1" applyProtection="1">
      <alignment horizontal="center" vertical="center" wrapText="1"/>
    </xf>
    <xf numFmtId="0" fontId="27" fillId="6" borderId="5" xfId="0" applyFont="1" applyFill="1" applyBorder="1" applyAlignment="1" applyProtection="1">
      <alignment horizontal="left" vertical="center" wrapText="1"/>
    </xf>
    <xf numFmtId="0" fontId="47" fillId="6" borderId="62" xfId="5" applyNumberFormat="1" applyFont="1" applyFill="1" applyBorder="1" applyAlignment="1" applyProtection="1">
      <alignment horizontal="center" vertical="center" wrapText="1"/>
    </xf>
    <xf numFmtId="0" fontId="27" fillId="6" borderId="17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21" fillId="6" borderId="38" xfId="0" applyFont="1" applyFill="1" applyBorder="1" applyAlignment="1" applyProtection="1">
      <alignment horizontal="center" vertical="center" wrapText="1"/>
    </xf>
    <xf numFmtId="9" fontId="42" fillId="6" borderId="2" xfId="5" applyFont="1" applyFill="1" applyBorder="1" applyAlignment="1" applyProtection="1">
      <alignment horizontal="center" vertical="center" wrapText="1"/>
    </xf>
    <xf numFmtId="0" fontId="43" fillId="6" borderId="2" xfId="0" applyFont="1" applyFill="1" applyBorder="1" applyAlignment="1" applyProtection="1">
      <alignment horizontal="center" vertical="center" wrapText="1"/>
    </xf>
    <xf numFmtId="0" fontId="16" fillId="6" borderId="2" xfId="0" applyFont="1" applyFill="1" applyBorder="1" applyAlignment="1" applyProtection="1">
      <alignment horizontal="center" vertical="center" wrapText="1"/>
    </xf>
    <xf numFmtId="165" fontId="16" fillId="6" borderId="2" xfId="0" applyNumberFormat="1" applyFont="1" applyFill="1" applyBorder="1" applyAlignment="1" applyProtection="1">
      <alignment horizontal="center" vertical="center" wrapText="1"/>
    </xf>
    <xf numFmtId="0" fontId="27" fillId="6" borderId="5" xfId="0" applyFont="1" applyFill="1" applyBorder="1" applyAlignment="1" applyProtection="1">
      <alignment horizontal="justify" vertical="justify" wrapText="1"/>
    </xf>
    <xf numFmtId="0" fontId="27" fillId="6" borderId="5" xfId="0" applyFont="1" applyFill="1" applyBorder="1" applyAlignment="1" applyProtection="1">
      <alignment horizontal="justify" vertical="center" wrapText="1"/>
    </xf>
    <xf numFmtId="0" fontId="23" fillId="0" borderId="25" xfId="0" applyFont="1" applyFill="1" applyBorder="1" applyAlignment="1" applyProtection="1">
      <alignment vertical="center" wrapText="1"/>
    </xf>
    <xf numFmtId="0" fontId="43" fillId="6" borderId="2" xfId="0" applyFont="1" applyFill="1" applyBorder="1" applyAlignment="1" applyProtection="1">
      <alignment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165" fontId="16" fillId="6" borderId="3" xfId="0" applyNumberFormat="1" applyFont="1" applyFill="1" applyBorder="1" applyAlignment="1" applyProtection="1">
      <alignment horizontal="center" vertical="center" wrapText="1"/>
    </xf>
    <xf numFmtId="0" fontId="27" fillId="6" borderId="26" xfId="0" applyFont="1" applyFill="1" applyBorder="1" applyAlignment="1" applyProtection="1">
      <alignment horizontal="center" vertical="center" wrapText="1"/>
    </xf>
    <xf numFmtId="0" fontId="27" fillId="6" borderId="26" xfId="0" applyFont="1" applyFill="1" applyBorder="1" applyAlignment="1" applyProtection="1">
      <alignment horizontal="left" vertical="center" wrapText="1"/>
    </xf>
    <xf numFmtId="0" fontId="27" fillId="6" borderId="27" xfId="0" applyFont="1" applyFill="1" applyBorder="1" applyAlignment="1" applyProtection="1">
      <alignment horizontal="left" vertical="center" wrapText="1"/>
    </xf>
    <xf numFmtId="0" fontId="31" fillId="24" borderId="2" xfId="0" applyFont="1" applyFill="1" applyBorder="1" applyAlignment="1" applyProtection="1">
      <alignment horizontal="center" vertical="center" wrapText="1"/>
    </xf>
    <xf numFmtId="9" fontId="25" fillId="6" borderId="5" xfId="5" applyFont="1" applyFill="1" applyBorder="1" applyAlignment="1" applyProtection="1">
      <alignment horizontal="center" vertical="center" wrapText="1"/>
    </xf>
    <xf numFmtId="0" fontId="26" fillId="6" borderId="8" xfId="0" applyFont="1" applyFill="1" applyBorder="1" applyAlignment="1" applyProtection="1">
      <alignment horizontal="center" vertical="center" wrapText="1"/>
    </xf>
    <xf numFmtId="0" fontId="26" fillId="6" borderId="2" xfId="0" applyFont="1" applyFill="1" applyBorder="1" applyAlignment="1" applyProtection="1">
      <alignment vertical="center" wrapText="1"/>
    </xf>
    <xf numFmtId="0" fontId="26" fillId="6" borderId="2" xfId="0" applyFont="1" applyFill="1" applyBorder="1" applyAlignment="1" applyProtection="1">
      <alignment horizontal="center" vertical="center" wrapText="1"/>
    </xf>
    <xf numFmtId="0" fontId="26" fillId="6" borderId="26" xfId="0" applyFont="1" applyFill="1" applyBorder="1" applyAlignment="1" applyProtection="1">
      <alignment horizontal="center" vertical="center" wrapText="1"/>
    </xf>
    <xf numFmtId="0" fontId="27" fillId="6" borderId="2" xfId="0" applyFont="1" applyFill="1" applyBorder="1" applyAlignment="1" applyProtection="1">
      <alignment horizontal="center" vertical="center" wrapText="1"/>
    </xf>
    <xf numFmtId="0" fontId="27" fillId="6" borderId="2" xfId="0" applyFont="1" applyFill="1" applyBorder="1" applyAlignment="1" applyProtection="1">
      <alignment horizontal="justify" vertical="center" wrapText="1"/>
    </xf>
    <xf numFmtId="0" fontId="27" fillId="6" borderId="2" xfId="0" applyNumberFormat="1" applyFont="1" applyFill="1" applyBorder="1" applyAlignment="1" applyProtection="1">
      <alignment horizontal="center" vertical="center" wrapText="1"/>
    </xf>
    <xf numFmtId="0" fontId="27" fillId="6" borderId="2" xfId="0" applyFont="1" applyFill="1" applyBorder="1" applyAlignment="1" applyProtection="1">
      <alignment horizontal="left" vertical="center" wrapText="1"/>
    </xf>
    <xf numFmtId="0" fontId="21" fillId="24" borderId="28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vertical="center" wrapText="1"/>
    </xf>
    <xf numFmtId="9" fontId="42" fillId="6" borderId="5" xfId="5" applyFont="1" applyFill="1" applyBorder="1" applyAlignment="1" applyProtection="1">
      <alignment horizontal="center" vertical="center" wrapText="1"/>
    </xf>
    <xf numFmtId="0" fontId="45" fillId="6" borderId="5" xfId="0" applyFont="1" applyFill="1" applyBorder="1" applyAlignment="1" applyProtection="1">
      <alignment horizontal="justify" vertical="center" wrapText="1"/>
    </xf>
    <xf numFmtId="0" fontId="43" fillId="6" borderId="5" xfId="0" applyFont="1" applyFill="1" applyBorder="1" applyAlignment="1" applyProtection="1">
      <alignment horizontal="center" vertical="center" wrapText="1"/>
    </xf>
    <xf numFmtId="0" fontId="46" fillId="6" borderId="5" xfId="0" applyFont="1" applyFill="1" applyBorder="1" applyAlignment="1" applyProtection="1">
      <alignment horizontal="center" vertical="center" wrapText="1"/>
    </xf>
    <xf numFmtId="0" fontId="44" fillId="6" borderId="5" xfId="0" applyFont="1" applyFill="1" applyBorder="1" applyAlignment="1" applyProtection="1">
      <alignment horizontal="center" vertical="center" wrapText="1"/>
    </xf>
    <xf numFmtId="0" fontId="21" fillId="6" borderId="39" xfId="0" applyFont="1" applyFill="1" applyBorder="1" applyAlignment="1" applyProtection="1">
      <alignment horizontal="center" vertical="center" wrapText="1"/>
    </xf>
    <xf numFmtId="0" fontId="23" fillId="0" borderId="29" xfId="0" applyFont="1" applyFill="1" applyBorder="1" applyAlignment="1" applyProtection="1">
      <alignment vertical="center" wrapText="1"/>
    </xf>
    <xf numFmtId="0" fontId="29" fillId="6" borderId="35" xfId="0" applyFont="1" applyFill="1" applyBorder="1" applyAlignment="1" applyProtection="1">
      <alignment horizontal="center" vertical="center" wrapText="1"/>
    </xf>
    <xf numFmtId="0" fontId="26" fillId="6" borderId="26" xfId="0" applyFont="1" applyFill="1" applyBorder="1" applyAlignment="1" applyProtection="1">
      <alignment horizontal="justify" vertical="center" wrapText="1"/>
    </xf>
    <xf numFmtId="0" fontId="16" fillId="6" borderId="26" xfId="0" applyFont="1" applyFill="1" applyBorder="1" applyAlignment="1" applyProtection="1">
      <alignment horizontal="center" vertical="center" wrapText="1"/>
    </xf>
    <xf numFmtId="165" fontId="16" fillId="6" borderId="26" xfId="0" applyNumberFormat="1" applyFont="1" applyFill="1" applyBorder="1" applyAlignment="1" applyProtection="1">
      <alignment horizontal="center" vertical="center" wrapText="1"/>
    </xf>
    <xf numFmtId="0" fontId="27" fillId="6" borderId="26" xfId="0" applyFont="1" applyFill="1" applyBorder="1" applyAlignment="1" applyProtection="1">
      <alignment horizontal="justify"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3" fillId="6" borderId="5" xfId="0" applyFont="1" applyFill="1" applyBorder="1" applyAlignment="1" applyProtection="1">
      <alignment horizontal="justify" vertical="center" wrapText="1"/>
    </xf>
    <xf numFmtId="0" fontId="24" fillId="6" borderId="2" xfId="0" applyFont="1" applyFill="1" applyBorder="1" applyAlignment="1" applyProtection="1">
      <alignment horizontal="justify" vertical="center" wrapText="1"/>
    </xf>
    <xf numFmtId="0" fontId="24" fillId="6" borderId="2" xfId="0" applyFont="1" applyFill="1" applyBorder="1" applyAlignment="1" applyProtection="1">
      <alignment horizontal="center" vertical="center" wrapText="1"/>
    </xf>
    <xf numFmtId="0" fontId="37" fillId="6" borderId="5" xfId="0" applyFont="1" applyFill="1" applyBorder="1" applyAlignment="1" applyProtection="1">
      <alignment horizontal="center" vertical="center" wrapText="1"/>
    </xf>
    <xf numFmtId="0" fontId="26" fillId="6" borderId="5" xfId="5" applyNumberFormat="1" applyFont="1" applyFill="1" applyBorder="1" applyAlignment="1" applyProtection="1">
      <alignment horizontal="center" vertical="center"/>
    </xf>
    <xf numFmtId="0" fontId="26" fillId="6" borderId="5" xfId="0" applyFont="1" applyFill="1" applyBorder="1" applyAlignment="1" applyProtection="1">
      <alignment horizontal="center" vertical="center" wrapText="1"/>
    </xf>
    <xf numFmtId="0" fontId="38" fillId="6" borderId="2" xfId="0" applyFont="1" applyFill="1" applyBorder="1" applyAlignment="1" applyProtection="1">
      <alignment horizontal="center" vertical="center" wrapText="1"/>
    </xf>
    <xf numFmtId="0" fontId="49" fillId="6" borderId="5" xfId="0" applyFont="1" applyFill="1" applyBorder="1" applyAlignment="1" applyProtection="1">
      <alignment horizontal="justify" vertical="center" wrapText="1"/>
    </xf>
    <xf numFmtId="0" fontId="38" fillId="6" borderId="3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center" vertical="center" wrapText="1"/>
    </xf>
    <xf numFmtId="9" fontId="11" fillId="0" borderId="0" xfId="0" applyNumberFormat="1" applyFont="1" applyProtection="1"/>
    <xf numFmtId="0" fontId="38" fillId="6" borderId="7" xfId="0" applyFont="1" applyFill="1" applyBorder="1" applyAlignment="1" applyProtection="1">
      <alignment horizontal="center" vertical="center" wrapText="1"/>
    </xf>
    <xf numFmtId="0" fontId="27" fillId="6" borderId="7" xfId="0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 applyProtection="1">
      <alignment horizontal="center" vertical="center" wrapText="1"/>
    </xf>
    <xf numFmtId="165" fontId="16" fillId="6" borderId="7" xfId="0" applyNumberFormat="1" applyFont="1" applyFill="1" applyBorder="1" applyAlignment="1" applyProtection="1">
      <alignment horizontal="center" vertical="center" wrapText="1"/>
    </xf>
    <xf numFmtId="0" fontId="27" fillId="6" borderId="22" xfId="0" applyFont="1" applyFill="1" applyBorder="1" applyAlignment="1" applyProtection="1">
      <alignment horizontal="justify" vertical="center" wrapText="1"/>
    </xf>
    <xf numFmtId="0" fontId="27" fillId="6" borderId="22" xfId="0" applyFont="1" applyFill="1" applyBorder="1" applyAlignment="1" applyProtection="1">
      <alignment horizontal="left" vertical="center" wrapText="1"/>
    </xf>
    <xf numFmtId="0" fontId="27" fillId="6" borderId="23" xfId="0" applyFont="1" applyFill="1" applyBorder="1" applyAlignment="1" applyProtection="1">
      <alignment horizontal="left" vertical="center" wrapText="1"/>
    </xf>
    <xf numFmtId="0" fontId="15" fillId="19" borderId="21" xfId="0" applyFont="1" applyFill="1" applyBorder="1" applyAlignment="1" applyProtection="1">
      <alignment vertical="center" wrapText="1"/>
    </xf>
    <xf numFmtId="0" fontId="26" fillId="0" borderId="33" xfId="0" applyFont="1" applyBorder="1" applyProtection="1"/>
    <xf numFmtId="0" fontId="26" fillId="6" borderId="33" xfId="0" applyFont="1" applyFill="1" applyBorder="1" applyAlignment="1" applyProtection="1">
      <alignment horizontal="center" vertical="center" wrapText="1"/>
    </xf>
    <xf numFmtId="0" fontId="15" fillId="17" borderId="2" xfId="0" applyFont="1" applyFill="1" applyBorder="1" applyAlignment="1" applyProtection="1">
      <alignment horizontal="center" vertical="center" wrapText="1"/>
    </xf>
    <xf numFmtId="0" fontId="15" fillId="16" borderId="2" xfId="0" applyFont="1" applyFill="1" applyBorder="1" applyAlignment="1" applyProtection="1">
      <alignment horizontal="center" vertical="center" wrapText="1"/>
    </xf>
    <xf numFmtId="0" fontId="15" fillId="16" borderId="3" xfId="0" applyFont="1" applyFill="1" applyBorder="1" applyAlignment="1" applyProtection="1">
      <alignment horizontal="center" vertical="center" wrapText="1"/>
    </xf>
    <xf numFmtId="0" fontId="15" fillId="17" borderId="3" xfId="0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 applyProtection="1">
      <alignment horizontal="justify" vertical="center" wrapText="1"/>
    </xf>
    <xf numFmtId="0" fontId="48" fillId="0" borderId="0" xfId="0" applyFont="1" applyAlignment="1" applyProtection="1">
      <alignment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5" xfId="0" applyFont="1" applyFill="1" applyBorder="1" applyAlignment="1">
      <alignment horizontal="center" vertical="center" wrapText="1"/>
    </xf>
    <xf numFmtId="0" fontId="14" fillId="21" borderId="17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0" fontId="17" fillId="5" borderId="45" xfId="0" applyFont="1" applyFill="1" applyBorder="1" applyAlignment="1" applyProtection="1">
      <alignment horizontal="center" vertical="center" wrapText="1"/>
    </xf>
    <xf numFmtId="0" fontId="20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 wrapText="1"/>
    </xf>
    <xf numFmtId="0" fontId="19" fillId="11" borderId="3" xfId="0" applyFont="1" applyFill="1" applyBorder="1" applyAlignment="1">
      <alignment horizontal="center" vertical="center" wrapText="1"/>
    </xf>
    <xf numFmtId="0" fontId="19" fillId="15" borderId="3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9" fillId="15" borderId="2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9" fillId="16" borderId="2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16" borderId="3" xfId="0" applyFont="1" applyFill="1" applyBorder="1" applyAlignment="1" applyProtection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5" fillId="15" borderId="34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 applyProtection="1">
      <alignment horizontal="center" vertical="center" wrapText="1"/>
    </xf>
    <xf numFmtId="0" fontId="15" fillId="17" borderId="5" xfId="0" applyFont="1" applyFill="1" applyBorder="1" applyAlignment="1" applyProtection="1">
      <alignment horizontal="center" vertical="center" wrapText="1"/>
    </xf>
    <xf numFmtId="0" fontId="15" fillId="17" borderId="2" xfId="0" applyFont="1" applyFill="1" applyBorder="1" applyAlignment="1" applyProtection="1">
      <alignment horizontal="center" vertical="center" wrapText="1"/>
    </xf>
    <xf numFmtId="0" fontId="15" fillId="16" borderId="2" xfId="0" applyFont="1" applyFill="1" applyBorder="1" applyAlignment="1" applyProtection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6" borderId="2" xfId="0" applyFont="1" applyFill="1" applyBorder="1" applyAlignment="1">
      <alignment horizontal="center" vertical="center" wrapText="1"/>
    </xf>
    <xf numFmtId="0" fontId="19" fillId="18" borderId="51" xfId="0" applyFont="1" applyFill="1" applyBorder="1" applyAlignment="1">
      <alignment horizontal="center" vertical="center" wrapText="1"/>
    </xf>
    <xf numFmtId="0" fontId="19" fillId="18" borderId="47" xfId="0" applyFont="1" applyFill="1" applyBorder="1" applyAlignment="1">
      <alignment horizontal="center" vertical="center" wrapText="1"/>
    </xf>
    <xf numFmtId="0" fontId="19" fillId="18" borderId="52" xfId="0" applyFont="1" applyFill="1" applyBorder="1" applyAlignment="1">
      <alignment horizontal="center" vertical="center" wrapText="1"/>
    </xf>
    <xf numFmtId="0" fontId="19" fillId="18" borderId="0" xfId="0" applyFont="1" applyFill="1" applyBorder="1" applyAlignment="1">
      <alignment horizontal="center" vertical="center" wrapText="1"/>
    </xf>
    <xf numFmtId="0" fontId="19" fillId="18" borderId="43" xfId="0" applyFont="1" applyFill="1" applyBorder="1" applyAlignment="1">
      <alignment horizontal="center" vertical="center" wrapText="1"/>
    </xf>
    <xf numFmtId="0" fontId="19" fillId="18" borderId="15" xfId="0" applyFont="1" applyFill="1" applyBorder="1" applyAlignment="1">
      <alignment horizontal="center" vertical="center" wrapText="1"/>
    </xf>
    <xf numFmtId="0" fontId="15" fillId="20" borderId="25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right" vertical="center" wrapText="1"/>
    </xf>
    <xf numFmtId="0" fontId="34" fillId="23" borderId="33" xfId="0" applyFont="1" applyFill="1" applyBorder="1" applyAlignment="1" applyProtection="1">
      <alignment horizontal="center" vertical="center" wrapText="1"/>
    </xf>
    <xf numFmtId="0" fontId="10" fillId="17" borderId="33" xfId="0" applyFont="1" applyFill="1" applyBorder="1" applyAlignment="1" applyProtection="1">
      <alignment horizontal="center" vertical="center" wrapText="1"/>
    </xf>
    <xf numFmtId="0" fontId="34" fillId="17" borderId="33" xfId="0" applyFont="1" applyFill="1" applyBorder="1" applyAlignment="1" applyProtection="1">
      <alignment horizontal="center" vertical="center" wrapText="1"/>
    </xf>
    <xf numFmtId="0" fontId="34" fillId="11" borderId="33" xfId="0" applyFont="1" applyFill="1" applyBorder="1" applyAlignment="1" applyProtection="1">
      <alignment horizontal="center" vertical="center" wrapText="1"/>
    </xf>
    <xf numFmtId="0" fontId="29" fillId="17" borderId="57" xfId="0" applyFont="1" applyFill="1" applyBorder="1" applyAlignment="1" applyProtection="1">
      <alignment horizontal="center" vertical="center" wrapText="1"/>
    </xf>
    <xf numFmtId="0" fontId="29" fillId="17" borderId="54" xfId="0" applyFont="1" applyFill="1" applyBorder="1" applyAlignment="1" applyProtection="1">
      <alignment horizontal="center" vertical="center" wrapText="1"/>
    </xf>
    <xf numFmtId="0" fontId="29" fillId="17" borderId="41" xfId="0" applyFont="1" applyFill="1" applyBorder="1" applyAlignment="1" applyProtection="1">
      <alignment horizontal="center" vertical="center" wrapText="1"/>
    </xf>
    <xf numFmtId="22" fontId="10" fillId="22" borderId="2" xfId="0" applyNumberFormat="1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23" fillId="0" borderId="51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23" fillId="0" borderId="59" xfId="0" applyFont="1" applyFill="1" applyBorder="1" applyAlignment="1" applyProtection="1">
      <alignment horizontal="center" vertical="center" wrapText="1"/>
    </xf>
    <xf numFmtId="0" fontId="33" fillId="19" borderId="48" xfId="0" applyFont="1" applyFill="1" applyBorder="1" applyAlignment="1" applyProtection="1">
      <alignment horizontal="center" vertical="center" wrapText="1"/>
    </xf>
    <xf numFmtId="0" fontId="11" fillId="0" borderId="54" xfId="0" applyFont="1" applyBorder="1" applyAlignment="1" applyProtection="1"/>
    <xf numFmtId="0" fontId="15" fillId="8" borderId="13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36" fillId="6" borderId="49" xfId="0" applyFont="1" applyFill="1" applyBorder="1" applyAlignment="1" applyProtection="1">
      <alignment horizontal="center" vertical="center" textRotation="90" wrapText="1"/>
    </xf>
    <xf numFmtId="0" fontId="36" fillId="6" borderId="42" xfId="0" applyFont="1" applyFill="1" applyBorder="1" applyAlignment="1" applyProtection="1">
      <alignment horizontal="center" vertical="center" textRotation="90" wrapText="1"/>
    </xf>
  </cellXfs>
  <cellStyles count="10">
    <cellStyle name="Amarillo" xfId="1"/>
    <cellStyle name="Millares" xfId="2" builtinId="3"/>
    <cellStyle name="Millares 2" xfId="3"/>
    <cellStyle name="Normal" xfId="0" builtinId="0"/>
    <cellStyle name="Normal 2" xfId="4"/>
    <cellStyle name="Porcentaje" xfId="5" builtinId="5"/>
    <cellStyle name="Porcentaje 2" xfId="6"/>
    <cellStyle name="Porcentual 2" xfId="7"/>
    <cellStyle name="Rojo" xfId="8"/>
    <cellStyle name="Verde" xfId="9"/>
  </cellStyles>
  <dxfs count="1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1246896</xdr:colOff>
      <xdr:row>67</xdr:row>
      <xdr:rowOff>0</xdr:rowOff>
    </xdr:from>
    <xdr:to>
      <xdr:col>1</xdr:col>
      <xdr:colOff>2736260</xdr:colOff>
      <xdr:row>67</xdr:row>
      <xdr:rowOff>17323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9A2F884B-A899-45C4-8D78-097168B85C33}"/>
            </a:ext>
          </a:extLst>
        </xdr:cNvPr>
        <xdr:cNvSpPr/>
      </xdr:nvSpPr>
      <xdr:spPr>
        <a:xfrm>
          <a:off x="3169214" y="66068868"/>
          <a:ext cx="1489364" cy="658091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1212273</xdr:colOff>
      <xdr:row>69</xdr:row>
      <xdr:rowOff>51955</xdr:rowOff>
    </xdr:from>
    <xdr:to>
      <xdr:col>1</xdr:col>
      <xdr:colOff>2701637</xdr:colOff>
      <xdr:row>72</xdr:row>
      <xdr:rowOff>138546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C037358B-A6E2-45BF-934D-D7C2D36BDD54}"/>
            </a:ext>
          </a:extLst>
        </xdr:cNvPr>
        <xdr:cNvSpPr/>
      </xdr:nvSpPr>
      <xdr:spPr>
        <a:xfrm>
          <a:off x="2701637" y="94955591"/>
          <a:ext cx="1489364" cy="606137"/>
        </a:xfrm>
        <a:prstGeom prst="rect">
          <a:avLst/>
        </a:prstGeom>
        <a:solidFill>
          <a:schemeClr val="accent3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3117286</xdr:colOff>
      <xdr:row>69</xdr:row>
      <xdr:rowOff>121223</xdr:rowOff>
    </xdr:from>
    <xdr:to>
      <xdr:col>2</xdr:col>
      <xdr:colOff>658104</xdr:colOff>
      <xdr:row>72</xdr:row>
      <xdr:rowOff>51950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D0224B47-5427-4C7A-B4D9-4AE870D1848C}"/>
            </a:ext>
          </a:extLst>
        </xdr:cNvPr>
        <xdr:cNvSpPr txBox="1"/>
      </xdr:nvSpPr>
      <xdr:spPr>
        <a:xfrm>
          <a:off x="5039604" y="6721185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IVC</a:t>
          </a:r>
        </a:p>
      </xdr:txBody>
    </xdr:sp>
    <xdr:clientData/>
  </xdr:twoCellAnchor>
  <xdr:twoCellAnchor>
    <xdr:from>
      <xdr:col>1</xdr:col>
      <xdr:colOff>1264228</xdr:colOff>
      <xdr:row>74</xdr:row>
      <xdr:rowOff>121227</xdr:rowOff>
    </xdr:from>
    <xdr:to>
      <xdr:col>1</xdr:col>
      <xdr:colOff>2753592</xdr:colOff>
      <xdr:row>78</xdr:row>
      <xdr:rowOff>17318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8EDE381B-FE1C-4A45-85C2-C0AA5E991FA5}"/>
            </a:ext>
          </a:extLst>
        </xdr:cNvPr>
        <xdr:cNvSpPr/>
      </xdr:nvSpPr>
      <xdr:spPr>
        <a:xfrm>
          <a:off x="3186546" y="68164363"/>
          <a:ext cx="1489364" cy="658091"/>
        </a:xfrm>
        <a:prstGeom prst="rect">
          <a:avLst/>
        </a:prstGeom>
        <a:solidFill>
          <a:schemeClr val="accent4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75</xdr:row>
      <xdr:rowOff>17313</xdr:rowOff>
    </xdr:from>
    <xdr:to>
      <xdr:col>2</xdr:col>
      <xdr:colOff>692741</xdr:colOff>
      <xdr:row>77</xdr:row>
      <xdr:rowOff>138540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19BBB91-D767-4ACC-956B-41ABDAAA5410}"/>
            </a:ext>
          </a:extLst>
        </xdr:cNvPr>
        <xdr:cNvSpPr txBox="1"/>
      </xdr:nvSpPr>
      <xdr:spPr>
        <a:xfrm>
          <a:off x="5074241" y="6825094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CORPORATIVA LOCAL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1264228</xdr:colOff>
      <xdr:row>79</xdr:row>
      <xdr:rowOff>138545</xdr:rowOff>
    </xdr:from>
    <xdr:to>
      <xdr:col>1</xdr:col>
      <xdr:colOff>2753592</xdr:colOff>
      <xdr:row>83</xdr:row>
      <xdr:rowOff>34636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4C404907-9C79-4C74-9D92-551FEE059443}"/>
            </a:ext>
          </a:extLst>
        </xdr:cNvPr>
        <xdr:cNvSpPr/>
      </xdr:nvSpPr>
      <xdr:spPr>
        <a:xfrm>
          <a:off x="3186546" y="69134181"/>
          <a:ext cx="1489364" cy="658091"/>
        </a:xfrm>
        <a:prstGeom prst="rect">
          <a:avLst/>
        </a:prstGeom>
        <a:solidFill>
          <a:schemeClr val="tx2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80</xdr:row>
      <xdr:rowOff>34631</xdr:rowOff>
    </xdr:from>
    <xdr:to>
      <xdr:col>2</xdr:col>
      <xdr:colOff>692741</xdr:colOff>
      <xdr:row>82</xdr:row>
      <xdr:rowOff>155858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8FCB81E8-1228-43FD-9651-7AB54EC228AF}"/>
            </a:ext>
          </a:extLst>
        </xdr:cNvPr>
        <xdr:cNvSpPr txBox="1"/>
      </xdr:nvSpPr>
      <xdr:spPr>
        <a:xfrm>
          <a:off x="5074241" y="69220767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RELACIONES</a:t>
          </a:r>
          <a:r>
            <a:rPr lang="es-ES" sz="1800" b="1" baseline="0">
              <a:latin typeface="Arial Narrow" pitchFamily="34" charset="0"/>
            </a:rPr>
            <a:t> ESTRATEGICAS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1298864</xdr:colOff>
      <xdr:row>86</xdr:row>
      <xdr:rowOff>0</xdr:rowOff>
    </xdr:from>
    <xdr:to>
      <xdr:col>1</xdr:col>
      <xdr:colOff>2788228</xdr:colOff>
      <xdr:row>89</xdr:row>
      <xdr:rowOff>86591</xdr:rowOff>
    </xdr:to>
    <xdr:sp macro="" textlink="">
      <xdr:nvSpPr>
        <xdr:cNvPr id="14" name="13 Rectángulo">
          <a:extLst>
            <a:ext uri="{FF2B5EF4-FFF2-40B4-BE49-F238E27FC236}">
              <a16:creationId xmlns:a16="http://schemas.microsoft.com/office/drawing/2014/main" id="{5667B472-ACF9-4586-B42D-D4FE9BECC398}"/>
            </a:ext>
          </a:extLst>
        </xdr:cNvPr>
        <xdr:cNvSpPr/>
      </xdr:nvSpPr>
      <xdr:spPr>
        <a:xfrm>
          <a:off x="3221182" y="70329136"/>
          <a:ext cx="1489364" cy="658091"/>
        </a:xfrm>
        <a:prstGeom prst="rect">
          <a:avLst/>
        </a:prstGeom>
        <a:solidFill>
          <a:schemeClr val="accent2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3186559</xdr:colOff>
      <xdr:row>86</xdr:row>
      <xdr:rowOff>86586</xdr:rowOff>
    </xdr:from>
    <xdr:to>
      <xdr:col>2</xdr:col>
      <xdr:colOff>727377</xdr:colOff>
      <xdr:row>89</xdr:row>
      <xdr:rowOff>17313</xdr:rowOff>
    </xdr:to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BC3FECEC-1F6E-4096-A804-2DAA9A4A450E}"/>
            </a:ext>
          </a:extLst>
        </xdr:cNvPr>
        <xdr:cNvSpPr txBox="1"/>
      </xdr:nvSpPr>
      <xdr:spPr>
        <a:xfrm>
          <a:off x="5108877" y="70415722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DEL PATRIMONIO DOCUMENTAL</a:t>
          </a:r>
        </a:p>
      </xdr:txBody>
    </xdr:sp>
    <xdr:clientData/>
  </xdr:twoCellAnchor>
  <xdr:twoCellAnchor>
    <xdr:from>
      <xdr:col>1</xdr:col>
      <xdr:colOff>1264227</xdr:colOff>
      <xdr:row>91</xdr:row>
      <xdr:rowOff>103909</xdr:rowOff>
    </xdr:from>
    <xdr:to>
      <xdr:col>1</xdr:col>
      <xdr:colOff>2753591</xdr:colOff>
      <xdr:row>95</xdr:row>
      <xdr:rowOff>0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7F28906E-E9C6-4CD5-A200-7A32C6003D31}"/>
            </a:ext>
          </a:extLst>
        </xdr:cNvPr>
        <xdr:cNvSpPr/>
      </xdr:nvSpPr>
      <xdr:spPr>
        <a:xfrm>
          <a:off x="3186545" y="71385545"/>
          <a:ext cx="1489364" cy="658091"/>
        </a:xfrm>
        <a:prstGeom prst="rect">
          <a:avLst/>
        </a:prstGeom>
        <a:solidFill>
          <a:schemeClr val="bg2">
            <a:lumMod val="25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3151922</xdr:colOff>
      <xdr:row>91</xdr:row>
      <xdr:rowOff>190495</xdr:rowOff>
    </xdr:from>
    <xdr:to>
      <xdr:col>2</xdr:col>
      <xdr:colOff>692740</xdr:colOff>
      <xdr:row>94</xdr:row>
      <xdr:rowOff>121222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8E3234E7-5958-41AE-BC2A-62535DFFB3C1}"/>
            </a:ext>
          </a:extLst>
        </xdr:cNvPr>
        <xdr:cNvSpPr txBox="1"/>
      </xdr:nvSpPr>
      <xdr:spPr>
        <a:xfrm>
          <a:off x="5074240" y="71472131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GERENCIA DE TI</a:t>
          </a:r>
          <a:endParaRPr lang="es-ES" sz="1800" b="1" baseline="0">
            <a:latin typeface="Arial Narrow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1" name="AutoShape 38" descr="Resultado de imagen para boton agregar icono">
          <a:extLst>
            <a:ext uri="{FF2B5EF4-FFF2-40B4-BE49-F238E27FC236}">
              <a16:creationId xmlns:a16="http://schemas.microsoft.com/office/drawing/2014/main" id="{2210A829-0D38-403E-A77F-F082CB112B8F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2" name="AutoShape 39" descr="Resultado de imagen para boton agregar icono">
          <a:extLst>
            <a:ext uri="{FF2B5EF4-FFF2-40B4-BE49-F238E27FC236}">
              <a16:creationId xmlns:a16="http://schemas.microsoft.com/office/drawing/2014/main" id="{6AD338CB-2311-4E43-9A9B-2E4D79611180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3" name="AutoShape 40" descr="Resultado de imagen para boton agregar icono">
          <a:extLst>
            <a:ext uri="{FF2B5EF4-FFF2-40B4-BE49-F238E27FC236}">
              <a16:creationId xmlns:a16="http://schemas.microsoft.com/office/drawing/2014/main" id="{EF68739D-DBAC-4620-94D5-92A949DAA29D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295275</xdr:colOff>
      <xdr:row>4</xdr:row>
      <xdr:rowOff>295275</xdr:rowOff>
    </xdr:to>
    <xdr:sp macro="" textlink="">
      <xdr:nvSpPr>
        <xdr:cNvPr id="10794" name="AutoShape 42" descr="Z">
          <a:extLst>
            <a:ext uri="{FF2B5EF4-FFF2-40B4-BE49-F238E27FC236}">
              <a16:creationId xmlns:a16="http://schemas.microsoft.com/office/drawing/2014/main" id="{BFFD52C9-C5AA-40CD-BD14-847BFB1AD86E}"/>
            </a:ext>
          </a:extLst>
        </xdr:cNvPr>
        <xdr:cNvSpPr>
          <a:spLocks noChangeAspect="1" noChangeArrowheads="1"/>
        </xdr:cNvSpPr>
      </xdr:nvSpPr>
      <xdr:spPr bwMode="auto">
        <a:xfrm>
          <a:off x="12287250" y="2428875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-my.sharepoint.com/personal/julian_perez_gobiernobogota_gov_co/Documents/Datos%20adjuntos%20de%20correo%20electr&#243;nico/AL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STION POR PROCESO"/>
      <sheetName val="Hoja2"/>
    </sheetNames>
    <sheetDataSet>
      <sheetData sheetId="0"/>
      <sheetData sheetId="1">
        <row r="6">
          <cell r="C6" t="str">
            <v>RUTINARIA</v>
          </cell>
        </row>
        <row r="7">
          <cell r="C7" t="str">
            <v>RETADORA (MEJORA)</v>
          </cell>
        </row>
        <row r="8">
          <cell r="C8" t="str">
            <v>GESTIÓN</v>
          </cell>
        </row>
        <row r="9">
          <cell r="C9" t="str">
            <v>SOSTENIBILDIAD DEL SISTEMA DE GESTIÓN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I65"/>
  <sheetViews>
    <sheetView showGridLines="0" tabSelected="1" topLeftCell="L10" zoomScale="55" zoomScaleNormal="55" zoomScaleSheetLayoutView="25" workbookViewId="0">
      <pane ySplit="1530" topLeftCell="A60" activePane="bottomLeft"/>
      <selection activeCell="D13" sqref="D1:L1048576"/>
      <selection pane="bottomLeft" activeCell="AD64" sqref="AD64"/>
    </sheetView>
  </sheetViews>
  <sheetFormatPr baseColWidth="10" defaultColWidth="9.140625" defaultRowHeight="14.25" x14ac:dyDescent="0.2"/>
  <cols>
    <col min="1" max="1" width="22.28515625" style="34" customWidth="1"/>
    <col min="2" max="2" width="41" style="34" customWidth="1"/>
    <col min="3" max="3" width="52.140625" style="34" customWidth="1"/>
    <col min="4" max="4" width="96.140625" style="170" customWidth="1"/>
    <col min="5" max="5" width="41" style="34" customWidth="1"/>
    <col min="6" max="11" width="114.5703125" style="34" customWidth="1"/>
    <col min="12" max="15" width="21.42578125" style="34" customWidth="1"/>
    <col min="16" max="16" width="41.7109375" style="34" customWidth="1"/>
    <col min="17" max="17" width="26.28515625" style="34" customWidth="1"/>
    <col min="18" max="18" width="27.28515625" style="34" customWidth="1"/>
    <col min="19" max="19" width="19.5703125" style="34" hidden="1" customWidth="1"/>
    <col min="20" max="20" width="45.7109375" style="34" hidden="1" customWidth="1"/>
    <col min="21" max="24" width="11.42578125" style="34" hidden="1" customWidth="1"/>
    <col min="25" max="25" width="20.85546875" style="34" hidden="1" customWidth="1"/>
    <col min="26" max="26" width="18.85546875" style="34" hidden="1" customWidth="1"/>
    <col min="27" max="27" width="26.7109375" style="34" customWidth="1"/>
    <col min="28" max="28" width="18.85546875" style="34" customWidth="1"/>
    <col min="29" max="29" width="14.140625" style="34" customWidth="1"/>
    <col min="30" max="30" width="18.42578125" style="34" customWidth="1"/>
    <col min="31" max="31" width="36.42578125" style="34" customWidth="1"/>
    <col min="32" max="32" width="17.7109375" style="34" customWidth="1"/>
    <col min="33" max="33" width="30.85546875" style="34" customWidth="1"/>
    <col min="34" max="34" width="19.7109375" style="34" customWidth="1"/>
    <col min="35" max="36" width="16.42578125" style="34" customWidth="1"/>
    <col min="37" max="37" width="29.140625" style="34" customWidth="1"/>
    <col min="38" max="38" width="17.85546875" style="34" customWidth="1"/>
    <col min="39" max="39" width="32.7109375" style="34" customWidth="1"/>
    <col min="40" max="44" width="11.42578125" style="34" customWidth="1"/>
    <col min="45" max="45" width="29.5703125" style="34" customWidth="1"/>
    <col min="46" max="47" width="11.42578125" style="34" customWidth="1"/>
    <col min="48" max="48" width="14.85546875" style="34" customWidth="1"/>
    <col min="49" max="49" width="14.5703125" style="34" customWidth="1"/>
    <col min="50" max="50" width="20.7109375" style="34" customWidth="1"/>
    <col min="51" max="51" width="24.140625" style="34" customWidth="1"/>
    <col min="52" max="52" width="19.140625" style="34" customWidth="1"/>
    <col min="53" max="53" width="18.42578125" style="34" customWidth="1"/>
    <col min="54" max="55" width="21.85546875" style="34" customWidth="1"/>
    <col min="56" max="56" width="19.85546875" style="34" customWidth="1"/>
    <col min="57" max="257" width="11.42578125" style="34" customWidth="1"/>
    <col min="258" max="16384" width="9.140625" style="34"/>
  </cols>
  <sheetData>
    <row r="1" spans="1:56" ht="40.5" customHeight="1" x14ac:dyDescent="0.2">
      <c r="A1" s="424"/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</row>
    <row r="2" spans="1:56" ht="40.5" customHeight="1" thickBot="1" x14ac:dyDescent="0.25">
      <c r="A2" s="426" t="s">
        <v>0</v>
      </c>
      <c r="B2" s="426"/>
      <c r="C2" s="427"/>
      <c r="D2" s="427"/>
      <c r="E2" s="427"/>
      <c r="F2" s="427"/>
      <c r="G2" s="427"/>
      <c r="H2" s="427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</row>
    <row r="3" spans="1:56" ht="36.75" customHeight="1" x14ac:dyDescent="0.2">
      <c r="A3" s="35" t="s">
        <v>1</v>
      </c>
      <c r="B3" s="36">
        <v>2018</v>
      </c>
      <c r="C3" s="370" t="s">
        <v>2</v>
      </c>
      <c r="D3" s="371"/>
      <c r="E3" s="371"/>
      <c r="F3" s="371"/>
      <c r="G3" s="371"/>
      <c r="H3" s="372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8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</row>
    <row r="4" spans="1:56" ht="36.75" customHeight="1" x14ac:dyDescent="0.2">
      <c r="A4" s="35" t="s">
        <v>3</v>
      </c>
      <c r="B4" s="36"/>
      <c r="C4" s="40" t="s">
        <v>4</v>
      </c>
      <c r="D4" s="41" t="s">
        <v>5</v>
      </c>
      <c r="E4" s="373" t="s">
        <v>6</v>
      </c>
      <c r="F4" s="373"/>
      <c r="G4" s="373"/>
      <c r="H4" s="374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8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</row>
    <row r="5" spans="1:56" ht="36.75" customHeight="1" thickBot="1" x14ac:dyDescent="0.25">
      <c r="A5" s="35" t="s">
        <v>300</v>
      </c>
      <c r="B5" s="36"/>
      <c r="C5" s="43"/>
      <c r="D5" s="44"/>
      <c r="E5" s="375"/>
      <c r="F5" s="375"/>
      <c r="G5" s="375"/>
      <c r="H5" s="37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8"/>
      <c r="AA5" s="45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399"/>
      <c r="AN5" s="399"/>
      <c r="AO5" s="399"/>
      <c r="AP5" s="399"/>
      <c r="AQ5" s="399"/>
      <c r="AR5" s="399"/>
      <c r="AS5" s="399"/>
      <c r="AT5" s="399"/>
      <c r="AU5" s="399"/>
      <c r="AV5" s="399"/>
      <c r="AW5" s="399"/>
      <c r="AX5" s="399"/>
      <c r="AY5" s="399"/>
      <c r="AZ5" s="399"/>
      <c r="BA5" s="399"/>
      <c r="BB5" s="399"/>
      <c r="BC5" s="399"/>
      <c r="BD5" s="399"/>
    </row>
    <row r="6" spans="1:56" x14ac:dyDescent="0.2">
      <c r="A6" s="47"/>
      <c r="B6" s="42"/>
      <c r="C6" s="42"/>
      <c r="D6" s="48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39"/>
      <c r="R6" s="39"/>
      <c r="S6" s="39"/>
      <c r="T6" s="39"/>
      <c r="U6" s="39"/>
      <c r="V6" s="39"/>
      <c r="W6" s="39"/>
      <c r="X6" s="39"/>
      <c r="Y6" s="39"/>
      <c r="Z6" s="3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P6" s="399"/>
      <c r="AQ6" s="399"/>
      <c r="AR6" s="399"/>
      <c r="AS6" s="399"/>
      <c r="AT6" s="399"/>
      <c r="AU6" s="399"/>
      <c r="AV6" s="399"/>
      <c r="AW6" s="399"/>
      <c r="AX6" s="399"/>
      <c r="AY6" s="399"/>
      <c r="AZ6" s="399"/>
      <c r="BA6" s="399"/>
      <c r="BB6" s="399"/>
      <c r="BC6" s="399"/>
      <c r="BD6" s="399"/>
    </row>
    <row r="7" spans="1:56" x14ac:dyDescent="0.2">
      <c r="A7" s="42"/>
      <c r="B7" s="42"/>
      <c r="C7" s="42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49"/>
      <c r="U7" s="50"/>
      <c r="V7" s="39"/>
      <c r="W7" s="39"/>
      <c r="X7" s="39"/>
      <c r="Y7" s="39"/>
      <c r="Z7" s="39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178"/>
      <c r="BD7" s="51"/>
    </row>
    <row r="8" spans="1:56" x14ac:dyDescent="0.2">
      <c r="A8" s="52"/>
      <c r="B8" s="39"/>
      <c r="C8" s="39"/>
      <c r="D8" s="383"/>
      <c r="E8" s="383"/>
      <c r="F8" s="383"/>
      <c r="G8" s="383"/>
      <c r="H8" s="383"/>
      <c r="I8" s="383"/>
      <c r="J8" s="383"/>
      <c r="K8" s="383"/>
      <c r="L8" s="378"/>
      <c r="M8" s="378"/>
      <c r="N8" s="378"/>
      <c r="O8" s="378"/>
      <c r="P8" s="51"/>
      <c r="Q8" s="51"/>
      <c r="R8" s="51"/>
      <c r="S8" s="51"/>
      <c r="T8" s="51"/>
      <c r="U8" s="51"/>
      <c r="V8" s="39"/>
      <c r="W8" s="39"/>
      <c r="X8" s="39"/>
      <c r="Y8" s="39"/>
      <c r="Z8" s="39"/>
      <c r="AA8" s="378"/>
      <c r="AB8" s="378"/>
      <c r="AC8" s="378"/>
      <c r="AD8" s="53"/>
      <c r="AE8" s="53"/>
      <c r="AF8" s="53"/>
      <c r="AG8" s="378"/>
      <c r="AH8" s="378"/>
      <c r="AI8" s="378"/>
      <c r="AJ8" s="53"/>
      <c r="AK8" s="53"/>
      <c r="AL8" s="53"/>
      <c r="AM8" s="378"/>
      <c r="AN8" s="378"/>
      <c r="AO8" s="378"/>
      <c r="AP8" s="53"/>
      <c r="AQ8" s="53"/>
      <c r="AR8" s="53"/>
      <c r="AS8" s="378"/>
      <c r="AT8" s="378"/>
      <c r="AU8" s="378"/>
      <c r="AV8" s="53"/>
      <c r="AW8" s="53"/>
      <c r="AX8" s="53"/>
      <c r="AY8" s="378"/>
      <c r="AZ8" s="378"/>
      <c r="BA8" s="378"/>
      <c r="BB8" s="53"/>
      <c r="BC8" s="179"/>
      <c r="BD8" s="53"/>
    </row>
    <row r="9" spans="1:56" ht="15" thickBot="1" x14ac:dyDescent="0.25">
      <c r="A9" s="39"/>
      <c r="B9" s="39"/>
      <c r="C9" s="39"/>
      <c r="D9" s="54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178"/>
      <c r="BD9" s="51"/>
    </row>
    <row r="10" spans="1:56" ht="15" customHeight="1" x14ac:dyDescent="0.2">
      <c r="A10" s="409" t="s">
        <v>7</v>
      </c>
      <c r="B10" s="410"/>
      <c r="C10" s="55"/>
      <c r="D10" s="386"/>
      <c r="E10" s="387"/>
      <c r="F10" s="387"/>
      <c r="G10" s="387"/>
      <c r="H10" s="387"/>
      <c r="I10" s="387"/>
      <c r="J10" s="387"/>
      <c r="K10" s="387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4" t="s">
        <v>8</v>
      </c>
      <c r="AB10" s="384"/>
      <c r="AC10" s="384"/>
      <c r="AD10" s="384"/>
      <c r="AE10" s="384"/>
      <c r="AF10" s="384"/>
      <c r="AG10" s="390" t="s">
        <v>8</v>
      </c>
      <c r="AH10" s="390"/>
      <c r="AI10" s="390"/>
      <c r="AJ10" s="390"/>
      <c r="AK10" s="390"/>
      <c r="AL10" s="390"/>
      <c r="AM10" s="384" t="s">
        <v>8</v>
      </c>
      <c r="AN10" s="384"/>
      <c r="AO10" s="384"/>
      <c r="AP10" s="384"/>
      <c r="AQ10" s="384"/>
      <c r="AR10" s="384"/>
      <c r="AS10" s="381" t="s">
        <v>8</v>
      </c>
      <c r="AT10" s="381"/>
      <c r="AU10" s="381"/>
      <c r="AV10" s="381"/>
      <c r="AW10" s="381"/>
      <c r="AX10" s="381"/>
      <c r="AY10" s="382" t="s">
        <v>8</v>
      </c>
      <c r="AZ10" s="382"/>
      <c r="BA10" s="382"/>
      <c r="BB10" s="382"/>
      <c r="BC10" s="382"/>
      <c r="BD10" s="382"/>
    </row>
    <row r="11" spans="1:56" ht="15" thickBot="1" x14ac:dyDescent="0.25">
      <c r="A11" s="411"/>
      <c r="B11" s="412"/>
      <c r="C11" s="56"/>
      <c r="D11" s="388"/>
      <c r="E11" s="389"/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91" t="s">
        <v>9</v>
      </c>
      <c r="AB11" s="391"/>
      <c r="AC11" s="391"/>
      <c r="AD11" s="391"/>
      <c r="AE11" s="391"/>
      <c r="AF11" s="391"/>
      <c r="AG11" s="392" t="s">
        <v>10</v>
      </c>
      <c r="AH11" s="392"/>
      <c r="AI11" s="392"/>
      <c r="AJ11" s="392"/>
      <c r="AK11" s="392"/>
      <c r="AL11" s="392"/>
      <c r="AM11" s="385" t="s">
        <v>11</v>
      </c>
      <c r="AN11" s="385"/>
      <c r="AO11" s="385"/>
      <c r="AP11" s="385"/>
      <c r="AQ11" s="385"/>
      <c r="AR11" s="385"/>
      <c r="AS11" s="379" t="s">
        <v>12</v>
      </c>
      <c r="AT11" s="379"/>
      <c r="AU11" s="379"/>
      <c r="AV11" s="379"/>
      <c r="AW11" s="379"/>
      <c r="AX11" s="379"/>
      <c r="AY11" s="380" t="s">
        <v>13</v>
      </c>
      <c r="AZ11" s="380"/>
      <c r="BA11" s="380"/>
      <c r="BB11" s="380"/>
      <c r="BC11" s="380"/>
      <c r="BD11" s="380"/>
    </row>
    <row r="12" spans="1:56" ht="15" customHeight="1" thickBot="1" x14ac:dyDescent="0.25">
      <c r="A12" s="413"/>
      <c r="B12" s="414"/>
      <c r="C12" s="56"/>
      <c r="D12" s="435" t="s">
        <v>14</v>
      </c>
      <c r="E12" s="436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7"/>
      <c r="T12" s="57"/>
      <c r="U12" s="57"/>
      <c r="V12" s="402" t="s">
        <v>15</v>
      </c>
      <c r="W12" s="402"/>
      <c r="X12" s="402"/>
      <c r="Y12" s="402"/>
      <c r="Z12" s="402"/>
      <c r="AA12" s="403" t="s">
        <v>16</v>
      </c>
      <c r="AB12" s="403"/>
      <c r="AC12" s="403"/>
      <c r="AD12" s="404" t="s">
        <v>17</v>
      </c>
      <c r="AE12" s="403" t="s">
        <v>18</v>
      </c>
      <c r="AF12" s="403" t="s">
        <v>19</v>
      </c>
      <c r="AG12" s="400" t="s">
        <v>16</v>
      </c>
      <c r="AH12" s="400"/>
      <c r="AI12" s="400"/>
      <c r="AJ12" s="400" t="s">
        <v>17</v>
      </c>
      <c r="AK12" s="400" t="s">
        <v>18</v>
      </c>
      <c r="AL12" s="400" t="s">
        <v>19</v>
      </c>
      <c r="AM12" s="407" t="s">
        <v>16</v>
      </c>
      <c r="AN12" s="407"/>
      <c r="AO12" s="407"/>
      <c r="AP12" s="407" t="s">
        <v>17</v>
      </c>
      <c r="AQ12" s="407" t="s">
        <v>18</v>
      </c>
      <c r="AR12" s="407" t="s">
        <v>19</v>
      </c>
      <c r="AS12" s="397" t="s">
        <v>16</v>
      </c>
      <c r="AT12" s="397"/>
      <c r="AU12" s="397"/>
      <c r="AV12" s="397" t="s">
        <v>17</v>
      </c>
      <c r="AW12" s="397" t="s">
        <v>18</v>
      </c>
      <c r="AX12" s="397" t="s">
        <v>19</v>
      </c>
      <c r="AY12" s="393" t="s">
        <v>16</v>
      </c>
      <c r="AZ12" s="393"/>
      <c r="BA12" s="393"/>
      <c r="BB12" s="393" t="s">
        <v>17</v>
      </c>
      <c r="BC12" s="180"/>
      <c r="BD12" s="395" t="s">
        <v>20</v>
      </c>
    </row>
    <row r="13" spans="1:56" ht="64.5" thickBot="1" x14ac:dyDescent="0.25">
      <c r="A13" s="58" t="s">
        <v>295</v>
      </c>
      <c r="B13" s="59" t="s">
        <v>21</v>
      </c>
      <c r="C13" s="415" t="s">
        <v>22</v>
      </c>
      <c r="D13" s="60" t="s">
        <v>23</v>
      </c>
      <c r="E13" s="61" t="s">
        <v>24</v>
      </c>
      <c r="F13" s="62" t="s">
        <v>25</v>
      </c>
      <c r="G13" s="63" t="s">
        <v>26</v>
      </c>
      <c r="H13" s="63" t="s">
        <v>27</v>
      </c>
      <c r="I13" s="63" t="s">
        <v>28</v>
      </c>
      <c r="J13" s="63" t="s">
        <v>29</v>
      </c>
      <c r="K13" s="63" t="s">
        <v>30</v>
      </c>
      <c r="L13" s="63" t="s">
        <v>31</v>
      </c>
      <c r="M13" s="63" t="s">
        <v>32</v>
      </c>
      <c r="N13" s="63" t="s">
        <v>33</v>
      </c>
      <c r="O13" s="63" t="s">
        <v>34</v>
      </c>
      <c r="P13" s="63" t="s">
        <v>35</v>
      </c>
      <c r="Q13" s="63" t="s">
        <v>36</v>
      </c>
      <c r="R13" s="63" t="s">
        <v>37</v>
      </c>
      <c r="S13" s="63" t="s">
        <v>38</v>
      </c>
      <c r="T13" s="63" t="s">
        <v>39</v>
      </c>
      <c r="U13" s="63" t="s">
        <v>40</v>
      </c>
      <c r="V13" s="64" t="s">
        <v>41</v>
      </c>
      <c r="W13" s="64" t="s">
        <v>42</v>
      </c>
      <c r="X13" s="433" t="s">
        <v>43</v>
      </c>
      <c r="Y13" s="434"/>
      <c r="Z13" s="64" t="s">
        <v>44</v>
      </c>
      <c r="AA13" s="364" t="s">
        <v>26</v>
      </c>
      <c r="AB13" s="365" t="s">
        <v>45</v>
      </c>
      <c r="AC13" s="365" t="s">
        <v>46</v>
      </c>
      <c r="AD13" s="405"/>
      <c r="AE13" s="406"/>
      <c r="AF13" s="406"/>
      <c r="AG13" s="64" t="s">
        <v>26</v>
      </c>
      <c r="AH13" s="64" t="s">
        <v>45</v>
      </c>
      <c r="AI13" s="64" t="s">
        <v>46</v>
      </c>
      <c r="AJ13" s="401"/>
      <c r="AK13" s="401"/>
      <c r="AL13" s="401"/>
      <c r="AM13" s="65" t="s">
        <v>26</v>
      </c>
      <c r="AN13" s="65" t="s">
        <v>45</v>
      </c>
      <c r="AO13" s="65" t="s">
        <v>46</v>
      </c>
      <c r="AP13" s="408"/>
      <c r="AQ13" s="408"/>
      <c r="AR13" s="408"/>
      <c r="AS13" s="66" t="s">
        <v>26</v>
      </c>
      <c r="AT13" s="66" t="s">
        <v>45</v>
      </c>
      <c r="AU13" s="66" t="s">
        <v>46</v>
      </c>
      <c r="AV13" s="398"/>
      <c r="AW13" s="398"/>
      <c r="AX13" s="398"/>
      <c r="AY13" s="67" t="s">
        <v>26</v>
      </c>
      <c r="AZ13" s="67" t="s">
        <v>45</v>
      </c>
      <c r="BA13" s="67" t="s">
        <v>46</v>
      </c>
      <c r="BB13" s="394"/>
      <c r="BC13" s="181" t="s">
        <v>298</v>
      </c>
      <c r="BD13" s="396"/>
    </row>
    <row r="14" spans="1:56" ht="15" thickBot="1" x14ac:dyDescent="0.25">
      <c r="A14" s="68"/>
      <c r="B14" s="69"/>
      <c r="C14" s="415"/>
      <c r="D14" s="70" t="s">
        <v>47</v>
      </c>
      <c r="E14" s="71"/>
      <c r="F14" s="72" t="s">
        <v>47</v>
      </c>
      <c r="G14" s="73" t="s">
        <v>47</v>
      </c>
      <c r="H14" s="73" t="s">
        <v>47</v>
      </c>
      <c r="I14" s="73" t="s">
        <v>47</v>
      </c>
      <c r="J14" s="73" t="s">
        <v>47</v>
      </c>
      <c r="K14" s="73" t="s">
        <v>47</v>
      </c>
      <c r="L14" s="74" t="s">
        <v>47</v>
      </c>
      <c r="M14" s="74" t="s">
        <v>47</v>
      </c>
      <c r="N14" s="74" t="s">
        <v>47</v>
      </c>
      <c r="O14" s="74" t="s">
        <v>47</v>
      </c>
      <c r="P14" s="73" t="s">
        <v>47</v>
      </c>
      <c r="Q14" s="73" t="s">
        <v>47</v>
      </c>
      <c r="R14" s="73" t="s">
        <v>47</v>
      </c>
      <c r="S14" s="73" t="s">
        <v>47</v>
      </c>
      <c r="T14" s="73"/>
      <c r="U14" s="73"/>
      <c r="V14" s="75" t="s">
        <v>48</v>
      </c>
      <c r="W14" s="75" t="s">
        <v>47</v>
      </c>
      <c r="X14" s="75" t="s">
        <v>49</v>
      </c>
      <c r="Y14" s="75" t="s">
        <v>50</v>
      </c>
      <c r="Z14" s="75" t="s">
        <v>47</v>
      </c>
      <c r="AA14" s="366" t="s">
        <v>47</v>
      </c>
      <c r="AB14" s="366" t="s">
        <v>47</v>
      </c>
      <c r="AC14" s="366"/>
      <c r="AD14" s="367" t="s">
        <v>47</v>
      </c>
      <c r="AE14" s="366" t="s">
        <v>47</v>
      </c>
      <c r="AF14" s="366" t="s">
        <v>47</v>
      </c>
      <c r="AG14" s="75" t="s">
        <v>47</v>
      </c>
      <c r="AH14" s="75" t="s">
        <v>47</v>
      </c>
      <c r="AI14" s="75" t="s">
        <v>47</v>
      </c>
      <c r="AJ14" s="75" t="s">
        <v>47</v>
      </c>
      <c r="AK14" s="75" t="s">
        <v>47</v>
      </c>
      <c r="AL14" s="75" t="s">
        <v>47</v>
      </c>
      <c r="AM14" s="76" t="s">
        <v>47</v>
      </c>
      <c r="AN14" s="76" t="s">
        <v>47</v>
      </c>
      <c r="AO14" s="76" t="s">
        <v>47</v>
      </c>
      <c r="AP14" s="76"/>
      <c r="AQ14" s="76" t="s">
        <v>47</v>
      </c>
      <c r="AR14" s="76" t="s">
        <v>47</v>
      </c>
      <c r="AS14" s="77" t="s">
        <v>47</v>
      </c>
      <c r="AT14" s="77" t="s">
        <v>47</v>
      </c>
      <c r="AU14" s="77" t="s">
        <v>47</v>
      </c>
      <c r="AV14" s="77" t="s">
        <v>47</v>
      </c>
      <c r="AW14" s="77" t="s">
        <v>47</v>
      </c>
      <c r="AX14" s="77" t="s">
        <v>47</v>
      </c>
      <c r="AY14" s="78" t="s">
        <v>47</v>
      </c>
      <c r="AZ14" s="78"/>
      <c r="BA14" s="78" t="s">
        <v>47</v>
      </c>
      <c r="BB14" s="78" t="s">
        <v>47</v>
      </c>
      <c r="BC14" s="182"/>
      <c r="BD14" s="79" t="s">
        <v>47</v>
      </c>
    </row>
    <row r="15" spans="1:56" ht="93" customHeight="1" thickBot="1" x14ac:dyDescent="0.25">
      <c r="A15" s="80">
        <v>1</v>
      </c>
      <c r="B15" s="282" t="s">
        <v>51</v>
      </c>
      <c r="C15" s="285" t="s">
        <v>52</v>
      </c>
      <c r="D15" s="184" t="s">
        <v>53</v>
      </c>
      <c r="E15" s="173">
        <v>0.1</v>
      </c>
      <c r="F15" s="83" t="s">
        <v>54</v>
      </c>
      <c r="G15" s="82" t="s">
        <v>55</v>
      </c>
      <c r="H15" s="82" t="s">
        <v>56</v>
      </c>
      <c r="I15" s="83"/>
      <c r="J15" s="146"/>
      <c r="K15" s="146" t="s">
        <v>57</v>
      </c>
      <c r="L15" s="196"/>
      <c r="M15" s="196"/>
      <c r="N15" s="196"/>
      <c r="O15" s="196">
        <v>0.95</v>
      </c>
      <c r="P15" s="84"/>
      <c r="Q15" s="83" t="s">
        <v>58</v>
      </c>
      <c r="R15" s="83"/>
      <c r="S15" s="85"/>
      <c r="T15" s="85"/>
      <c r="U15" s="85"/>
      <c r="V15" s="86"/>
      <c r="W15" s="86"/>
      <c r="X15" s="86"/>
      <c r="Y15" s="87"/>
      <c r="Z15" s="88"/>
      <c r="AA15" s="237" t="str">
        <f>$G$15</f>
        <v>Porcentaje de Ejecución del Plan de Acción del Consejo Local de Gobierno</v>
      </c>
      <c r="AB15" s="238">
        <f>L15</f>
        <v>0</v>
      </c>
      <c r="AC15" s="239">
        <v>0</v>
      </c>
      <c r="AD15" s="240"/>
      <c r="AE15" s="310" t="s">
        <v>303</v>
      </c>
      <c r="AF15" s="310" t="s">
        <v>302</v>
      </c>
      <c r="AG15" s="241" t="str">
        <f>$G$15</f>
        <v>Porcentaje de Ejecución del Plan de Acción del Consejo Local de Gobierno</v>
      </c>
      <c r="AH15" s="242">
        <f>M15</f>
        <v>0</v>
      </c>
      <c r="AI15" s="243"/>
      <c r="AJ15" s="244" t="e">
        <f>AI15/AH15</f>
        <v>#DIV/0!</v>
      </c>
      <c r="AK15" s="85"/>
      <c r="AL15" s="85"/>
      <c r="AM15" s="241" t="str">
        <f>$G$15</f>
        <v>Porcentaje de Ejecución del Plan de Acción del Consejo Local de Gobierno</v>
      </c>
      <c r="AN15" s="242">
        <f>N15</f>
        <v>0</v>
      </c>
      <c r="AO15" s="243"/>
      <c r="AP15" s="244" t="e">
        <f>AO15/AN15</f>
        <v>#DIV/0!</v>
      </c>
      <c r="AQ15" s="85"/>
      <c r="AR15" s="85"/>
      <c r="AS15" s="241" t="str">
        <f>$G$15</f>
        <v>Porcentaje de Ejecución del Plan de Acción del Consejo Local de Gobierno</v>
      </c>
      <c r="AT15" s="242">
        <f>O15</f>
        <v>0.95</v>
      </c>
      <c r="AU15" s="243"/>
      <c r="AV15" s="244">
        <f>AU15/AT15</f>
        <v>0</v>
      </c>
      <c r="AW15" s="245"/>
      <c r="AX15" s="85"/>
      <c r="AY15" s="241" t="str">
        <f>$G$15</f>
        <v>Porcentaje de Ejecución del Plan de Acción del Consejo Local de Gobierno</v>
      </c>
      <c r="AZ15" s="242">
        <f>P15</f>
        <v>0</v>
      </c>
      <c r="BA15" s="243"/>
      <c r="BB15" s="244" t="e">
        <f>BA15/AZ15</f>
        <v>#DIV/0!</v>
      </c>
      <c r="BC15" s="246" t="e">
        <f>BB15*E15</f>
        <v>#DIV/0!</v>
      </c>
      <c r="BD15" s="247"/>
    </row>
    <row r="16" spans="1:56" ht="105" customHeight="1" thickBot="1" x14ac:dyDescent="0.25">
      <c r="A16" s="89">
        <v>2</v>
      </c>
      <c r="B16" s="283"/>
      <c r="C16" s="286"/>
      <c r="D16" s="186" t="s">
        <v>59</v>
      </c>
      <c r="E16" s="173">
        <v>0.03</v>
      </c>
      <c r="F16" s="92" t="s">
        <v>60</v>
      </c>
      <c r="G16" s="91" t="s">
        <v>61</v>
      </c>
      <c r="H16" s="91" t="s">
        <v>62</v>
      </c>
      <c r="I16" s="92"/>
      <c r="J16" s="146"/>
      <c r="K16" s="146" t="s">
        <v>63</v>
      </c>
      <c r="L16" s="197"/>
      <c r="M16" s="198">
        <v>0.4</v>
      </c>
      <c r="N16" s="197"/>
      <c r="O16" s="197"/>
      <c r="P16" s="93"/>
      <c r="Q16" s="92" t="s">
        <v>58</v>
      </c>
      <c r="R16" s="92"/>
      <c r="S16" s="85"/>
      <c r="T16" s="94"/>
      <c r="U16" s="95"/>
      <c r="V16" s="96"/>
      <c r="W16" s="96"/>
      <c r="X16" s="96"/>
      <c r="Y16" s="97"/>
      <c r="Z16" s="98"/>
      <c r="AA16" s="237" t="str">
        <f>$G$16</f>
        <v>Porcentaje de Participación de los Ciudadanos en la Audiencia de Rendición de Cuentas</v>
      </c>
      <c r="AB16" s="238">
        <f t="shared" ref="AB16:AB63" si="0">L16</f>
        <v>0</v>
      </c>
      <c r="AC16" s="239">
        <v>0</v>
      </c>
      <c r="AD16" s="240"/>
      <c r="AE16" s="310" t="s">
        <v>304</v>
      </c>
      <c r="AF16" s="310"/>
      <c r="AG16" s="241" t="str">
        <f>$G$16</f>
        <v>Porcentaje de Participación de los Ciudadanos en la Audiencia de Rendición de Cuentas</v>
      </c>
      <c r="AH16" s="242">
        <f t="shared" ref="AH16:AH63" si="1">M16</f>
        <v>0.4</v>
      </c>
      <c r="AI16" s="243"/>
      <c r="AJ16" s="244">
        <f t="shared" ref="AJ16:AJ17" si="2">AI16/AH16</f>
        <v>0</v>
      </c>
      <c r="AK16" s="85"/>
      <c r="AL16" s="85"/>
      <c r="AM16" s="241" t="str">
        <f>$G$16</f>
        <v>Porcentaje de Participación de los Ciudadanos en la Audiencia de Rendición de Cuentas</v>
      </c>
      <c r="AN16" s="242">
        <f t="shared" ref="AN16:AN63" si="3">N16</f>
        <v>0</v>
      </c>
      <c r="AO16" s="243"/>
      <c r="AP16" s="244" t="e">
        <f t="shared" ref="AP16:AP17" si="4">AO16/AN16</f>
        <v>#DIV/0!</v>
      </c>
      <c r="AQ16" s="85"/>
      <c r="AR16" s="85"/>
      <c r="AS16" s="241" t="str">
        <f>$G$16</f>
        <v>Porcentaje de Participación de los Ciudadanos en la Audiencia de Rendición de Cuentas</v>
      </c>
      <c r="AT16" s="242">
        <f t="shared" ref="AT16:AT63" si="5">O16</f>
        <v>0</v>
      </c>
      <c r="AU16" s="243"/>
      <c r="AV16" s="244" t="e">
        <f t="shared" ref="AV16:AV17" si="6">AU16/AT16</f>
        <v>#DIV/0!</v>
      </c>
      <c r="AW16" s="245"/>
      <c r="AX16" s="85"/>
      <c r="AY16" s="241" t="str">
        <f>$G$16</f>
        <v>Porcentaje de Participación de los Ciudadanos en la Audiencia de Rendición de Cuentas</v>
      </c>
      <c r="AZ16" s="242">
        <f t="shared" ref="AZ16:AZ63" si="7">P16</f>
        <v>0</v>
      </c>
      <c r="BA16" s="243"/>
      <c r="BB16" s="244" t="e">
        <f t="shared" ref="BB16:BB17" si="8">BA16/AZ16</f>
        <v>#DIV/0!</v>
      </c>
      <c r="BC16" s="246" t="e">
        <f t="shared" ref="BC16:BC63" si="9">BB16*E16</f>
        <v>#DIV/0!</v>
      </c>
      <c r="BD16" s="247"/>
    </row>
    <row r="17" spans="1:56" ht="102.75" customHeight="1" thickBot="1" x14ac:dyDescent="0.25">
      <c r="A17" s="89">
        <v>3</v>
      </c>
      <c r="B17" s="283"/>
      <c r="C17" s="286"/>
      <c r="D17" s="194" t="s">
        <v>64</v>
      </c>
      <c r="E17" s="173">
        <v>0.02</v>
      </c>
      <c r="F17" s="92" t="s">
        <v>60</v>
      </c>
      <c r="G17" s="91" t="s">
        <v>65</v>
      </c>
      <c r="H17" s="99" t="s">
        <v>66</v>
      </c>
      <c r="I17" s="100"/>
      <c r="J17" s="146" t="s">
        <v>76</v>
      </c>
      <c r="K17" s="146" t="s">
        <v>67</v>
      </c>
      <c r="L17" s="199">
        <v>0.05</v>
      </c>
      <c r="M17" s="199">
        <v>0.05</v>
      </c>
      <c r="N17" s="199">
        <v>0.1</v>
      </c>
      <c r="O17" s="199">
        <v>0.2</v>
      </c>
      <c r="P17" s="101"/>
      <c r="Q17" s="100" t="s">
        <v>68</v>
      </c>
      <c r="R17" s="100"/>
      <c r="S17" s="102"/>
      <c r="T17" s="102"/>
      <c r="U17" s="102"/>
      <c r="V17" s="103"/>
      <c r="W17" s="103"/>
      <c r="X17" s="103"/>
      <c r="Y17" s="104"/>
      <c r="Z17" s="105"/>
      <c r="AA17" s="237" t="str">
        <f>$G$17</f>
        <v>Porcentaje de Avance en el Cumplimiento Fisico del Plan de Desarrollo Local</v>
      </c>
      <c r="AB17" s="238">
        <f t="shared" si="0"/>
        <v>0.05</v>
      </c>
      <c r="AC17" s="248">
        <v>0.155</v>
      </c>
      <c r="AD17" s="249">
        <v>1</v>
      </c>
      <c r="AE17" s="341"/>
      <c r="AF17" s="341"/>
      <c r="AG17" s="241" t="str">
        <f>$G$17</f>
        <v>Porcentaje de Avance en el Cumplimiento Fisico del Plan de Desarrollo Local</v>
      </c>
      <c r="AH17" s="242">
        <f t="shared" si="1"/>
        <v>0.05</v>
      </c>
      <c r="AI17" s="250"/>
      <c r="AJ17" s="244">
        <f t="shared" si="2"/>
        <v>0</v>
      </c>
      <c r="AK17" s="149"/>
      <c r="AL17" s="149"/>
      <c r="AM17" s="241" t="str">
        <f>$G$17</f>
        <v>Porcentaje de Avance en el Cumplimiento Fisico del Plan de Desarrollo Local</v>
      </c>
      <c r="AN17" s="242">
        <f t="shared" si="3"/>
        <v>0.1</v>
      </c>
      <c r="AO17" s="250"/>
      <c r="AP17" s="244">
        <f t="shared" si="4"/>
        <v>0</v>
      </c>
      <c r="AQ17" s="149"/>
      <c r="AR17" s="149"/>
      <c r="AS17" s="241" t="str">
        <f>$G$17</f>
        <v>Porcentaje de Avance en el Cumplimiento Fisico del Plan de Desarrollo Local</v>
      </c>
      <c r="AT17" s="242">
        <f t="shared" si="5"/>
        <v>0.2</v>
      </c>
      <c r="AU17" s="250"/>
      <c r="AV17" s="244">
        <f t="shared" si="6"/>
        <v>0</v>
      </c>
      <c r="AW17" s="251"/>
      <c r="AX17" s="149"/>
      <c r="AY17" s="241" t="str">
        <f>$G$17</f>
        <v>Porcentaje de Avance en el Cumplimiento Fisico del Plan de Desarrollo Local</v>
      </c>
      <c r="AZ17" s="242">
        <f t="shared" si="7"/>
        <v>0</v>
      </c>
      <c r="BA17" s="250"/>
      <c r="BB17" s="244" t="e">
        <f t="shared" si="8"/>
        <v>#DIV/0!</v>
      </c>
      <c r="BC17" s="246" t="e">
        <f t="shared" si="9"/>
        <v>#DIV/0!</v>
      </c>
      <c r="BD17" s="252"/>
    </row>
    <row r="18" spans="1:56" ht="77.25" customHeight="1" thickBot="1" x14ac:dyDescent="0.25">
      <c r="A18" s="107"/>
      <c r="B18" s="283"/>
      <c r="C18" s="287"/>
      <c r="D18" s="132" t="s">
        <v>69</v>
      </c>
      <c r="E18" s="173">
        <v>0.17</v>
      </c>
      <c r="F18" s="172"/>
      <c r="G18" s="110"/>
      <c r="H18" s="111"/>
      <c r="I18" s="112"/>
      <c r="J18" s="146"/>
      <c r="K18" s="146"/>
      <c r="L18" s="200"/>
      <c r="M18" s="200"/>
      <c r="N18" s="200"/>
      <c r="O18" s="200"/>
      <c r="P18" s="113"/>
      <c r="Q18" s="112"/>
      <c r="R18" s="112"/>
      <c r="S18" s="114"/>
      <c r="T18" s="114"/>
      <c r="U18" s="114"/>
      <c r="V18" s="115"/>
      <c r="W18" s="115"/>
      <c r="X18" s="115"/>
      <c r="Y18" s="116"/>
      <c r="Z18" s="117"/>
      <c r="AA18" s="253"/>
      <c r="AB18" s="238"/>
      <c r="AC18" s="254"/>
      <c r="AD18" s="240"/>
      <c r="AE18" s="358"/>
      <c r="AF18" s="358"/>
      <c r="AG18" s="255"/>
      <c r="AH18" s="242"/>
      <c r="AI18" s="256"/>
      <c r="AJ18" s="244"/>
      <c r="AK18" s="114"/>
      <c r="AL18" s="114"/>
      <c r="AM18" s="255"/>
      <c r="AN18" s="242"/>
      <c r="AO18" s="256"/>
      <c r="AP18" s="244"/>
      <c r="AQ18" s="114"/>
      <c r="AR18" s="114"/>
      <c r="AS18" s="255"/>
      <c r="AT18" s="242"/>
      <c r="AU18" s="256"/>
      <c r="AV18" s="244"/>
      <c r="AW18" s="257"/>
      <c r="AX18" s="114"/>
      <c r="AY18" s="255"/>
      <c r="AZ18" s="242"/>
      <c r="BA18" s="256"/>
      <c r="BB18" s="244"/>
      <c r="BC18" s="246"/>
      <c r="BD18" s="258"/>
    </row>
    <row r="19" spans="1:56" ht="201" customHeight="1" thickBot="1" x14ac:dyDescent="0.25">
      <c r="A19" s="80">
        <v>4</v>
      </c>
      <c r="B19" s="283"/>
      <c r="C19" s="274" t="s">
        <v>70</v>
      </c>
      <c r="D19" s="193" t="s">
        <v>71</v>
      </c>
      <c r="E19" s="173">
        <v>0.04</v>
      </c>
      <c r="F19" s="83" t="s">
        <v>54</v>
      </c>
      <c r="G19" s="118" t="s">
        <v>72</v>
      </c>
      <c r="H19" s="118" t="s">
        <v>73</v>
      </c>
      <c r="I19" s="83"/>
      <c r="J19" s="146" t="s">
        <v>74</v>
      </c>
      <c r="K19" s="146" t="s">
        <v>75</v>
      </c>
      <c r="L19" s="196">
        <v>1</v>
      </c>
      <c r="M19" s="196">
        <v>1</v>
      </c>
      <c r="N19" s="196">
        <v>1</v>
      </c>
      <c r="O19" s="196">
        <v>1</v>
      </c>
      <c r="P19" s="84">
        <v>1</v>
      </c>
      <c r="Q19" s="83" t="s">
        <v>58</v>
      </c>
      <c r="R19" s="83"/>
      <c r="S19" s="85"/>
      <c r="T19" s="85"/>
      <c r="U19" s="85"/>
      <c r="V19" s="86"/>
      <c r="W19" s="86"/>
      <c r="X19" s="86"/>
      <c r="Y19" s="116"/>
      <c r="Z19" s="88"/>
      <c r="AA19" s="237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B19" s="238">
        <f t="shared" si="0"/>
        <v>1</v>
      </c>
      <c r="AC19" s="259">
        <v>1</v>
      </c>
      <c r="AD19" s="260">
        <v>1</v>
      </c>
      <c r="AE19" s="310"/>
      <c r="AF19" s="310"/>
      <c r="AG19" s="24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H19" s="242">
        <f t="shared" si="1"/>
        <v>1</v>
      </c>
      <c r="AI19" s="243"/>
      <c r="AJ19" s="244">
        <f t="shared" ref="AJ19" si="10">AI19/AH19</f>
        <v>0</v>
      </c>
      <c r="AK19" s="85"/>
      <c r="AL19" s="85"/>
      <c r="AM19" s="24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N19" s="242">
        <f t="shared" si="3"/>
        <v>1</v>
      </c>
      <c r="AO19" s="243"/>
      <c r="AP19" s="244">
        <f t="shared" ref="AP19" si="11">AO19/AN19</f>
        <v>0</v>
      </c>
      <c r="AQ19" s="85"/>
      <c r="AR19" s="85"/>
      <c r="AS19" s="24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T19" s="242">
        <f t="shared" si="5"/>
        <v>1</v>
      </c>
      <c r="AU19" s="243"/>
      <c r="AV19" s="244">
        <f t="shared" ref="AV19" si="12">AU19/AT19</f>
        <v>0</v>
      </c>
      <c r="AW19" s="245"/>
      <c r="AX19" s="85"/>
      <c r="AY19" s="241" t="str">
        <f>$G$19</f>
        <v xml:space="preserve">Porcentaje de Respuestas Oportunas de los ejercicios de control politico, derechos de petición y/o solicitudes de información que realice el Concejo de Bogota D.C y el Congreso de la República </v>
      </c>
      <c r="AZ19" s="242">
        <f t="shared" si="7"/>
        <v>1</v>
      </c>
      <c r="BA19" s="243"/>
      <c r="BB19" s="244">
        <f t="shared" ref="BB19" si="13">BA19/AZ19</f>
        <v>0</v>
      </c>
      <c r="BC19" s="246">
        <f t="shared" si="9"/>
        <v>0</v>
      </c>
      <c r="BD19" s="247"/>
    </row>
    <row r="20" spans="1:56" ht="122.25" customHeight="1" thickBot="1" x14ac:dyDescent="0.25">
      <c r="A20" s="107"/>
      <c r="B20" s="283"/>
      <c r="C20" s="275"/>
      <c r="D20" s="132" t="s">
        <v>69</v>
      </c>
      <c r="E20" s="173">
        <v>0.04</v>
      </c>
      <c r="F20" s="133"/>
      <c r="G20" s="120"/>
      <c r="H20" s="121"/>
      <c r="I20" s="109"/>
      <c r="J20" s="146"/>
      <c r="K20" s="146"/>
      <c r="L20" s="201"/>
      <c r="M20" s="201"/>
      <c r="N20" s="201"/>
      <c r="O20" s="200"/>
      <c r="P20" s="112"/>
      <c r="Q20" s="112"/>
      <c r="R20" s="112"/>
      <c r="S20" s="123"/>
      <c r="T20" s="123"/>
      <c r="U20" s="114"/>
      <c r="V20" s="115"/>
      <c r="W20" s="115"/>
      <c r="X20" s="115"/>
      <c r="Y20" s="116"/>
      <c r="Z20" s="117"/>
      <c r="AA20" s="253"/>
      <c r="AB20" s="238"/>
      <c r="AC20" s="254"/>
      <c r="AD20" s="240"/>
      <c r="AE20" s="358"/>
      <c r="AF20" s="358"/>
      <c r="AG20" s="255"/>
      <c r="AH20" s="242"/>
      <c r="AI20" s="256"/>
      <c r="AJ20" s="244"/>
      <c r="AK20" s="114"/>
      <c r="AL20" s="114"/>
      <c r="AM20" s="255"/>
      <c r="AN20" s="242"/>
      <c r="AO20" s="256"/>
      <c r="AP20" s="244"/>
      <c r="AQ20" s="114"/>
      <c r="AR20" s="114"/>
      <c r="AS20" s="255"/>
      <c r="AT20" s="242"/>
      <c r="AU20" s="256"/>
      <c r="AV20" s="244"/>
      <c r="AW20" s="257"/>
      <c r="AX20" s="114"/>
      <c r="AY20" s="255"/>
      <c r="AZ20" s="242"/>
      <c r="BA20" s="256"/>
      <c r="BB20" s="244"/>
      <c r="BC20" s="246"/>
      <c r="BD20" s="258"/>
    </row>
    <row r="21" spans="1:56" ht="75" customHeight="1" thickBot="1" x14ac:dyDescent="0.25">
      <c r="A21" s="80">
        <v>5</v>
      </c>
      <c r="B21" s="283"/>
      <c r="C21" s="276" t="s">
        <v>77</v>
      </c>
      <c r="D21" s="187" t="s">
        <v>78</v>
      </c>
      <c r="E21" s="173">
        <v>0.03</v>
      </c>
      <c r="F21" s="83" t="s">
        <v>54</v>
      </c>
      <c r="G21" s="175" t="s">
        <v>79</v>
      </c>
      <c r="H21" s="118" t="s">
        <v>80</v>
      </c>
      <c r="I21" s="83" t="s">
        <v>235</v>
      </c>
      <c r="J21" s="146" t="s">
        <v>76</v>
      </c>
      <c r="K21" s="146" t="s">
        <v>81</v>
      </c>
      <c r="L21" s="196"/>
      <c r="M21" s="202">
        <v>1</v>
      </c>
      <c r="N21" s="196"/>
      <c r="O21" s="196"/>
      <c r="P21" s="176">
        <v>1</v>
      </c>
      <c r="Q21" s="83" t="s">
        <v>58</v>
      </c>
      <c r="R21" s="83"/>
      <c r="S21" s="85"/>
      <c r="T21" s="85"/>
      <c r="U21" s="85"/>
      <c r="V21" s="86"/>
      <c r="W21" s="86"/>
      <c r="X21" s="86"/>
      <c r="Y21" s="116"/>
      <c r="Z21" s="88"/>
      <c r="AA21" s="237" t="str">
        <f>$G$21</f>
        <v>Plan de Comunicaciones Formulado e Implementado</v>
      </c>
      <c r="AB21" s="239">
        <f t="shared" si="0"/>
        <v>0</v>
      </c>
      <c r="AC21" s="239"/>
      <c r="AD21" s="240"/>
      <c r="AE21" s="310" t="s">
        <v>316</v>
      </c>
      <c r="AF21" s="310"/>
      <c r="AG21" s="241" t="str">
        <f>$G$21</f>
        <v>Plan de Comunicaciones Formulado e Implementado</v>
      </c>
      <c r="AH21" s="261">
        <f t="shared" si="1"/>
        <v>1</v>
      </c>
      <c r="AI21" s="243"/>
      <c r="AJ21" s="244">
        <f t="shared" ref="AJ21:AJ44" si="14">AI21/AH21</f>
        <v>0</v>
      </c>
      <c r="AK21" s="85"/>
      <c r="AL21" s="85"/>
      <c r="AM21" s="241" t="str">
        <f>$G$21</f>
        <v>Plan de Comunicaciones Formulado e Implementado</v>
      </c>
      <c r="AN21" s="261">
        <f t="shared" si="3"/>
        <v>0</v>
      </c>
      <c r="AO21" s="243"/>
      <c r="AP21" s="244" t="e">
        <f t="shared" ref="AP21:AP23" si="15">AO21/AN21</f>
        <v>#DIV/0!</v>
      </c>
      <c r="AQ21" s="85"/>
      <c r="AR21" s="85"/>
      <c r="AS21" s="241" t="str">
        <f>$G$21</f>
        <v>Plan de Comunicaciones Formulado e Implementado</v>
      </c>
      <c r="AT21" s="261">
        <f t="shared" si="5"/>
        <v>0</v>
      </c>
      <c r="AU21" s="243"/>
      <c r="AV21" s="244" t="e">
        <f t="shared" ref="AV21:AV23" si="16">AU21/AT21</f>
        <v>#DIV/0!</v>
      </c>
      <c r="AW21" s="245"/>
      <c r="AX21" s="85"/>
      <c r="AY21" s="241" t="str">
        <f>$G$21</f>
        <v>Plan de Comunicaciones Formulado e Implementado</v>
      </c>
      <c r="AZ21" s="261">
        <f t="shared" si="7"/>
        <v>1</v>
      </c>
      <c r="BA21" s="243"/>
      <c r="BB21" s="244">
        <f t="shared" ref="BB21:BB23" si="17">BA21/AZ21</f>
        <v>0</v>
      </c>
      <c r="BC21" s="246">
        <f t="shared" si="9"/>
        <v>0</v>
      </c>
      <c r="BD21" s="247"/>
    </row>
    <row r="22" spans="1:56" ht="96.75" customHeight="1" thickBot="1" x14ac:dyDescent="0.25">
      <c r="A22" s="89">
        <v>6</v>
      </c>
      <c r="B22" s="283"/>
      <c r="C22" s="277"/>
      <c r="D22" s="195" t="s">
        <v>82</v>
      </c>
      <c r="E22" s="173">
        <v>0.02</v>
      </c>
      <c r="F22" s="92" t="s">
        <v>54</v>
      </c>
      <c r="G22" s="129" t="s">
        <v>83</v>
      </c>
      <c r="H22" s="124" t="s">
        <v>84</v>
      </c>
      <c r="I22" s="125" t="s">
        <v>235</v>
      </c>
      <c r="J22" s="146" t="s">
        <v>76</v>
      </c>
      <c r="K22" s="146" t="s">
        <v>85</v>
      </c>
      <c r="L22" s="203">
        <v>1</v>
      </c>
      <c r="M22" s="203"/>
      <c r="N22" s="203">
        <v>1</v>
      </c>
      <c r="O22" s="203">
        <v>1</v>
      </c>
      <c r="P22" s="126">
        <v>3</v>
      </c>
      <c r="Q22" s="125" t="s">
        <v>58</v>
      </c>
      <c r="R22" s="125"/>
      <c r="S22" s="94"/>
      <c r="T22" s="94"/>
      <c r="U22" s="94"/>
      <c r="V22" s="96"/>
      <c r="W22" s="96"/>
      <c r="X22" s="96"/>
      <c r="Y22" s="119"/>
      <c r="Z22" s="98"/>
      <c r="AA22" s="237" t="str">
        <f>$G$22</f>
        <v>Campañas Externas Realizadas</v>
      </c>
      <c r="AB22" s="239">
        <f t="shared" si="0"/>
        <v>1</v>
      </c>
      <c r="AC22" s="239">
        <v>1</v>
      </c>
      <c r="AD22" s="260">
        <f t="shared" ref="AD22:AD63" si="18">AC22/AB22</f>
        <v>1</v>
      </c>
      <c r="AE22" s="310"/>
      <c r="AF22" s="310"/>
      <c r="AG22" s="241" t="str">
        <f>$G$22</f>
        <v>Campañas Externas Realizadas</v>
      </c>
      <c r="AH22" s="261">
        <f t="shared" si="1"/>
        <v>0</v>
      </c>
      <c r="AI22" s="243"/>
      <c r="AJ22" s="244" t="e">
        <f t="shared" si="14"/>
        <v>#DIV/0!</v>
      </c>
      <c r="AK22" s="85"/>
      <c r="AL22" s="85"/>
      <c r="AM22" s="241" t="str">
        <f>$G$22</f>
        <v>Campañas Externas Realizadas</v>
      </c>
      <c r="AN22" s="261">
        <f t="shared" si="3"/>
        <v>1</v>
      </c>
      <c r="AO22" s="243"/>
      <c r="AP22" s="244">
        <f t="shared" si="15"/>
        <v>0</v>
      </c>
      <c r="AQ22" s="85"/>
      <c r="AR22" s="85"/>
      <c r="AS22" s="241" t="str">
        <f>$G$22</f>
        <v>Campañas Externas Realizadas</v>
      </c>
      <c r="AT22" s="261">
        <f t="shared" si="5"/>
        <v>1</v>
      </c>
      <c r="AU22" s="243"/>
      <c r="AV22" s="244">
        <f t="shared" si="16"/>
        <v>0</v>
      </c>
      <c r="AW22" s="245"/>
      <c r="AX22" s="85"/>
      <c r="AY22" s="241" t="str">
        <f>$G$22</f>
        <v>Campañas Externas Realizadas</v>
      </c>
      <c r="AZ22" s="261">
        <f t="shared" si="7"/>
        <v>3</v>
      </c>
      <c r="BA22" s="243"/>
      <c r="BB22" s="244">
        <f t="shared" si="17"/>
        <v>0</v>
      </c>
      <c r="BC22" s="246">
        <f t="shared" si="9"/>
        <v>0</v>
      </c>
      <c r="BD22" s="247"/>
    </row>
    <row r="23" spans="1:56" ht="97.5" customHeight="1" thickBot="1" x14ac:dyDescent="0.25">
      <c r="A23" s="80">
        <v>7</v>
      </c>
      <c r="B23" s="283"/>
      <c r="C23" s="277"/>
      <c r="D23" s="188" t="s">
        <v>86</v>
      </c>
      <c r="E23" s="173">
        <v>0.02</v>
      </c>
      <c r="F23" s="92" t="s">
        <v>54</v>
      </c>
      <c r="G23" s="131" t="s">
        <v>87</v>
      </c>
      <c r="H23" s="124" t="s">
        <v>88</v>
      </c>
      <c r="I23" s="125" t="s">
        <v>235</v>
      </c>
      <c r="J23" s="146" t="s">
        <v>76</v>
      </c>
      <c r="K23" s="146" t="s">
        <v>89</v>
      </c>
      <c r="L23" s="203"/>
      <c r="M23" s="203">
        <v>3</v>
      </c>
      <c r="N23" s="203">
        <v>3</v>
      </c>
      <c r="O23" s="203">
        <v>3</v>
      </c>
      <c r="P23" s="126">
        <v>9</v>
      </c>
      <c r="Q23" s="125" t="s">
        <v>58</v>
      </c>
      <c r="R23" s="125"/>
      <c r="S23" s="94"/>
      <c r="T23" s="94"/>
      <c r="U23" s="94"/>
      <c r="V23" s="96"/>
      <c r="W23" s="96"/>
      <c r="X23" s="96"/>
      <c r="Y23" s="119"/>
      <c r="Z23" s="98"/>
      <c r="AA23" s="237" t="str">
        <f>$G$23</f>
        <v>Campañas Internas Realizadas</v>
      </c>
      <c r="AB23" s="239">
        <f t="shared" si="0"/>
        <v>0</v>
      </c>
      <c r="AC23" s="239"/>
      <c r="AD23" s="240"/>
      <c r="AE23" s="310" t="s">
        <v>316</v>
      </c>
      <c r="AF23" s="310"/>
      <c r="AG23" s="241" t="str">
        <f>$G$23</f>
        <v>Campañas Internas Realizadas</v>
      </c>
      <c r="AH23" s="261">
        <f t="shared" si="1"/>
        <v>3</v>
      </c>
      <c r="AI23" s="243"/>
      <c r="AJ23" s="244">
        <f t="shared" si="14"/>
        <v>0</v>
      </c>
      <c r="AK23" s="85"/>
      <c r="AL23" s="85"/>
      <c r="AM23" s="241" t="str">
        <f>$G$23</f>
        <v>Campañas Internas Realizadas</v>
      </c>
      <c r="AN23" s="261">
        <f t="shared" si="3"/>
        <v>3</v>
      </c>
      <c r="AO23" s="243"/>
      <c r="AP23" s="244">
        <f t="shared" si="15"/>
        <v>0</v>
      </c>
      <c r="AQ23" s="85"/>
      <c r="AR23" s="85"/>
      <c r="AS23" s="241" t="str">
        <f>$G$23</f>
        <v>Campañas Internas Realizadas</v>
      </c>
      <c r="AT23" s="261">
        <f t="shared" si="5"/>
        <v>3</v>
      </c>
      <c r="AU23" s="243"/>
      <c r="AV23" s="244">
        <f t="shared" si="16"/>
        <v>0</v>
      </c>
      <c r="AW23" s="245"/>
      <c r="AX23" s="85"/>
      <c r="AY23" s="241" t="str">
        <f>$G$23</f>
        <v>Campañas Internas Realizadas</v>
      </c>
      <c r="AZ23" s="261">
        <f t="shared" si="7"/>
        <v>9</v>
      </c>
      <c r="BA23" s="243"/>
      <c r="BB23" s="244">
        <f t="shared" si="17"/>
        <v>0</v>
      </c>
      <c r="BC23" s="246">
        <f t="shared" si="9"/>
        <v>0</v>
      </c>
      <c r="BD23" s="247"/>
    </row>
    <row r="24" spans="1:56" ht="97.5" customHeight="1" thickBot="1" x14ac:dyDescent="0.25">
      <c r="A24" s="107"/>
      <c r="B24" s="283"/>
      <c r="C24" s="278"/>
      <c r="D24" s="174" t="s">
        <v>69</v>
      </c>
      <c r="E24" s="173">
        <v>7.0000000000000007E-2</v>
      </c>
      <c r="F24" s="133"/>
      <c r="G24" s="134"/>
      <c r="H24" s="121"/>
      <c r="I24" s="109"/>
      <c r="J24" s="146"/>
      <c r="K24" s="146"/>
      <c r="L24" s="201"/>
      <c r="M24" s="201"/>
      <c r="N24" s="201"/>
      <c r="O24" s="200"/>
      <c r="P24" s="112"/>
      <c r="Q24" s="112"/>
      <c r="R24" s="112"/>
      <c r="S24" s="123"/>
      <c r="T24" s="123"/>
      <c r="U24" s="114"/>
      <c r="V24" s="115"/>
      <c r="W24" s="115"/>
      <c r="X24" s="115"/>
      <c r="Y24" s="116"/>
      <c r="Z24" s="117"/>
      <c r="AA24" s="253"/>
      <c r="AB24" s="238"/>
      <c r="AC24" s="254"/>
      <c r="AD24" s="240"/>
      <c r="AE24" s="358"/>
      <c r="AF24" s="358"/>
      <c r="AG24" s="255"/>
      <c r="AH24" s="242"/>
      <c r="AI24" s="256"/>
      <c r="AJ24" s="244"/>
      <c r="AK24" s="114"/>
      <c r="AL24" s="114"/>
      <c r="AM24" s="255"/>
      <c r="AN24" s="242"/>
      <c r="AO24" s="256"/>
      <c r="AP24" s="244"/>
      <c r="AQ24" s="114"/>
      <c r="AR24" s="114"/>
      <c r="AS24" s="255"/>
      <c r="AT24" s="242"/>
      <c r="AU24" s="256"/>
      <c r="AV24" s="244"/>
      <c r="AW24" s="257"/>
      <c r="AX24" s="114"/>
      <c r="AY24" s="255"/>
      <c r="AZ24" s="242"/>
      <c r="BA24" s="256"/>
      <c r="BB24" s="244"/>
      <c r="BC24" s="246"/>
      <c r="BD24" s="258"/>
    </row>
    <row r="25" spans="1:56" s="303" customFormat="1" ht="93.75" customHeight="1" thickBot="1" x14ac:dyDescent="0.25">
      <c r="A25" s="289">
        <v>8</v>
      </c>
      <c r="B25" s="290"/>
      <c r="C25" s="291" t="s">
        <v>90</v>
      </c>
      <c r="D25" s="218" t="s">
        <v>334</v>
      </c>
      <c r="E25" s="292">
        <v>0.02</v>
      </c>
      <c r="F25" s="293" t="s">
        <v>60</v>
      </c>
      <c r="G25" s="294" t="s">
        <v>326</v>
      </c>
      <c r="H25" s="294" t="s">
        <v>327</v>
      </c>
      <c r="I25" s="293">
        <v>436</v>
      </c>
      <c r="J25" s="293" t="s">
        <v>76</v>
      </c>
      <c r="K25" s="293" t="s">
        <v>328</v>
      </c>
      <c r="L25" s="219">
        <v>0</v>
      </c>
      <c r="M25" s="219">
        <v>0</v>
      </c>
      <c r="N25" s="220">
        <v>218</v>
      </c>
      <c r="O25" s="220">
        <v>218</v>
      </c>
      <c r="P25" s="220">
        <v>436</v>
      </c>
      <c r="Q25" s="293" t="s">
        <v>58</v>
      </c>
      <c r="R25" s="295" t="s">
        <v>329</v>
      </c>
      <c r="S25" s="296" t="s">
        <v>330</v>
      </c>
      <c r="T25" s="297" t="s">
        <v>331</v>
      </c>
      <c r="U25" s="295" t="s">
        <v>173</v>
      </c>
      <c r="V25" s="298"/>
      <c r="W25" s="298"/>
      <c r="X25" s="298"/>
      <c r="Y25" s="119"/>
      <c r="Z25" s="299"/>
      <c r="AA25" s="237" t="str">
        <f>$G$25</f>
        <v>Actuaciones de obras anteriores a la ley 1801/2016 archivadas en la vigencia 2018</v>
      </c>
      <c r="AB25" s="238">
        <f t="shared" si="0"/>
        <v>0</v>
      </c>
      <c r="AC25" s="259" t="s">
        <v>335</v>
      </c>
      <c r="AD25" s="259" t="s">
        <v>335</v>
      </c>
      <c r="AE25" s="259" t="s">
        <v>335</v>
      </c>
      <c r="AF25" s="259" t="s">
        <v>335</v>
      </c>
      <c r="AG25" s="237" t="str">
        <f>$G$25</f>
        <v>Actuaciones de obras anteriores a la ley 1801/2016 archivadas en la vigencia 2018</v>
      </c>
      <c r="AH25" s="238">
        <f t="shared" si="1"/>
        <v>0</v>
      </c>
      <c r="AI25" s="239"/>
      <c r="AJ25" s="240" t="e">
        <f t="shared" si="14"/>
        <v>#DIV/0!</v>
      </c>
      <c r="AK25" s="237"/>
      <c r="AL25" s="237"/>
      <c r="AM25" s="237" t="str">
        <f>$G$25</f>
        <v>Actuaciones de obras anteriores a la ley 1801/2016 archivadas en la vigencia 2018</v>
      </c>
      <c r="AN25" s="238">
        <f t="shared" si="3"/>
        <v>218</v>
      </c>
      <c r="AO25" s="239"/>
      <c r="AP25" s="240">
        <f t="shared" ref="AP25:AP32" si="19">AO25/AN25</f>
        <v>0</v>
      </c>
      <c r="AQ25" s="237"/>
      <c r="AR25" s="237"/>
      <c r="AS25" s="237" t="str">
        <f>$G$25</f>
        <v>Actuaciones de obras anteriores a la ley 1801/2016 archivadas en la vigencia 2018</v>
      </c>
      <c r="AT25" s="238">
        <f t="shared" si="5"/>
        <v>218</v>
      </c>
      <c r="AU25" s="239"/>
      <c r="AV25" s="240">
        <f t="shared" ref="AV25:AV32" si="20">AU25/AT25</f>
        <v>0</v>
      </c>
      <c r="AW25" s="300"/>
      <c r="AX25" s="237"/>
      <c r="AY25" s="237" t="str">
        <f>$G$25</f>
        <v>Actuaciones de obras anteriores a la ley 1801/2016 archivadas en la vigencia 2018</v>
      </c>
      <c r="AZ25" s="238">
        <f t="shared" si="7"/>
        <v>436</v>
      </c>
      <c r="BA25" s="239"/>
      <c r="BB25" s="240">
        <f t="shared" ref="BB25:BB32" si="21">BA25/AZ25</f>
        <v>0</v>
      </c>
      <c r="BC25" s="301">
        <f t="shared" si="9"/>
        <v>0</v>
      </c>
      <c r="BD25" s="302"/>
    </row>
    <row r="26" spans="1:56" s="303" customFormat="1" ht="106.5" customHeight="1" thickBot="1" x14ac:dyDescent="0.25">
      <c r="A26" s="304">
        <v>9</v>
      </c>
      <c r="B26" s="290"/>
      <c r="C26" s="291"/>
      <c r="D26" s="218" t="s">
        <v>371</v>
      </c>
      <c r="E26" s="305">
        <v>0.02</v>
      </c>
      <c r="F26" s="306" t="s">
        <v>54</v>
      </c>
      <c r="G26" s="294" t="s">
        <v>332</v>
      </c>
      <c r="H26" s="294" t="s">
        <v>333</v>
      </c>
      <c r="I26" s="306">
        <v>100</v>
      </c>
      <c r="J26" s="293" t="s">
        <v>76</v>
      </c>
      <c r="K26" s="293" t="s">
        <v>328</v>
      </c>
      <c r="L26" s="224">
        <v>48</v>
      </c>
      <c r="M26" s="225">
        <v>0</v>
      </c>
      <c r="N26" s="224">
        <v>26</v>
      </c>
      <c r="O26" s="224">
        <v>26</v>
      </c>
      <c r="P26" s="225">
        <v>100</v>
      </c>
      <c r="Q26" s="306" t="s">
        <v>58</v>
      </c>
      <c r="R26" s="295" t="s">
        <v>329</v>
      </c>
      <c r="S26" s="297" t="s">
        <v>330</v>
      </c>
      <c r="T26" s="297" t="s">
        <v>331</v>
      </c>
      <c r="U26" s="297" t="s">
        <v>173</v>
      </c>
      <c r="V26" s="307"/>
      <c r="W26" s="307"/>
      <c r="X26" s="307"/>
      <c r="Y26" s="119"/>
      <c r="Z26" s="308"/>
      <c r="AA26" s="237" t="str">
        <f>$G$26</f>
        <v>Actuaciones de establecimiento de comercio anteriores a la ley 1801/2016 archivadas en la vigencia 2018</v>
      </c>
      <c r="AB26" s="239">
        <f t="shared" si="0"/>
        <v>48</v>
      </c>
      <c r="AC26" s="239">
        <v>48</v>
      </c>
      <c r="AD26" s="260">
        <v>1</v>
      </c>
      <c r="AE26" s="309" t="s">
        <v>336</v>
      </c>
      <c r="AF26" s="310" t="s">
        <v>337</v>
      </c>
      <c r="AG26" s="237" t="str">
        <f>$G$26</f>
        <v>Actuaciones de establecimiento de comercio anteriores a la ley 1801/2016 archivadas en la vigencia 2018</v>
      </c>
      <c r="AH26" s="238">
        <f t="shared" si="1"/>
        <v>0</v>
      </c>
      <c r="AI26" s="239"/>
      <c r="AJ26" s="240" t="e">
        <f t="shared" si="14"/>
        <v>#DIV/0!</v>
      </c>
      <c r="AK26" s="237"/>
      <c r="AL26" s="237"/>
      <c r="AM26" s="237" t="str">
        <f>$G$26</f>
        <v>Actuaciones de establecimiento de comercio anteriores a la ley 1801/2016 archivadas en la vigencia 2018</v>
      </c>
      <c r="AN26" s="238">
        <f t="shared" si="3"/>
        <v>26</v>
      </c>
      <c r="AO26" s="239"/>
      <c r="AP26" s="240">
        <f t="shared" si="19"/>
        <v>0</v>
      </c>
      <c r="AQ26" s="237"/>
      <c r="AR26" s="237"/>
      <c r="AS26" s="237" t="str">
        <f>$G$26</f>
        <v>Actuaciones de establecimiento de comercio anteriores a la ley 1801/2016 archivadas en la vigencia 2018</v>
      </c>
      <c r="AT26" s="238">
        <f t="shared" si="5"/>
        <v>26</v>
      </c>
      <c r="AU26" s="239"/>
      <c r="AV26" s="240">
        <f t="shared" si="20"/>
        <v>0</v>
      </c>
      <c r="AW26" s="300"/>
      <c r="AX26" s="237"/>
      <c r="AY26" s="237" t="str">
        <f>$G$26</f>
        <v>Actuaciones de establecimiento de comercio anteriores a la ley 1801/2016 archivadas en la vigencia 2018</v>
      </c>
      <c r="AZ26" s="238">
        <f t="shared" si="7"/>
        <v>100</v>
      </c>
      <c r="BA26" s="239"/>
      <c r="BB26" s="240">
        <f t="shared" si="21"/>
        <v>0</v>
      </c>
      <c r="BC26" s="301">
        <f t="shared" si="9"/>
        <v>0</v>
      </c>
      <c r="BD26" s="302"/>
    </row>
    <row r="27" spans="1:56" ht="93.75" customHeight="1" thickBot="1" x14ac:dyDescent="0.25">
      <c r="A27" s="80">
        <v>10</v>
      </c>
      <c r="B27" s="283"/>
      <c r="C27" s="279"/>
      <c r="D27" s="194" t="s">
        <v>338</v>
      </c>
      <c r="E27" s="173">
        <v>0.01</v>
      </c>
      <c r="F27" s="90" t="s">
        <v>54</v>
      </c>
      <c r="G27" s="136" t="s">
        <v>91</v>
      </c>
      <c r="H27" s="136" t="s">
        <v>92</v>
      </c>
      <c r="I27" s="92"/>
      <c r="J27" s="146" t="s">
        <v>76</v>
      </c>
      <c r="K27" s="146" t="s">
        <v>93</v>
      </c>
      <c r="L27" s="205">
        <v>5</v>
      </c>
      <c r="M27" s="205">
        <v>5</v>
      </c>
      <c r="N27" s="205">
        <v>5</v>
      </c>
      <c r="O27" s="205">
        <v>5</v>
      </c>
      <c r="P27" s="135">
        <v>20</v>
      </c>
      <c r="Q27" s="83" t="s">
        <v>58</v>
      </c>
      <c r="R27" s="92"/>
      <c r="S27" s="95"/>
      <c r="T27" s="95"/>
      <c r="U27" s="95"/>
      <c r="V27" s="96"/>
      <c r="W27" s="96"/>
      <c r="X27" s="96"/>
      <c r="Y27" s="119"/>
      <c r="Z27" s="98"/>
      <c r="AA27" s="237" t="str">
        <f>$G$27</f>
        <v>Acciones de Control u Operativos en Materia de Urbanimos Relacionados con la Integridad del Espacio Público Realizados</v>
      </c>
      <c r="AB27" s="239">
        <f t="shared" si="0"/>
        <v>5</v>
      </c>
      <c r="AC27" s="239">
        <v>5</v>
      </c>
      <c r="AD27" s="260">
        <f t="shared" si="18"/>
        <v>1</v>
      </c>
      <c r="AE27" s="310"/>
      <c r="AF27" s="310" t="s">
        <v>312</v>
      </c>
      <c r="AG27" s="241" t="str">
        <f>$G$27</f>
        <v>Acciones de Control u Operativos en Materia de Urbanimos Relacionados con la Integridad del Espacio Público Realizados</v>
      </c>
      <c r="AH27" s="261">
        <f t="shared" si="1"/>
        <v>5</v>
      </c>
      <c r="AI27" s="243"/>
      <c r="AJ27" s="244">
        <f t="shared" si="14"/>
        <v>0</v>
      </c>
      <c r="AK27" s="85"/>
      <c r="AL27" s="85"/>
      <c r="AM27" s="241" t="str">
        <f>$G$27</f>
        <v>Acciones de Control u Operativos en Materia de Urbanimos Relacionados con la Integridad del Espacio Público Realizados</v>
      </c>
      <c r="AN27" s="261">
        <f t="shared" si="3"/>
        <v>5</v>
      </c>
      <c r="AO27" s="243"/>
      <c r="AP27" s="244">
        <f t="shared" si="19"/>
        <v>0</v>
      </c>
      <c r="AQ27" s="85"/>
      <c r="AR27" s="85"/>
      <c r="AS27" s="241" t="str">
        <f>$G$27</f>
        <v>Acciones de Control u Operativos en Materia de Urbanimos Relacionados con la Integridad del Espacio Público Realizados</v>
      </c>
      <c r="AT27" s="261">
        <f t="shared" si="5"/>
        <v>5</v>
      </c>
      <c r="AU27" s="243"/>
      <c r="AV27" s="244">
        <f t="shared" si="20"/>
        <v>0</v>
      </c>
      <c r="AW27" s="245"/>
      <c r="AX27" s="85"/>
      <c r="AY27" s="241" t="str">
        <f>$G$27</f>
        <v>Acciones de Control u Operativos en Materia de Urbanimos Relacionados con la Integridad del Espacio Público Realizados</v>
      </c>
      <c r="AZ27" s="261">
        <f t="shared" si="7"/>
        <v>20</v>
      </c>
      <c r="BA27" s="243"/>
      <c r="BB27" s="244">
        <f t="shared" si="21"/>
        <v>0</v>
      </c>
      <c r="BC27" s="246">
        <f t="shared" si="9"/>
        <v>0</v>
      </c>
      <c r="BD27" s="247"/>
    </row>
    <row r="28" spans="1:56" ht="93.75" customHeight="1" thickBot="1" x14ac:dyDescent="0.25">
      <c r="A28" s="89">
        <v>11</v>
      </c>
      <c r="B28" s="283"/>
      <c r="C28" s="279"/>
      <c r="D28" s="194" t="s">
        <v>94</v>
      </c>
      <c r="E28" s="173">
        <v>0.01</v>
      </c>
      <c r="F28" s="90" t="s">
        <v>54</v>
      </c>
      <c r="G28" s="136" t="s">
        <v>95</v>
      </c>
      <c r="H28" s="136" t="s">
        <v>96</v>
      </c>
      <c r="I28" s="92"/>
      <c r="J28" s="146" t="s">
        <v>76</v>
      </c>
      <c r="K28" s="146" t="s">
        <v>97</v>
      </c>
      <c r="L28" s="205">
        <v>11</v>
      </c>
      <c r="M28" s="205">
        <v>11</v>
      </c>
      <c r="N28" s="205">
        <v>10</v>
      </c>
      <c r="O28" s="205">
        <v>10</v>
      </c>
      <c r="P28" s="135">
        <v>42</v>
      </c>
      <c r="Q28" s="83" t="s">
        <v>58</v>
      </c>
      <c r="R28" s="92"/>
      <c r="S28" s="95"/>
      <c r="T28" s="95"/>
      <c r="U28" s="95"/>
      <c r="V28" s="96"/>
      <c r="W28" s="96"/>
      <c r="X28" s="96"/>
      <c r="Y28" s="119"/>
      <c r="Z28" s="98"/>
      <c r="AA28" s="237" t="str">
        <f>$G$28</f>
        <v>Acciones de Control u Operativos en materia de actividad economica Realizados</v>
      </c>
      <c r="AB28" s="239">
        <f t="shared" si="0"/>
        <v>11</v>
      </c>
      <c r="AC28" s="239">
        <v>11</v>
      </c>
      <c r="AD28" s="260">
        <f t="shared" si="18"/>
        <v>1</v>
      </c>
      <c r="AE28" s="310"/>
      <c r="AF28" s="310" t="s">
        <v>315</v>
      </c>
      <c r="AG28" s="241" t="str">
        <f>$G$28</f>
        <v>Acciones de Control u Operativos en materia de actividad economica Realizados</v>
      </c>
      <c r="AH28" s="261">
        <f t="shared" si="1"/>
        <v>11</v>
      </c>
      <c r="AI28" s="243"/>
      <c r="AJ28" s="244">
        <f t="shared" si="14"/>
        <v>0</v>
      </c>
      <c r="AK28" s="85"/>
      <c r="AL28" s="85"/>
      <c r="AM28" s="241" t="str">
        <f>$G$28</f>
        <v>Acciones de Control u Operativos en materia de actividad economica Realizados</v>
      </c>
      <c r="AN28" s="261">
        <f t="shared" si="3"/>
        <v>10</v>
      </c>
      <c r="AO28" s="243"/>
      <c r="AP28" s="244">
        <f t="shared" si="19"/>
        <v>0</v>
      </c>
      <c r="AQ28" s="85"/>
      <c r="AR28" s="85"/>
      <c r="AS28" s="241" t="str">
        <f>$G$28</f>
        <v>Acciones de Control u Operativos en materia de actividad economica Realizados</v>
      </c>
      <c r="AT28" s="261">
        <f t="shared" si="5"/>
        <v>10</v>
      </c>
      <c r="AU28" s="243"/>
      <c r="AV28" s="244">
        <f t="shared" si="20"/>
        <v>0</v>
      </c>
      <c r="AW28" s="245"/>
      <c r="AX28" s="85"/>
      <c r="AY28" s="241" t="str">
        <f>$G$28</f>
        <v>Acciones de Control u Operativos en materia de actividad economica Realizados</v>
      </c>
      <c r="AZ28" s="261">
        <f t="shared" si="7"/>
        <v>42</v>
      </c>
      <c r="BA28" s="243"/>
      <c r="BB28" s="244">
        <f t="shared" si="21"/>
        <v>0</v>
      </c>
      <c r="BC28" s="246">
        <f t="shared" si="9"/>
        <v>0</v>
      </c>
      <c r="BD28" s="247"/>
    </row>
    <row r="29" spans="1:56" ht="93.75" customHeight="1" thickBot="1" x14ac:dyDescent="0.25">
      <c r="A29" s="80">
        <v>12</v>
      </c>
      <c r="B29" s="283"/>
      <c r="C29" s="279"/>
      <c r="D29" s="194" t="s">
        <v>98</v>
      </c>
      <c r="E29" s="173">
        <v>0.03</v>
      </c>
      <c r="F29" s="90" t="s">
        <v>54</v>
      </c>
      <c r="G29" s="136" t="s">
        <v>99</v>
      </c>
      <c r="H29" s="136" t="s">
        <v>100</v>
      </c>
      <c r="I29" s="92"/>
      <c r="J29" s="146" t="s">
        <v>76</v>
      </c>
      <c r="K29" s="146" t="s">
        <v>101</v>
      </c>
      <c r="L29" s="205">
        <v>6</v>
      </c>
      <c r="M29" s="205">
        <v>6</v>
      </c>
      <c r="N29" s="205">
        <v>6</v>
      </c>
      <c r="O29" s="205">
        <v>6</v>
      </c>
      <c r="P29" s="135">
        <v>24</v>
      </c>
      <c r="Q29" s="83" t="s">
        <v>58</v>
      </c>
      <c r="R29" s="92"/>
      <c r="S29" s="95"/>
      <c r="T29" s="95"/>
      <c r="U29" s="95"/>
      <c r="V29" s="96"/>
      <c r="W29" s="96"/>
      <c r="X29" s="96"/>
      <c r="Y29" s="119"/>
      <c r="Z29" s="98"/>
      <c r="AA29" s="237" t="str">
        <f>$G$29</f>
        <v>Acciones de control u operativos en materia de urbanismo relacionados con la integridad urbanistica Realizados</v>
      </c>
      <c r="AB29" s="239">
        <f t="shared" si="0"/>
        <v>6</v>
      </c>
      <c r="AC29" s="239">
        <v>6</v>
      </c>
      <c r="AD29" s="260">
        <f t="shared" si="18"/>
        <v>1</v>
      </c>
      <c r="AE29" s="310"/>
      <c r="AF29" s="237" t="s">
        <v>313</v>
      </c>
      <c r="AG29" s="241" t="str">
        <f>$G$29</f>
        <v>Acciones de control u operativos en materia de urbanismo relacionados con la integridad urbanistica Realizados</v>
      </c>
      <c r="AH29" s="261">
        <f t="shared" si="1"/>
        <v>6</v>
      </c>
      <c r="AI29" s="243"/>
      <c r="AJ29" s="244">
        <f t="shared" si="14"/>
        <v>0</v>
      </c>
      <c r="AK29" s="85"/>
      <c r="AL29" s="85"/>
      <c r="AM29" s="241" t="str">
        <f>$G$29</f>
        <v>Acciones de control u operativos en materia de urbanismo relacionados con la integridad urbanistica Realizados</v>
      </c>
      <c r="AN29" s="261">
        <f t="shared" si="3"/>
        <v>6</v>
      </c>
      <c r="AO29" s="243"/>
      <c r="AP29" s="244">
        <f t="shared" si="19"/>
        <v>0</v>
      </c>
      <c r="AQ29" s="85"/>
      <c r="AR29" s="85"/>
      <c r="AS29" s="241" t="str">
        <f>$G$29</f>
        <v>Acciones de control u operativos en materia de urbanismo relacionados con la integridad urbanistica Realizados</v>
      </c>
      <c r="AT29" s="261">
        <f t="shared" si="5"/>
        <v>6</v>
      </c>
      <c r="AU29" s="243"/>
      <c r="AV29" s="244">
        <f t="shared" si="20"/>
        <v>0</v>
      </c>
      <c r="AW29" s="245"/>
      <c r="AX29" s="85"/>
      <c r="AY29" s="241" t="str">
        <f>$G$29</f>
        <v>Acciones de control u operativos en materia de urbanismo relacionados con la integridad urbanistica Realizados</v>
      </c>
      <c r="AZ29" s="261">
        <f t="shared" si="7"/>
        <v>24</v>
      </c>
      <c r="BA29" s="243"/>
      <c r="BB29" s="244">
        <f t="shared" si="21"/>
        <v>0</v>
      </c>
      <c r="BC29" s="246">
        <f t="shared" si="9"/>
        <v>0</v>
      </c>
      <c r="BD29" s="247"/>
    </row>
    <row r="30" spans="1:56" ht="116.25" customHeight="1" thickBot="1" x14ac:dyDescent="0.25">
      <c r="A30" s="89">
        <v>13</v>
      </c>
      <c r="B30" s="283"/>
      <c r="C30" s="279"/>
      <c r="D30" s="194" t="s">
        <v>102</v>
      </c>
      <c r="E30" s="173">
        <v>0.02</v>
      </c>
      <c r="F30" s="90" t="s">
        <v>54</v>
      </c>
      <c r="G30" s="136" t="s">
        <v>103</v>
      </c>
      <c r="H30" s="136" t="s">
        <v>104</v>
      </c>
      <c r="I30" s="92"/>
      <c r="J30" s="146" t="s">
        <v>76</v>
      </c>
      <c r="K30" s="146" t="s">
        <v>105</v>
      </c>
      <c r="L30" s="205">
        <v>3</v>
      </c>
      <c r="M30" s="205">
        <v>3</v>
      </c>
      <c r="N30" s="205">
        <v>3</v>
      </c>
      <c r="O30" s="205">
        <v>3</v>
      </c>
      <c r="P30" s="135">
        <v>12</v>
      </c>
      <c r="Q30" s="83" t="s">
        <v>58</v>
      </c>
      <c r="R30" s="92"/>
      <c r="S30" s="95"/>
      <c r="T30" s="95"/>
      <c r="U30" s="95"/>
      <c r="V30" s="96"/>
      <c r="W30" s="96"/>
      <c r="X30" s="96"/>
      <c r="Y30" s="119"/>
      <c r="Z30" s="98"/>
      <c r="AA30" s="237" t="str">
        <f>$G$30</f>
        <v>Acciones de control u operativos en materia de ambiente, mineria y relaciones con los animales Realizados</v>
      </c>
      <c r="AB30" s="239">
        <f t="shared" si="0"/>
        <v>3</v>
      </c>
      <c r="AC30" s="239">
        <v>3</v>
      </c>
      <c r="AD30" s="260">
        <f t="shared" si="18"/>
        <v>1</v>
      </c>
      <c r="AE30" s="310"/>
      <c r="AF30" s="310" t="s">
        <v>314</v>
      </c>
      <c r="AG30" s="241" t="str">
        <f>$G$30</f>
        <v>Acciones de control u operativos en materia de ambiente, mineria y relaciones con los animales Realizados</v>
      </c>
      <c r="AH30" s="261">
        <f t="shared" si="1"/>
        <v>3</v>
      </c>
      <c r="AI30" s="243"/>
      <c r="AJ30" s="244">
        <f t="shared" si="14"/>
        <v>0</v>
      </c>
      <c r="AK30" s="85"/>
      <c r="AL30" s="85"/>
      <c r="AM30" s="241" t="str">
        <f>$G$30</f>
        <v>Acciones de control u operativos en materia de ambiente, mineria y relaciones con los animales Realizados</v>
      </c>
      <c r="AN30" s="261">
        <f t="shared" si="3"/>
        <v>3</v>
      </c>
      <c r="AO30" s="243"/>
      <c r="AP30" s="244">
        <f t="shared" si="19"/>
        <v>0</v>
      </c>
      <c r="AQ30" s="85"/>
      <c r="AR30" s="85"/>
      <c r="AS30" s="241" t="str">
        <f>$G$30</f>
        <v>Acciones de control u operativos en materia de ambiente, mineria y relaciones con los animales Realizados</v>
      </c>
      <c r="AT30" s="261">
        <f t="shared" si="5"/>
        <v>3</v>
      </c>
      <c r="AU30" s="243"/>
      <c r="AV30" s="244">
        <f t="shared" si="20"/>
        <v>0</v>
      </c>
      <c r="AW30" s="245"/>
      <c r="AX30" s="85"/>
      <c r="AY30" s="241" t="str">
        <f>$G$30</f>
        <v>Acciones de control u operativos en materia de ambiente, mineria y relaciones con los animales Realizados</v>
      </c>
      <c r="AZ30" s="261">
        <f t="shared" si="7"/>
        <v>12</v>
      </c>
      <c r="BA30" s="243"/>
      <c r="BB30" s="244">
        <f t="shared" si="21"/>
        <v>0</v>
      </c>
      <c r="BC30" s="246">
        <f t="shared" si="9"/>
        <v>0</v>
      </c>
      <c r="BD30" s="247"/>
    </row>
    <row r="31" spans="1:56" ht="93.75" customHeight="1" thickBot="1" x14ac:dyDescent="0.25">
      <c r="A31" s="80">
        <v>14</v>
      </c>
      <c r="B31" s="283"/>
      <c r="C31" s="279"/>
      <c r="D31" s="189" t="s">
        <v>301</v>
      </c>
      <c r="E31" s="173">
        <v>0.03</v>
      </c>
      <c r="F31" s="90" t="s">
        <v>54</v>
      </c>
      <c r="G31" s="136" t="s">
        <v>106</v>
      </c>
      <c r="H31" s="136" t="s">
        <v>107</v>
      </c>
      <c r="I31" s="92"/>
      <c r="J31" s="146" t="s">
        <v>76</v>
      </c>
      <c r="K31" s="146" t="s">
        <v>108</v>
      </c>
      <c r="L31" s="205">
        <v>0</v>
      </c>
      <c r="M31" s="205">
        <v>0</v>
      </c>
      <c r="N31" s="205">
        <v>0</v>
      </c>
      <c r="O31" s="205">
        <v>3</v>
      </c>
      <c r="P31" s="135">
        <v>3</v>
      </c>
      <c r="Q31" s="83" t="s">
        <v>58</v>
      </c>
      <c r="R31" s="92"/>
      <c r="S31" s="95"/>
      <c r="T31" s="95"/>
      <c r="U31" s="95"/>
      <c r="V31" s="96"/>
      <c r="W31" s="96"/>
      <c r="X31" s="96"/>
      <c r="Y31" s="119"/>
      <c r="Z31" s="98"/>
      <c r="AA31" s="237" t="str">
        <f>$G$31</f>
        <v>Acciones de control u operativos en materia de convivencia relacionados con articulos pirotécnicos y sustancias peligrosas Realizados</v>
      </c>
      <c r="AB31" s="239">
        <f t="shared" si="0"/>
        <v>0</v>
      </c>
      <c r="AC31" s="239">
        <v>0</v>
      </c>
      <c r="AD31" s="260"/>
      <c r="AE31" s="310" t="s">
        <v>316</v>
      </c>
      <c r="AF31" s="310"/>
      <c r="AG31" s="241" t="str">
        <f>$G$31</f>
        <v>Acciones de control u operativos en materia de convivencia relacionados con articulos pirotécnicos y sustancias peligrosas Realizados</v>
      </c>
      <c r="AH31" s="261">
        <f t="shared" si="1"/>
        <v>0</v>
      </c>
      <c r="AI31" s="243"/>
      <c r="AJ31" s="244" t="e">
        <f t="shared" si="14"/>
        <v>#DIV/0!</v>
      </c>
      <c r="AK31" s="85"/>
      <c r="AL31" s="85"/>
      <c r="AM31" s="241" t="str">
        <f>$G$31</f>
        <v>Acciones de control u operativos en materia de convivencia relacionados con articulos pirotécnicos y sustancias peligrosas Realizados</v>
      </c>
      <c r="AN31" s="261">
        <f t="shared" si="3"/>
        <v>0</v>
      </c>
      <c r="AO31" s="243"/>
      <c r="AP31" s="244" t="e">
        <f t="shared" si="19"/>
        <v>#DIV/0!</v>
      </c>
      <c r="AQ31" s="85"/>
      <c r="AR31" s="85"/>
      <c r="AS31" s="241" t="str">
        <f>$G$31</f>
        <v>Acciones de control u operativos en materia de convivencia relacionados con articulos pirotécnicos y sustancias peligrosas Realizados</v>
      </c>
      <c r="AT31" s="261">
        <f t="shared" si="5"/>
        <v>3</v>
      </c>
      <c r="AU31" s="243"/>
      <c r="AV31" s="244">
        <f t="shared" si="20"/>
        <v>0</v>
      </c>
      <c r="AW31" s="245"/>
      <c r="AX31" s="85"/>
      <c r="AY31" s="241" t="str">
        <f>$G$31</f>
        <v>Acciones de control u operativos en materia de convivencia relacionados con articulos pirotécnicos y sustancias peligrosas Realizados</v>
      </c>
      <c r="AZ31" s="261">
        <f t="shared" si="7"/>
        <v>3</v>
      </c>
      <c r="BA31" s="243"/>
      <c r="BB31" s="244">
        <f t="shared" si="21"/>
        <v>0</v>
      </c>
      <c r="BC31" s="246">
        <f t="shared" si="9"/>
        <v>0</v>
      </c>
      <c r="BD31" s="247"/>
    </row>
    <row r="32" spans="1:56" ht="93.75" customHeight="1" thickBot="1" x14ac:dyDescent="0.25">
      <c r="A32" s="89">
        <v>15</v>
      </c>
      <c r="B32" s="283"/>
      <c r="C32" s="279"/>
      <c r="D32" s="226" t="s">
        <v>339</v>
      </c>
      <c r="E32" s="222">
        <v>0.02</v>
      </c>
      <c r="F32" s="223" t="s">
        <v>54</v>
      </c>
      <c r="G32" s="227" t="s">
        <v>246</v>
      </c>
      <c r="H32" s="228" t="s">
        <v>340</v>
      </c>
      <c r="I32" s="223" t="s">
        <v>236</v>
      </c>
      <c r="J32" s="223" t="s">
        <v>74</v>
      </c>
      <c r="K32" s="223" t="s">
        <v>247</v>
      </c>
      <c r="L32" s="229"/>
      <c r="M32" s="229"/>
      <c r="N32" s="229">
        <v>0.85</v>
      </c>
      <c r="O32" s="229">
        <v>0.85</v>
      </c>
      <c r="P32" s="229">
        <v>0.85</v>
      </c>
      <c r="Q32" s="223" t="s">
        <v>58</v>
      </c>
      <c r="R32" s="221" t="s">
        <v>341</v>
      </c>
      <c r="S32" s="221" t="s">
        <v>330</v>
      </c>
      <c r="T32" s="221" t="s">
        <v>342</v>
      </c>
      <c r="U32" s="221" t="s">
        <v>173</v>
      </c>
      <c r="V32" s="96"/>
      <c r="W32" s="96"/>
      <c r="X32" s="96"/>
      <c r="Y32" s="119"/>
      <c r="Z32" s="98"/>
      <c r="AA32" s="237" t="str">
        <f>$G$32</f>
        <v>Porcentaje de auto que avocan conocimiento</v>
      </c>
      <c r="AB32" s="238">
        <f t="shared" si="0"/>
        <v>0</v>
      </c>
      <c r="AC32" s="259" t="s">
        <v>335</v>
      </c>
      <c r="AD32" s="259" t="s">
        <v>335</v>
      </c>
      <c r="AE32" s="259" t="s">
        <v>335</v>
      </c>
      <c r="AF32" s="259" t="s">
        <v>335</v>
      </c>
      <c r="AG32" s="241" t="str">
        <f>$G$32</f>
        <v>Porcentaje de auto que avocan conocimiento</v>
      </c>
      <c r="AH32" s="242">
        <f t="shared" si="1"/>
        <v>0</v>
      </c>
      <c r="AI32" s="243"/>
      <c r="AJ32" s="244" t="e">
        <f t="shared" si="14"/>
        <v>#DIV/0!</v>
      </c>
      <c r="AK32" s="85"/>
      <c r="AL32" s="85"/>
      <c r="AM32" s="241" t="str">
        <f>$G$32</f>
        <v>Porcentaje de auto que avocan conocimiento</v>
      </c>
      <c r="AN32" s="242">
        <f t="shared" si="3"/>
        <v>0.85</v>
      </c>
      <c r="AO32" s="243"/>
      <c r="AP32" s="244">
        <f t="shared" si="19"/>
        <v>0</v>
      </c>
      <c r="AQ32" s="85"/>
      <c r="AR32" s="85"/>
      <c r="AS32" s="241" t="str">
        <f>$G$32</f>
        <v>Porcentaje de auto que avocan conocimiento</v>
      </c>
      <c r="AT32" s="242">
        <f t="shared" si="5"/>
        <v>0.85</v>
      </c>
      <c r="AU32" s="243"/>
      <c r="AV32" s="244">
        <f t="shared" si="20"/>
        <v>0</v>
      </c>
      <c r="AW32" s="245"/>
      <c r="AX32" s="85"/>
      <c r="AY32" s="241" t="str">
        <f>$G$32</f>
        <v>Porcentaje de auto que avocan conocimiento</v>
      </c>
      <c r="AZ32" s="242">
        <f t="shared" si="7"/>
        <v>0.85</v>
      </c>
      <c r="BA32" s="243"/>
      <c r="BB32" s="244">
        <f t="shared" si="21"/>
        <v>0</v>
      </c>
      <c r="BC32" s="246">
        <f t="shared" si="9"/>
        <v>0</v>
      </c>
      <c r="BD32" s="247"/>
    </row>
    <row r="33" spans="1:56" ht="93.75" customHeight="1" thickBot="1" x14ac:dyDescent="0.25">
      <c r="A33" s="107"/>
      <c r="B33" s="283"/>
      <c r="C33" s="279"/>
      <c r="D33" s="230" t="s">
        <v>343</v>
      </c>
      <c r="E33" s="222">
        <v>0.02</v>
      </c>
      <c r="F33" s="223" t="s">
        <v>54</v>
      </c>
      <c r="G33" s="227" t="s">
        <v>344</v>
      </c>
      <c r="H33" s="231" t="s">
        <v>345</v>
      </c>
      <c r="I33" s="223" t="s">
        <v>236</v>
      </c>
      <c r="J33" s="223" t="s">
        <v>140</v>
      </c>
      <c r="K33" s="223" t="s">
        <v>346</v>
      </c>
      <c r="L33" s="229">
        <v>0</v>
      </c>
      <c r="M33" s="229">
        <v>0</v>
      </c>
      <c r="N33" s="229">
        <v>0.3</v>
      </c>
      <c r="O33" s="229">
        <v>0.5</v>
      </c>
      <c r="P33" s="229">
        <v>0.5</v>
      </c>
      <c r="Q33" s="223" t="s">
        <v>58</v>
      </c>
      <c r="R33" s="221"/>
      <c r="S33" s="221" t="s">
        <v>347</v>
      </c>
      <c r="T33" s="221"/>
      <c r="U33" s="221" t="s">
        <v>348</v>
      </c>
      <c r="V33" s="103"/>
      <c r="W33" s="103"/>
      <c r="X33" s="103"/>
      <c r="Y33" s="119"/>
      <c r="Z33" s="105"/>
      <c r="AA33" s="237" t="str">
        <f>$G$33</f>
        <v>Porcentaje de actuaciones policivas resuletas</v>
      </c>
      <c r="AB33" s="238">
        <f t="shared" si="0"/>
        <v>0</v>
      </c>
      <c r="AC33" s="259" t="s">
        <v>335</v>
      </c>
      <c r="AD33" s="259" t="s">
        <v>335</v>
      </c>
      <c r="AE33" s="259" t="s">
        <v>335</v>
      </c>
      <c r="AF33" s="259" t="s">
        <v>335</v>
      </c>
      <c r="AG33" s="241"/>
      <c r="AH33" s="242"/>
      <c r="AI33" s="243"/>
      <c r="AJ33" s="244"/>
      <c r="AK33" s="85"/>
      <c r="AL33" s="85"/>
      <c r="AM33" s="241"/>
      <c r="AN33" s="242"/>
      <c r="AO33" s="243"/>
      <c r="AP33" s="244"/>
      <c r="AQ33" s="85"/>
      <c r="AR33" s="85"/>
      <c r="AS33" s="241"/>
      <c r="AT33" s="242"/>
      <c r="AU33" s="243"/>
      <c r="AV33" s="244"/>
      <c r="AW33" s="245"/>
      <c r="AX33" s="85"/>
      <c r="AY33" s="241"/>
      <c r="AZ33" s="242"/>
      <c r="BA33" s="243"/>
      <c r="BB33" s="244"/>
      <c r="BC33" s="246"/>
      <c r="BD33" s="247"/>
    </row>
    <row r="34" spans="1:56" ht="93.75" customHeight="1" thickBot="1" x14ac:dyDescent="0.25">
      <c r="A34" s="107"/>
      <c r="B34" s="283"/>
      <c r="C34" s="217"/>
      <c r="D34" s="132" t="s">
        <v>69</v>
      </c>
      <c r="E34" s="173">
        <v>0.18</v>
      </c>
      <c r="F34" s="133"/>
      <c r="G34" s="120"/>
      <c r="H34" s="121"/>
      <c r="I34" s="109"/>
      <c r="J34" s="146"/>
      <c r="K34" s="146"/>
      <c r="L34" s="201"/>
      <c r="M34" s="201"/>
      <c r="N34" s="201"/>
      <c r="O34" s="200"/>
      <c r="P34" s="112"/>
      <c r="Q34" s="112"/>
      <c r="R34" s="112"/>
      <c r="S34" s="123"/>
      <c r="T34" s="123"/>
      <c r="U34" s="114"/>
      <c r="V34" s="115"/>
      <c r="W34" s="115"/>
      <c r="X34" s="115"/>
      <c r="Y34" s="116"/>
      <c r="Z34" s="117"/>
      <c r="AA34" s="253"/>
      <c r="AB34" s="238"/>
      <c r="AC34" s="254"/>
      <c r="AD34" s="240"/>
      <c r="AE34" s="358"/>
      <c r="AF34" s="358"/>
      <c r="AG34" s="255"/>
      <c r="AH34" s="242"/>
      <c r="AI34" s="256"/>
      <c r="AJ34" s="244"/>
      <c r="AK34" s="114"/>
      <c r="AL34" s="114"/>
      <c r="AM34" s="255"/>
      <c r="AN34" s="242"/>
      <c r="AO34" s="256"/>
      <c r="AP34" s="244"/>
      <c r="AQ34" s="114"/>
      <c r="AR34" s="114"/>
      <c r="AS34" s="255"/>
      <c r="AT34" s="242">
        <f t="shared" si="5"/>
        <v>0</v>
      </c>
      <c r="AU34" s="256"/>
      <c r="AV34" s="244"/>
      <c r="AW34" s="257"/>
      <c r="AX34" s="114"/>
      <c r="AY34" s="255"/>
      <c r="AZ34" s="242"/>
      <c r="BA34" s="256"/>
      <c r="BB34" s="244"/>
      <c r="BC34" s="246"/>
      <c r="BD34" s="258"/>
    </row>
    <row r="35" spans="1:56" ht="131.25" customHeight="1" thickBot="1" x14ac:dyDescent="0.25">
      <c r="A35" s="80">
        <v>17</v>
      </c>
      <c r="B35" s="283"/>
      <c r="C35" s="280" t="s">
        <v>109</v>
      </c>
      <c r="D35" s="190" t="s">
        <v>248</v>
      </c>
      <c r="E35" s="173">
        <v>0.03</v>
      </c>
      <c r="F35" s="81" t="s">
        <v>60</v>
      </c>
      <c r="G35" s="136" t="s">
        <v>110</v>
      </c>
      <c r="H35" s="136" t="s">
        <v>111</v>
      </c>
      <c r="I35" s="83"/>
      <c r="J35" s="146" t="s">
        <v>140</v>
      </c>
      <c r="K35" s="146" t="s">
        <v>112</v>
      </c>
      <c r="L35" s="196">
        <v>0</v>
      </c>
      <c r="M35" s="196">
        <v>0.5</v>
      </c>
      <c r="N35" s="196">
        <v>0.7</v>
      </c>
      <c r="O35" s="196">
        <v>0.95</v>
      </c>
      <c r="P35" s="84"/>
      <c r="Q35" s="83" t="s">
        <v>58</v>
      </c>
      <c r="R35" s="83"/>
      <c r="S35" s="85"/>
      <c r="T35" s="85"/>
      <c r="U35" s="85"/>
      <c r="V35" s="86"/>
      <c r="W35" s="86"/>
      <c r="X35" s="86"/>
      <c r="Y35" s="119"/>
      <c r="Z35" s="88"/>
      <c r="AA35" s="237" t="str">
        <f>$G$35</f>
        <v>Porcentaje de Compromisos del Presupuesto de Inversión Directa Disponible a la Vigencia para el FDL</v>
      </c>
      <c r="AB35" s="238">
        <f t="shared" si="0"/>
        <v>0</v>
      </c>
      <c r="AC35" s="239">
        <v>0</v>
      </c>
      <c r="AD35" s="240"/>
      <c r="AE35" s="310" t="s">
        <v>316</v>
      </c>
      <c r="AF35" s="310"/>
      <c r="AG35" s="241" t="str">
        <f>$G$35</f>
        <v>Porcentaje de Compromisos del Presupuesto de Inversión Directa Disponible a la Vigencia para el FDL</v>
      </c>
      <c r="AH35" s="242">
        <f t="shared" si="1"/>
        <v>0.5</v>
      </c>
      <c r="AI35" s="243"/>
      <c r="AJ35" s="244">
        <f t="shared" si="14"/>
        <v>0</v>
      </c>
      <c r="AK35" s="85"/>
      <c r="AL35" s="85"/>
      <c r="AM35" s="241" t="str">
        <f>$G$35</f>
        <v>Porcentaje de Compromisos del Presupuesto de Inversión Directa Disponible a la Vigencia para el FDL</v>
      </c>
      <c r="AN35" s="242">
        <f t="shared" si="3"/>
        <v>0.7</v>
      </c>
      <c r="AO35" s="243"/>
      <c r="AP35" s="244">
        <f t="shared" ref="AP35:AP44" si="22">AO35/AN35</f>
        <v>0</v>
      </c>
      <c r="AQ35" s="85"/>
      <c r="AR35" s="85"/>
      <c r="AS35" s="241" t="str">
        <f>$G$35</f>
        <v>Porcentaje de Compromisos del Presupuesto de Inversión Directa Disponible a la Vigencia para el FDL</v>
      </c>
      <c r="AT35" s="242">
        <f t="shared" si="5"/>
        <v>0.95</v>
      </c>
      <c r="AU35" s="243"/>
      <c r="AV35" s="244">
        <f t="shared" ref="AV35:AV44" si="23">AU35/AT35</f>
        <v>0</v>
      </c>
      <c r="AW35" s="245"/>
      <c r="AX35" s="85"/>
      <c r="AY35" s="241" t="str">
        <f>$G$35</f>
        <v>Porcentaje de Compromisos del Presupuesto de Inversión Directa Disponible a la Vigencia para el FDL</v>
      </c>
      <c r="AZ35" s="242">
        <f t="shared" si="7"/>
        <v>0</v>
      </c>
      <c r="BA35" s="243"/>
      <c r="BB35" s="244" t="e">
        <f t="shared" ref="BB35:BB44" si="24">BA35/AZ35</f>
        <v>#DIV/0!</v>
      </c>
      <c r="BC35" s="246" t="e">
        <f t="shared" si="9"/>
        <v>#DIV/0!</v>
      </c>
      <c r="BD35" s="247"/>
    </row>
    <row r="36" spans="1:56" ht="71.25" customHeight="1" thickBot="1" x14ac:dyDescent="0.25">
      <c r="A36" s="89">
        <v>18</v>
      </c>
      <c r="B36" s="283"/>
      <c r="C36" s="281"/>
      <c r="D36" s="190" t="s">
        <v>249</v>
      </c>
      <c r="E36" s="173">
        <v>0.02</v>
      </c>
      <c r="F36" s="90" t="s">
        <v>54</v>
      </c>
      <c r="G36" s="136" t="s">
        <v>114</v>
      </c>
      <c r="H36" s="136" t="s">
        <v>115</v>
      </c>
      <c r="I36" s="125"/>
      <c r="J36" s="146" t="s">
        <v>140</v>
      </c>
      <c r="K36" s="146" t="s">
        <v>116</v>
      </c>
      <c r="L36" s="204">
        <v>0</v>
      </c>
      <c r="M36" s="204">
        <v>0.1</v>
      </c>
      <c r="N36" s="204">
        <v>0.2</v>
      </c>
      <c r="O36" s="204">
        <v>0.3</v>
      </c>
      <c r="P36" s="137"/>
      <c r="Q36" s="83" t="s">
        <v>113</v>
      </c>
      <c r="R36" s="92"/>
      <c r="S36" s="85"/>
      <c r="T36" s="94"/>
      <c r="U36" s="94"/>
      <c r="V36" s="127"/>
      <c r="W36" s="127"/>
      <c r="X36" s="127"/>
      <c r="Y36" s="119"/>
      <c r="Z36" s="128"/>
      <c r="AA36" s="237" t="str">
        <f>$G$36</f>
        <v>Porcentaje de Giros de Presupuesto de Inversión Directa Realizados</v>
      </c>
      <c r="AB36" s="238">
        <f t="shared" si="0"/>
        <v>0</v>
      </c>
      <c r="AC36" s="239">
        <v>0</v>
      </c>
      <c r="AD36" s="240"/>
      <c r="AE36" s="310" t="s">
        <v>316</v>
      </c>
      <c r="AF36" s="310"/>
      <c r="AG36" s="241" t="str">
        <f>$G$36</f>
        <v>Porcentaje de Giros de Presupuesto de Inversión Directa Realizados</v>
      </c>
      <c r="AH36" s="242">
        <f t="shared" si="1"/>
        <v>0.1</v>
      </c>
      <c r="AI36" s="243"/>
      <c r="AJ36" s="244">
        <f t="shared" si="14"/>
        <v>0</v>
      </c>
      <c r="AK36" s="85"/>
      <c r="AL36" s="85"/>
      <c r="AM36" s="241" t="str">
        <f>$G$36</f>
        <v>Porcentaje de Giros de Presupuesto de Inversión Directa Realizados</v>
      </c>
      <c r="AN36" s="242">
        <f t="shared" si="3"/>
        <v>0.2</v>
      </c>
      <c r="AO36" s="243"/>
      <c r="AP36" s="244">
        <f t="shared" si="22"/>
        <v>0</v>
      </c>
      <c r="AQ36" s="85"/>
      <c r="AR36" s="85"/>
      <c r="AS36" s="241" t="str">
        <f>$G$36</f>
        <v>Porcentaje de Giros de Presupuesto de Inversión Directa Realizados</v>
      </c>
      <c r="AT36" s="242">
        <f t="shared" si="5"/>
        <v>0.3</v>
      </c>
      <c r="AU36" s="243"/>
      <c r="AV36" s="244">
        <f t="shared" si="23"/>
        <v>0</v>
      </c>
      <c r="AW36" s="245"/>
      <c r="AX36" s="85"/>
      <c r="AY36" s="241" t="str">
        <f>$G$36</f>
        <v>Porcentaje de Giros de Presupuesto de Inversión Directa Realizados</v>
      </c>
      <c r="AZ36" s="242">
        <f t="shared" si="7"/>
        <v>0</v>
      </c>
      <c r="BA36" s="243"/>
      <c r="BB36" s="244" t="e">
        <f t="shared" si="24"/>
        <v>#DIV/0!</v>
      </c>
      <c r="BC36" s="246" t="e">
        <f t="shared" si="9"/>
        <v>#DIV/0!</v>
      </c>
      <c r="BD36" s="247"/>
    </row>
    <row r="37" spans="1:56" ht="147" customHeight="1" thickBot="1" x14ac:dyDescent="0.25">
      <c r="A37" s="80">
        <v>19</v>
      </c>
      <c r="B37" s="283"/>
      <c r="C37" s="281"/>
      <c r="D37" s="190" t="s">
        <v>250</v>
      </c>
      <c r="E37" s="173">
        <v>0.03</v>
      </c>
      <c r="F37" s="90" t="s">
        <v>54</v>
      </c>
      <c r="G37" s="136" t="s">
        <v>117</v>
      </c>
      <c r="H37" s="136" t="s">
        <v>118</v>
      </c>
      <c r="I37" s="92"/>
      <c r="J37" s="146" t="s">
        <v>140</v>
      </c>
      <c r="K37" s="146" t="s">
        <v>119</v>
      </c>
      <c r="L37" s="204">
        <v>0</v>
      </c>
      <c r="M37" s="204">
        <v>0.25</v>
      </c>
      <c r="N37" s="204">
        <v>0.4</v>
      </c>
      <c r="O37" s="204">
        <v>0.5</v>
      </c>
      <c r="P37" s="137"/>
      <c r="Q37" s="83" t="s">
        <v>113</v>
      </c>
      <c r="R37" s="92"/>
      <c r="S37" s="85"/>
      <c r="T37" s="94"/>
      <c r="U37" s="95"/>
      <c r="V37" s="96"/>
      <c r="W37" s="96"/>
      <c r="X37" s="96"/>
      <c r="Y37" s="119"/>
      <c r="Z37" s="98"/>
      <c r="AA37" s="237" t="str">
        <f>$G$37</f>
        <v>Porcentaje de Giros de Presupuesto Comprometido Constituido como Obligaciones por Pagar de la Vigencia 2017 Realizados</v>
      </c>
      <c r="AB37" s="238">
        <f t="shared" si="0"/>
        <v>0</v>
      </c>
      <c r="AC37" s="239">
        <v>0</v>
      </c>
      <c r="AD37" s="240"/>
      <c r="AE37" s="310" t="s">
        <v>316</v>
      </c>
      <c r="AF37" s="310"/>
      <c r="AG37" s="241" t="str">
        <f>$G$37</f>
        <v>Porcentaje de Giros de Presupuesto Comprometido Constituido como Obligaciones por Pagar de la Vigencia 2017 Realizados</v>
      </c>
      <c r="AH37" s="242">
        <f t="shared" si="1"/>
        <v>0.25</v>
      </c>
      <c r="AI37" s="243"/>
      <c r="AJ37" s="244">
        <f t="shared" si="14"/>
        <v>0</v>
      </c>
      <c r="AK37" s="85"/>
      <c r="AL37" s="85"/>
      <c r="AM37" s="241" t="str">
        <f>$G$37</f>
        <v>Porcentaje de Giros de Presupuesto Comprometido Constituido como Obligaciones por Pagar de la Vigencia 2017 Realizados</v>
      </c>
      <c r="AN37" s="242">
        <f t="shared" si="3"/>
        <v>0.4</v>
      </c>
      <c r="AO37" s="243"/>
      <c r="AP37" s="244">
        <f t="shared" si="22"/>
        <v>0</v>
      </c>
      <c r="AQ37" s="85"/>
      <c r="AR37" s="85"/>
      <c r="AS37" s="241" t="str">
        <f>$G$37</f>
        <v>Porcentaje de Giros de Presupuesto Comprometido Constituido como Obligaciones por Pagar de la Vigencia 2017 Realizados</v>
      </c>
      <c r="AT37" s="242">
        <f t="shared" si="5"/>
        <v>0.5</v>
      </c>
      <c r="AU37" s="243"/>
      <c r="AV37" s="244">
        <f t="shared" si="23"/>
        <v>0</v>
      </c>
      <c r="AW37" s="245"/>
      <c r="AX37" s="85"/>
      <c r="AY37" s="241" t="str">
        <f>$G$37</f>
        <v>Porcentaje de Giros de Presupuesto Comprometido Constituido como Obligaciones por Pagar de la Vigencia 2017 Realizados</v>
      </c>
      <c r="AZ37" s="242">
        <f t="shared" si="7"/>
        <v>0</v>
      </c>
      <c r="BA37" s="243"/>
      <c r="BB37" s="244" t="e">
        <f t="shared" si="24"/>
        <v>#DIV/0!</v>
      </c>
      <c r="BC37" s="246" t="e">
        <f t="shared" si="9"/>
        <v>#DIV/0!</v>
      </c>
      <c r="BD37" s="247"/>
    </row>
    <row r="38" spans="1:56" ht="139.5" customHeight="1" thickBot="1" x14ac:dyDescent="0.25">
      <c r="A38" s="89">
        <v>20</v>
      </c>
      <c r="B38" s="283"/>
      <c r="C38" s="281"/>
      <c r="D38" s="191" t="s">
        <v>251</v>
      </c>
      <c r="E38" s="173">
        <v>0.03</v>
      </c>
      <c r="F38" s="90" t="s">
        <v>54</v>
      </c>
      <c r="G38" s="136" t="s">
        <v>120</v>
      </c>
      <c r="H38" s="136" t="s">
        <v>121</v>
      </c>
      <c r="I38" s="92"/>
      <c r="J38" s="146" t="s">
        <v>74</v>
      </c>
      <c r="K38" s="146" t="s">
        <v>122</v>
      </c>
      <c r="L38" s="204">
        <v>1</v>
      </c>
      <c r="M38" s="204">
        <v>1</v>
      </c>
      <c r="N38" s="204">
        <v>1</v>
      </c>
      <c r="O38" s="204">
        <v>1</v>
      </c>
      <c r="P38" s="137"/>
      <c r="Q38" s="92" t="s">
        <v>58</v>
      </c>
      <c r="R38" s="92"/>
      <c r="S38" s="95"/>
      <c r="T38" s="95"/>
      <c r="U38" s="95"/>
      <c r="V38" s="96"/>
      <c r="W38" s="96"/>
      <c r="X38" s="96"/>
      <c r="Y38" s="119"/>
      <c r="Z38" s="98"/>
      <c r="AA38" s="237" t="str">
        <f>$G$38</f>
        <v>Porcentaje de Procesos Contractuales de Malla Vial y Parques de la Vigencia 2018 Realizados Utilizando los Pliegos Tipo</v>
      </c>
      <c r="AB38" s="238">
        <f t="shared" si="0"/>
        <v>1</v>
      </c>
      <c r="AC38" s="259">
        <v>1</v>
      </c>
      <c r="AD38" s="260">
        <f t="shared" si="18"/>
        <v>1</v>
      </c>
      <c r="AE38" s="237" t="s">
        <v>305</v>
      </c>
      <c r="AF38" s="237" t="s">
        <v>306</v>
      </c>
      <c r="AG38" s="241" t="str">
        <f>$G$38</f>
        <v>Porcentaje de Procesos Contractuales de Malla Vial y Parques de la Vigencia 2018 Realizados Utilizando los Pliegos Tipo</v>
      </c>
      <c r="AH38" s="242">
        <f t="shared" si="1"/>
        <v>1</v>
      </c>
      <c r="AI38" s="243">
        <v>100</v>
      </c>
      <c r="AJ38" s="244">
        <f t="shared" si="14"/>
        <v>100</v>
      </c>
      <c r="AK38" s="85"/>
      <c r="AL38" s="85"/>
      <c r="AM38" s="241" t="str">
        <f>$G$38</f>
        <v>Porcentaje de Procesos Contractuales de Malla Vial y Parques de la Vigencia 2018 Realizados Utilizando los Pliegos Tipo</v>
      </c>
      <c r="AN38" s="242">
        <f t="shared" si="3"/>
        <v>1</v>
      </c>
      <c r="AO38" s="243"/>
      <c r="AP38" s="244">
        <f t="shared" si="22"/>
        <v>0</v>
      </c>
      <c r="AQ38" s="85"/>
      <c r="AR38" s="85"/>
      <c r="AS38" s="241" t="str">
        <f>$G$38</f>
        <v>Porcentaje de Procesos Contractuales de Malla Vial y Parques de la Vigencia 2018 Realizados Utilizando los Pliegos Tipo</v>
      </c>
      <c r="AT38" s="242">
        <f t="shared" si="5"/>
        <v>1</v>
      </c>
      <c r="AU38" s="243"/>
      <c r="AV38" s="244">
        <f t="shared" si="23"/>
        <v>0</v>
      </c>
      <c r="AW38" s="245"/>
      <c r="AX38" s="85"/>
      <c r="AY38" s="241" t="str">
        <f>$G$38</f>
        <v>Porcentaje de Procesos Contractuales de Malla Vial y Parques de la Vigencia 2018 Realizados Utilizando los Pliegos Tipo</v>
      </c>
      <c r="AZ38" s="242">
        <f t="shared" si="7"/>
        <v>0</v>
      </c>
      <c r="BA38" s="243"/>
      <c r="BB38" s="244" t="e">
        <f t="shared" si="24"/>
        <v>#DIV/0!</v>
      </c>
      <c r="BC38" s="246" t="e">
        <f t="shared" si="9"/>
        <v>#DIV/0!</v>
      </c>
      <c r="BD38" s="247"/>
    </row>
    <row r="39" spans="1:56" ht="301.5" customHeight="1" thickBot="1" x14ac:dyDescent="0.25">
      <c r="A39" s="80">
        <v>21</v>
      </c>
      <c r="B39" s="283"/>
      <c r="C39" s="281"/>
      <c r="D39" s="191" t="s">
        <v>252</v>
      </c>
      <c r="E39" s="173">
        <v>0.01</v>
      </c>
      <c r="F39" s="90" t="s">
        <v>54</v>
      </c>
      <c r="G39" s="136" t="s">
        <v>123</v>
      </c>
      <c r="H39" s="136" t="s">
        <v>124</v>
      </c>
      <c r="I39" s="92"/>
      <c r="J39" s="146" t="s">
        <v>74</v>
      </c>
      <c r="K39" s="146" t="s">
        <v>125</v>
      </c>
      <c r="L39" s="204">
        <v>1</v>
      </c>
      <c r="M39" s="204">
        <v>1</v>
      </c>
      <c r="N39" s="204">
        <v>1</v>
      </c>
      <c r="O39" s="204">
        <v>1</v>
      </c>
      <c r="P39" s="137"/>
      <c r="Q39" s="92" t="s">
        <v>58</v>
      </c>
      <c r="R39" s="92"/>
      <c r="S39" s="95"/>
      <c r="T39" s="95"/>
      <c r="U39" s="95"/>
      <c r="V39" s="96"/>
      <c r="W39" s="96"/>
      <c r="X39" s="96"/>
      <c r="Y39" s="119"/>
      <c r="Z39" s="98"/>
      <c r="AA39" s="237" t="str">
        <f>$G$39</f>
        <v>Porcentaje de Publicación de los Procesos Contractuales del FDL y Modificaciones Contractuales Realizado</v>
      </c>
      <c r="AB39" s="238">
        <f t="shared" si="0"/>
        <v>1</v>
      </c>
      <c r="AC39" s="259">
        <v>1</v>
      </c>
      <c r="AD39" s="260">
        <f t="shared" si="18"/>
        <v>1</v>
      </c>
      <c r="AE39" s="310" t="s">
        <v>308</v>
      </c>
      <c r="AF39" s="310" t="s">
        <v>309</v>
      </c>
      <c r="AG39" s="241" t="str">
        <f>$G$39</f>
        <v>Porcentaje de Publicación de los Procesos Contractuales del FDL y Modificaciones Contractuales Realizado</v>
      </c>
      <c r="AH39" s="242">
        <f t="shared" si="1"/>
        <v>1</v>
      </c>
      <c r="AI39" s="243"/>
      <c r="AJ39" s="244">
        <f t="shared" si="14"/>
        <v>0</v>
      </c>
      <c r="AK39" s="85"/>
      <c r="AL39" s="85"/>
      <c r="AM39" s="241" t="str">
        <f>$G$39</f>
        <v>Porcentaje de Publicación de los Procesos Contractuales del FDL y Modificaciones Contractuales Realizado</v>
      </c>
      <c r="AN39" s="242">
        <f t="shared" si="3"/>
        <v>1</v>
      </c>
      <c r="AO39" s="243"/>
      <c r="AP39" s="244">
        <f t="shared" si="22"/>
        <v>0</v>
      </c>
      <c r="AQ39" s="85"/>
      <c r="AR39" s="85"/>
      <c r="AS39" s="241" t="str">
        <f>$G$39</f>
        <v>Porcentaje de Publicación de los Procesos Contractuales del FDL y Modificaciones Contractuales Realizado</v>
      </c>
      <c r="AT39" s="242">
        <f t="shared" si="5"/>
        <v>1</v>
      </c>
      <c r="AU39" s="243"/>
      <c r="AV39" s="244">
        <f t="shared" si="23"/>
        <v>0</v>
      </c>
      <c r="AW39" s="245"/>
      <c r="AX39" s="85"/>
      <c r="AY39" s="241" t="str">
        <f>$G$39</f>
        <v>Porcentaje de Publicación de los Procesos Contractuales del FDL y Modificaciones Contractuales Realizado</v>
      </c>
      <c r="AZ39" s="242">
        <f t="shared" si="7"/>
        <v>0</v>
      </c>
      <c r="BA39" s="243"/>
      <c r="BB39" s="244" t="e">
        <f t="shared" si="24"/>
        <v>#DIV/0!</v>
      </c>
      <c r="BC39" s="246" t="e">
        <f t="shared" si="9"/>
        <v>#DIV/0!</v>
      </c>
      <c r="BD39" s="247"/>
    </row>
    <row r="40" spans="1:56" ht="93.75" customHeight="1" thickBot="1" x14ac:dyDescent="0.25">
      <c r="A40" s="89">
        <v>22</v>
      </c>
      <c r="B40" s="283"/>
      <c r="C40" s="281"/>
      <c r="D40" s="191" t="s">
        <v>253</v>
      </c>
      <c r="E40" s="173">
        <v>0.01</v>
      </c>
      <c r="F40" s="90" t="s">
        <v>54</v>
      </c>
      <c r="G40" s="91" t="s">
        <v>297</v>
      </c>
      <c r="H40" s="91" t="s">
        <v>297</v>
      </c>
      <c r="I40" s="92"/>
      <c r="J40" s="146" t="s">
        <v>74</v>
      </c>
      <c r="K40" s="146" t="s">
        <v>126</v>
      </c>
      <c r="L40" s="204">
        <v>1</v>
      </c>
      <c r="M40" s="204">
        <v>1</v>
      </c>
      <c r="N40" s="204">
        <v>1</v>
      </c>
      <c r="O40" s="204">
        <v>1</v>
      </c>
      <c r="P40" s="137"/>
      <c r="Q40" s="92" t="s">
        <v>58</v>
      </c>
      <c r="R40" s="92"/>
      <c r="S40" s="95"/>
      <c r="T40" s="95"/>
      <c r="U40" s="95"/>
      <c r="V40" s="96"/>
      <c r="W40" s="96"/>
      <c r="X40" s="96"/>
      <c r="Y40" s="119"/>
      <c r="Z40" s="98"/>
      <c r="AA40" s="237" t="str">
        <f>$G$40</f>
        <v>Porcentaje de bienes de caracteristicas tecnicas uniformes de común utilización aquiridos a través del portal CCE</v>
      </c>
      <c r="AB40" s="238">
        <f t="shared" si="0"/>
        <v>1</v>
      </c>
      <c r="AC40" s="259">
        <v>1</v>
      </c>
      <c r="AD40" s="260">
        <f t="shared" si="18"/>
        <v>1</v>
      </c>
      <c r="AE40" s="310" t="s">
        <v>311</v>
      </c>
      <c r="AF40" s="310" t="s">
        <v>310</v>
      </c>
      <c r="AG40" s="241" t="str">
        <f>$G$40</f>
        <v>Porcentaje de bienes de caracteristicas tecnicas uniformes de común utilización aquiridos a través del portal CCE</v>
      </c>
      <c r="AH40" s="242">
        <f t="shared" si="1"/>
        <v>1</v>
      </c>
      <c r="AI40" s="243"/>
      <c r="AJ40" s="244">
        <f t="shared" si="14"/>
        <v>0</v>
      </c>
      <c r="AK40" s="85"/>
      <c r="AL40" s="85"/>
      <c r="AM40" s="241" t="str">
        <f>$G$40</f>
        <v>Porcentaje de bienes de caracteristicas tecnicas uniformes de común utilización aquiridos a través del portal CCE</v>
      </c>
      <c r="AN40" s="242">
        <f t="shared" si="3"/>
        <v>1</v>
      </c>
      <c r="AO40" s="243"/>
      <c r="AP40" s="244">
        <f t="shared" si="22"/>
        <v>0</v>
      </c>
      <c r="AQ40" s="85"/>
      <c r="AR40" s="85"/>
      <c r="AS40" s="241" t="str">
        <f>$G$40</f>
        <v>Porcentaje de bienes de caracteristicas tecnicas uniformes de común utilización aquiridos a través del portal CCE</v>
      </c>
      <c r="AT40" s="242">
        <f t="shared" si="5"/>
        <v>1</v>
      </c>
      <c r="AU40" s="243"/>
      <c r="AV40" s="244">
        <f t="shared" si="23"/>
        <v>0</v>
      </c>
      <c r="AW40" s="245"/>
      <c r="AX40" s="85"/>
      <c r="AY40" s="241" t="str">
        <f>$G$40</f>
        <v>Porcentaje de bienes de caracteristicas tecnicas uniformes de común utilización aquiridos a través del portal CCE</v>
      </c>
      <c r="AZ40" s="242">
        <f t="shared" si="7"/>
        <v>0</v>
      </c>
      <c r="BA40" s="243"/>
      <c r="BB40" s="244" t="e">
        <f t="shared" si="24"/>
        <v>#DIV/0!</v>
      </c>
      <c r="BC40" s="246" t="e">
        <f t="shared" si="9"/>
        <v>#DIV/0!</v>
      </c>
      <c r="BD40" s="247"/>
    </row>
    <row r="41" spans="1:56" ht="129" customHeight="1" thickBot="1" x14ac:dyDescent="0.25">
      <c r="A41" s="80">
        <v>23</v>
      </c>
      <c r="B41" s="283"/>
      <c r="C41" s="281"/>
      <c r="D41" s="191" t="s">
        <v>127</v>
      </c>
      <c r="E41" s="173">
        <v>0.01</v>
      </c>
      <c r="F41" s="90" t="s">
        <v>54</v>
      </c>
      <c r="G41" s="91" t="s">
        <v>128</v>
      </c>
      <c r="H41" s="91" t="s">
        <v>129</v>
      </c>
      <c r="I41" s="100"/>
      <c r="J41" s="146" t="s">
        <v>74</v>
      </c>
      <c r="K41" s="146" t="s">
        <v>130</v>
      </c>
      <c r="L41" s="199">
        <v>1</v>
      </c>
      <c r="M41" s="199">
        <v>1</v>
      </c>
      <c r="N41" s="199">
        <v>1</v>
      </c>
      <c r="O41" s="199">
        <v>1</v>
      </c>
      <c r="P41" s="101"/>
      <c r="Q41" s="92" t="s">
        <v>58</v>
      </c>
      <c r="R41" s="100"/>
      <c r="S41" s="102"/>
      <c r="T41" s="102"/>
      <c r="U41" s="102"/>
      <c r="V41" s="103"/>
      <c r="W41" s="103"/>
      <c r="X41" s="103"/>
      <c r="Y41" s="104"/>
      <c r="Z41" s="105"/>
      <c r="AA41" s="237" t="str">
        <f>$G$41</f>
        <v>Porcentaje de Lineamientos Establecidos en la Directiva 12 de 2016 o Aquella que la Modifique Aplicados</v>
      </c>
      <c r="AB41" s="238">
        <f t="shared" si="0"/>
        <v>1</v>
      </c>
      <c r="AC41" s="239"/>
      <c r="AD41" s="240">
        <f t="shared" si="18"/>
        <v>0</v>
      </c>
      <c r="AE41" s="310" t="s">
        <v>317</v>
      </c>
      <c r="AF41" s="310"/>
      <c r="AG41" s="241" t="str">
        <f>$G$41</f>
        <v>Porcentaje de Lineamientos Establecidos en la Directiva 12 de 2016 o Aquella que la Modifique Aplicados</v>
      </c>
      <c r="AH41" s="242">
        <f t="shared" si="1"/>
        <v>1</v>
      </c>
      <c r="AI41" s="243"/>
      <c r="AJ41" s="244">
        <f t="shared" si="14"/>
        <v>0</v>
      </c>
      <c r="AK41" s="85"/>
      <c r="AL41" s="85"/>
      <c r="AM41" s="241" t="str">
        <f>$G$41</f>
        <v>Porcentaje de Lineamientos Establecidos en la Directiva 12 de 2016 o Aquella que la Modifique Aplicados</v>
      </c>
      <c r="AN41" s="242">
        <f t="shared" si="3"/>
        <v>1</v>
      </c>
      <c r="AO41" s="243"/>
      <c r="AP41" s="244">
        <f t="shared" si="22"/>
        <v>0</v>
      </c>
      <c r="AQ41" s="85"/>
      <c r="AR41" s="85"/>
      <c r="AS41" s="241" t="str">
        <f>$G$41</f>
        <v>Porcentaje de Lineamientos Establecidos en la Directiva 12 de 2016 o Aquella que la Modifique Aplicados</v>
      </c>
      <c r="AT41" s="242">
        <f t="shared" si="5"/>
        <v>1</v>
      </c>
      <c r="AU41" s="243"/>
      <c r="AV41" s="244">
        <f t="shared" si="23"/>
        <v>0</v>
      </c>
      <c r="AW41" s="245"/>
      <c r="AX41" s="85"/>
      <c r="AY41" s="241" t="str">
        <f>$G$41</f>
        <v>Porcentaje de Lineamientos Establecidos en la Directiva 12 de 2016 o Aquella que la Modifique Aplicados</v>
      </c>
      <c r="AZ41" s="242">
        <f t="shared" si="7"/>
        <v>0</v>
      </c>
      <c r="BA41" s="243"/>
      <c r="BB41" s="244" t="e">
        <f t="shared" si="24"/>
        <v>#DIV/0!</v>
      </c>
      <c r="BC41" s="246" t="e">
        <f t="shared" si="9"/>
        <v>#DIV/0!</v>
      </c>
      <c r="BD41" s="247"/>
    </row>
    <row r="42" spans="1:56" s="303" customFormat="1" ht="93.75" customHeight="1" thickBot="1" x14ac:dyDescent="0.25">
      <c r="A42" s="304">
        <v>24</v>
      </c>
      <c r="B42" s="290"/>
      <c r="C42" s="311"/>
      <c r="D42" s="232" t="s">
        <v>131</v>
      </c>
      <c r="E42" s="305">
        <v>0.01</v>
      </c>
      <c r="F42" s="306" t="s">
        <v>54</v>
      </c>
      <c r="G42" s="312" t="s">
        <v>132</v>
      </c>
      <c r="H42" s="306" t="s">
        <v>133</v>
      </c>
      <c r="I42" s="306" t="s">
        <v>236</v>
      </c>
      <c r="J42" s="306" t="s">
        <v>76</v>
      </c>
      <c r="K42" s="306" t="s">
        <v>134</v>
      </c>
      <c r="L42" s="229"/>
      <c r="M42" s="229">
        <v>1</v>
      </c>
      <c r="N42" s="229">
        <v>1</v>
      </c>
      <c r="O42" s="229">
        <v>1</v>
      </c>
      <c r="P42" s="229">
        <v>1</v>
      </c>
      <c r="Q42" s="306" t="s">
        <v>58</v>
      </c>
      <c r="R42" s="297" t="s">
        <v>349</v>
      </c>
      <c r="S42" s="297" t="s">
        <v>350</v>
      </c>
      <c r="T42" s="297" t="s">
        <v>349</v>
      </c>
      <c r="U42" s="297" t="s">
        <v>173</v>
      </c>
      <c r="V42" s="313"/>
      <c r="W42" s="313"/>
      <c r="X42" s="313"/>
      <c r="Y42" s="104"/>
      <c r="Z42" s="314"/>
      <c r="AA42" s="237" t="str">
        <f>$G$42</f>
        <v>Porcentaje de Ejecución del Plan de Implementación del SIPSE Local</v>
      </c>
      <c r="AB42" s="238" t="s">
        <v>335</v>
      </c>
      <c r="AC42" s="238" t="s">
        <v>335</v>
      </c>
      <c r="AD42" s="238" t="s">
        <v>335</v>
      </c>
      <c r="AE42" s="238" t="s">
        <v>335</v>
      </c>
      <c r="AF42" s="238" t="s">
        <v>335</v>
      </c>
      <c r="AG42" s="237" t="str">
        <f>$G$42</f>
        <v>Porcentaje de Ejecución del Plan de Implementación del SIPSE Local</v>
      </c>
      <c r="AH42" s="238">
        <f t="shared" si="1"/>
        <v>1</v>
      </c>
      <c r="AI42" s="265"/>
      <c r="AJ42" s="240">
        <f t="shared" si="14"/>
        <v>0</v>
      </c>
      <c r="AK42" s="315"/>
      <c r="AL42" s="315"/>
      <c r="AM42" s="237" t="str">
        <f>$G$42</f>
        <v>Porcentaje de Ejecución del Plan de Implementación del SIPSE Local</v>
      </c>
      <c r="AN42" s="238">
        <f t="shared" si="3"/>
        <v>1</v>
      </c>
      <c r="AO42" s="265"/>
      <c r="AP42" s="240">
        <f t="shared" si="22"/>
        <v>0</v>
      </c>
      <c r="AQ42" s="315"/>
      <c r="AR42" s="315"/>
      <c r="AS42" s="237" t="str">
        <f>$G$42</f>
        <v>Porcentaje de Ejecución del Plan de Implementación del SIPSE Local</v>
      </c>
      <c r="AT42" s="238">
        <f t="shared" si="5"/>
        <v>1</v>
      </c>
      <c r="AU42" s="265"/>
      <c r="AV42" s="240">
        <f t="shared" si="23"/>
        <v>0</v>
      </c>
      <c r="AW42" s="316"/>
      <c r="AX42" s="315"/>
      <c r="AY42" s="237" t="str">
        <f>$G$42</f>
        <v>Porcentaje de Ejecución del Plan de Implementación del SIPSE Local</v>
      </c>
      <c r="AZ42" s="238">
        <f t="shared" si="7"/>
        <v>1</v>
      </c>
      <c r="BA42" s="265"/>
      <c r="BB42" s="240">
        <f t="shared" si="24"/>
        <v>0</v>
      </c>
      <c r="BC42" s="301">
        <f t="shared" si="9"/>
        <v>0</v>
      </c>
      <c r="BD42" s="317"/>
    </row>
    <row r="43" spans="1:56" s="303" customFormat="1" ht="129" customHeight="1" thickBot="1" x14ac:dyDescent="0.25">
      <c r="A43" s="289">
        <v>25</v>
      </c>
      <c r="B43" s="290"/>
      <c r="C43" s="291"/>
      <c r="D43" s="318" t="s">
        <v>296</v>
      </c>
      <c r="E43" s="319">
        <v>0.01</v>
      </c>
      <c r="F43" s="320" t="s">
        <v>54</v>
      </c>
      <c r="G43" s="321" t="s">
        <v>135</v>
      </c>
      <c r="H43" s="322" t="s">
        <v>136</v>
      </c>
      <c r="I43" s="322"/>
      <c r="J43" s="323" t="s">
        <v>74</v>
      </c>
      <c r="K43" s="323" t="s">
        <v>264</v>
      </c>
      <c r="L43" s="198">
        <v>1</v>
      </c>
      <c r="M43" s="198">
        <v>1</v>
      </c>
      <c r="N43" s="198">
        <v>1</v>
      </c>
      <c r="O43" s="198">
        <v>1</v>
      </c>
      <c r="P43" s="205"/>
      <c r="Q43" s="322" t="s">
        <v>58</v>
      </c>
      <c r="R43" s="322"/>
      <c r="S43" s="324"/>
      <c r="T43" s="324"/>
      <c r="U43" s="324"/>
      <c r="V43" s="307"/>
      <c r="W43" s="307"/>
      <c r="X43" s="307"/>
      <c r="Y43" s="97"/>
      <c r="Z43" s="308"/>
      <c r="AA43" s="237" t="str">
        <f>$G$43</f>
        <v>Porcentaje de asistencia a las jornadas programadas por la Dirección Financiera de la SDG</v>
      </c>
      <c r="AB43" s="238">
        <f t="shared" si="0"/>
        <v>1</v>
      </c>
      <c r="AC43" s="271">
        <v>1</v>
      </c>
      <c r="AD43" s="271">
        <v>1</v>
      </c>
      <c r="AE43" s="325" t="s">
        <v>365</v>
      </c>
      <c r="AF43" s="325" t="s">
        <v>366</v>
      </c>
      <c r="AG43" s="237" t="str">
        <f>$G$43</f>
        <v>Porcentaje de asistencia a las jornadas programadas por la Dirección Financiera de la SDG</v>
      </c>
      <c r="AH43" s="238">
        <f t="shared" si="1"/>
        <v>1</v>
      </c>
      <c r="AI43" s="326"/>
      <c r="AJ43" s="240">
        <f t="shared" si="14"/>
        <v>0</v>
      </c>
      <c r="AK43" s="324"/>
      <c r="AL43" s="324"/>
      <c r="AM43" s="237" t="str">
        <f>$G$43</f>
        <v>Porcentaje de asistencia a las jornadas programadas por la Dirección Financiera de la SDG</v>
      </c>
      <c r="AN43" s="238">
        <f t="shared" si="3"/>
        <v>1</v>
      </c>
      <c r="AO43" s="326"/>
      <c r="AP43" s="240">
        <f t="shared" si="22"/>
        <v>0</v>
      </c>
      <c r="AQ43" s="324"/>
      <c r="AR43" s="324"/>
      <c r="AS43" s="237" t="str">
        <f>$G$43</f>
        <v>Porcentaje de asistencia a las jornadas programadas por la Dirección Financiera de la SDG</v>
      </c>
      <c r="AT43" s="238">
        <f t="shared" si="5"/>
        <v>1</v>
      </c>
      <c r="AU43" s="326"/>
      <c r="AV43" s="240">
        <f t="shared" si="23"/>
        <v>0</v>
      </c>
      <c r="AW43" s="327"/>
      <c r="AX43" s="324"/>
      <c r="AY43" s="237" t="str">
        <f>$G$43</f>
        <v>Porcentaje de asistencia a las jornadas programadas por la Dirección Financiera de la SDG</v>
      </c>
      <c r="AZ43" s="238">
        <f t="shared" si="7"/>
        <v>0</v>
      </c>
      <c r="BA43" s="326"/>
      <c r="BB43" s="240" t="e">
        <f t="shared" si="24"/>
        <v>#DIV/0!</v>
      </c>
      <c r="BC43" s="301" t="e">
        <f t="shared" si="9"/>
        <v>#DIV/0!</v>
      </c>
      <c r="BD43" s="327"/>
    </row>
    <row r="44" spans="1:56" ht="160.5" customHeight="1" thickBot="1" x14ac:dyDescent="0.25">
      <c r="A44" s="89">
        <v>26</v>
      </c>
      <c r="B44" s="283"/>
      <c r="C44" s="279"/>
      <c r="D44" s="192" t="s">
        <v>137</v>
      </c>
      <c r="E44" s="173">
        <v>0.01</v>
      </c>
      <c r="F44" s="92" t="s">
        <v>60</v>
      </c>
      <c r="G44" s="136" t="s">
        <v>138</v>
      </c>
      <c r="H44" s="92" t="s">
        <v>139</v>
      </c>
      <c r="I44" s="92"/>
      <c r="J44" s="146" t="s">
        <v>74</v>
      </c>
      <c r="K44" s="146" t="s">
        <v>265</v>
      </c>
      <c r="L44" s="198">
        <v>1</v>
      </c>
      <c r="M44" s="198">
        <v>1</v>
      </c>
      <c r="N44" s="198">
        <v>1</v>
      </c>
      <c r="O44" s="198">
        <v>1</v>
      </c>
      <c r="P44" s="135"/>
      <c r="Q44" s="92" t="s">
        <v>58</v>
      </c>
      <c r="R44" s="100"/>
      <c r="S44" s="102"/>
      <c r="T44" s="102"/>
      <c r="U44" s="102"/>
      <c r="V44" s="103"/>
      <c r="W44" s="103"/>
      <c r="X44" s="103"/>
      <c r="Y44" s="104"/>
      <c r="Z44" s="105"/>
      <c r="AA44" s="237" t="str">
        <f>$G$44</f>
        <v>Porcentaje de reporte de información insumo para contabilidad</v>
      </c>
      <c r="AB44" s="238">
        <f t="shared" si="0"/>
        <v>1</v>
      </c>
      <c r="AC44" s="262">
        <v>100</v>
      </c>
      <c r="AD44" s="260">
        <v>1</v>
      </c>
      <c r="AE44" s="368"/>
      <c r="AF44" s="368"/>
      <c r="AG44" s="241" t="str">
        <f>$G$44</f>
        <v>Porcentaje de reporte de información insumo para contabilidad</v>
      </c>
      <c r="AH44" s="242">
        <f t="shared" si="1"/>
        <v>1</v>
      </c>
      <c r="AI44" s="263"/>
      <c r="AJ44" s="244">
        <f t="shared" si="14"/>
        <v>0</v>
      </c>
      <c r="AK44" s="102"/>
      <c r="AL44" s="102"/>
      <c r="AM44" s="241" t="str">
        <f>$G$44</f>
        <v>Porcentaje de reporte de información insumo para contabilidad</v>
      </c>
      <c r="AN44" s="242">
        <f t="shared" si="3"/>
        <v>1</v>
      </c>
      <c r="AO44" s="263"/>
      <c r="AP44" s="244">
        <f t="shared" si="22"/>
        <v>0</v>
      </c>
      <c r="AQ44" s="102"/>
      <c r="AR44" s="102"/>
      <c r="AS44" s="241" t="str">
        <f>$G$44</f>
        <v>Porcentaje de reporte de información insumo para contabilidad</v>
      </c>
      <c r="AT44" s="242">
        <f t="shared" si="5"/>
        <v>1</v>
      </c>
      <c r="AU44" s="263"/>
      <c r="AV44" s="244">
        <f t="shared" si="23"/>
        <v>0</v>
      </c>
      <c r="AW44" s="264"/>
      <c r="AX44" s="102"/>
      <c r="AY44" s="241" t="str">
        <f>$G$44</f>
        <v>Porcentaje de reporte de información insumo para contabilidad</v>
      </c>
      <c r="AZ44" s="242">
        <f t="shared" si="7"/>
        <v>0</v>
      </c>
      <c r="BA44" s="263"/>
      <c r="BB44" s="244" t="e">
        <f t="shared" si="24"/>
        <v>#DIV/0!</v>
      </c>
      <c r="BC44" s="246" t="e">
        <f t="shared" si="9"/>
        <v>#DIV/0!</v>
      </c>
      <c r="BD44" s="264"/>
    </row>
    <row r="45" spans="1:56" ht="93.75" customHeight="1" thickBot="1" x14ac:dyDescent="0.25">
      <c r="A45" s="138"/>
      <c r="B45" s="283"/>
      <c r="C45" s="279"/>
      <c r="D45" s="139" t="s">
        <v>69</v>
      </c>
      <c r="E45" s="173">
        <v>0.17</v>
      </c>
      <c r="F45" s="140"/>
      <c r="G45" s="177"/>
      <c r="H45" s="177"/>
      <c r="I45" s="140"/>
      <c r="J45" s="146"/>
      <c r="K45" s="146"/>
      <c r="L45" s="206"/>
      <c r="M45" s="206"/>
      <c r="N45" s="206"/>
      <c r="O45" s="206"/>
      <c r="P45" s="140"/>
      <c r="Q45" s="141"/>
      <c r="R45" s="141"/>
      <c r="S45" s="142"/>
      <c r="T45" s="142"/>
      <c r="U45" s="142"/>
      <c r="V45" s="143"/>
      <c r="W45" s="143"/>
      <c r="X45" s="143"/>
      <c r="Y45" s="144"/>
      <c r="Z45" s="145"/>
      <c r="AA45" s="237"/>
      <c r="AB45" s="238"/>
      <c r="AC45" s="265"/>
      <c r="AD45" s="240"/>
      <c r="AE45" s="341"/>
      <c r="AF45" s="341"/>
      <c r="AG45" s="241"/>
      <c r="AH45" s="242"/>
      <c r="AI45" s="250"/>
      <c r="AJ45" s="244"/>
      <c r="AK45" s="149"/>
      <c r="AL45" s="149"/>
      <c r="AM45" s="241"/>
      <c r="AN45" s="242"/>
      <c r="AO45" s="250"/>
      <c r="AP45" s="244"/>
      <c r="AQ45" s="149"/>
      <c r="AR45" s="149"/>
      <c r="AS45" s="241"/>
      <c r="AT45" s="242"/>
      <c r="AU45" s="250"/>
      <c r="AV45" s="244"/>
      <c r="AW45" s="251"/>
      <c r="AX45" s="149"/>
      <c r="AY45" s="241"/>
      <c r="AZ45" s="242"/>
      <c r="BA45" s="250"/>
      <c r="BB45" s="244"/>
      <c r="BC45" s="246"/>
      <c r="BD45" s="252"/>
    </row>
    <row r="46" spans="1:56" ht="93.75" customHeight="1" thickBot="1" x14ac:dyDescent="0.25">
      <c r="A46" s="80">
        <v>27</v>
      </c>
      <c r="B46" s="283"/>
      <c r="C46" s="272" t="s">
        <v>141</v>
      </c>
      <c r="D46" s="185" t="s">
        <v>142</v>
      </c>
      <c r="E46" s="173"/>
      <c r="F46" s="146" t="s">
        <v>54</v>
      </c>
      <c r="G46" s="147" t="s">
        <v>143</v>
      </c>
      <c r="H46" s="130" t="s">
        <v>272</v>
      </c>
      <c r="I46" s="146"/>
      <c r="J46" s="146" t="s">
        <v>74</v>
      </c>
      <c r="K46" s="146" t="s">
        <v>144</v>
      </c>
      <c r="L46" s="198">
        <v>1</v>
      </c>
      <c r="M46" s="198">
        <v>1</v>
      </c>
      <c r="N46" s="198">
        <v>1</v>
      </c>
      <c r="O46" s="198">
        <v>1</v>
      </c>
      <c r="P46" s="148"/>
      <c r="Q46" s="146" t="s">
        <v>58</v>
      </c>
      <c r="R46" s="146"/>
      <c r="S46" s="149"/>
      <c r="T46" s="149"/>
      <c r="U46" s="149"/>
      <c r="V46" s="143"/>
      <c r="W46" s="143"/>
      <c r="X46" s="143"/>
      <c r="Y46" s="144"/>
      <c r="Z46" s="145"/>
      <c r="AA46" s="237" t="str">
        <f>$G$46</f>
        <v>Porcentaje de Requerimientos Asignados a la Alcaldia Local Respondidos</v>
      </c>
      <c r="AB46" s="238">
        <f t="shared" si="0"/>
        <v>1</v>
      </c>
      <c r="AC46" s="265">
        <v>100</v>
      </c>
      <c r="AD46" s="260">
        <v>1</v>
      </c>
      <c r="AE46" s="341"/>
      <c r="AF46" s="341" t="s">
        <v>307</v>
      </c>
      <c r="AG46" s="241" t="str">
        <f>$G$46</f>
        <v>Porcentaje de Requerimientos Asignados a la Alcaldia Local Respondidos</v>
      </c>
      <c r="AH46" s="242">
        <f t="shared" si="1"/>
        <v>1</v>
      </c>
      <c r="AI46" s="250"/>
      <c r="AJ46" s="244">
        <f t="shared" ref="AJ46" si="25">AI46/AH46</f>
        <v>0</v>
      </c>
      <c r="AK46" s="149"/>
      <c r="AL46" s="149"/>
      <c r="AM46" s="241" t="str">
        <f>$G$46</f>
        <v>Porcentaje de Requerimientos Asignados a la Alcaldia Local Respondidos</v>
      </c>
      <c r="AN46" s="242">
        <f t="shared" si="3"/>
        <v>1</v>
      </c>
      <c r="AO46" s="250"/>
      <c r="AP46" s="244">
        <f t="shared" ref="AP46" si="26">AO46/AN46</f>
        <v>0</v>
      </c>
      <c r="AQ46" s="149"/>
      <c r="AR46" s="149"/>
      <c r="AS46" s="241" t="str">
        <f>$G$46</f>
        <v>Porcentaje de Requerimientos Asignados a la Alcaldia Local Respondidos</v>
      </c>
      <c r="AT46" s="242">
        <f t="shared" si="5"/>
        <v>1</v>
      </c>
      <c r="AU46" s="250"/>
      <c r="AV46" s="244">
        <f t="shared" ref="AV46" si="27">AU46/AT46</f>
        <v>0</v>
      </c>
      <c r="AW46" s="251"/>
      <c r="AX46" s="149"/>
      <c r="AY46" s="241" t="str">
        <f>$G$46</f>
        <v>Porcentaje de Requerimientos Asignados a la Alcaldia Local Respondidos</v>
      </c>
      <c r="AZ46" s="242">
        <f t="shared" si="7"/>
        <v>0</v>
      </c>
      <c r="BA46" s="250"/>
      <c r="BB46" s="244" t="e">
        <f t="shared" ref="BB46" si="28">BA46/AZ46</f>
        <v>#DIV/0!</v>
      </c>
      <c r="BC46" s="246" t="e">
        <f t="shared" si="9"/>
        <v>#DIV/0!</v>
      </c>
      <c r="BD46" s="252"/>
    </row>
    <row r="47" spans="1:56" ht="93.75" customHeight="1" thickBot="1" x14ac:dyDescent="0.25">
      <c r="A47" s="80"/>
      <c r="B47" s="283"/>
      <c r="C47" s="288"/>
      <c r="D47" s="108" t="s">
        <v>69</v>
      </c>
      <c r="E47" s="173">
        <v>7.0000000000000007E-2</v>
      </c>
      <c r="F47" s="112"/>
      <c r="G47" s="122"/>
      <c r="H47" s="122"/>
      <c r="I47" s="112"/>
      <c r="J47" s="146"/>
      <c r="K47" s="146"/>
      <c r="L47" s="207"/>
      <c r="M47" s="207"/>
      <c r="N47" s="207"/>
      <c r="O47" s="207"/>
      <c r="P47" s="150"/>
      <c r="Q47" s="112"/>
      <c r="R47" s="112"/>
      <c r="S47" s="114"/>
      <c r="T47" s="114"/>
      <c r="U47" s="114"/>
      <c r="V47" s="151"/>
      <c r="W47" s="151"/>
      <c r="X47" s="151"/>
      <c r="Y47" s="152"/>
      <c r="Z47" s="153"/>
      <c r="AA47" s="237"/>
      <c r="AB47" s="238"/>
      <c r="AC47" s="254"/>
      <c r="AD47" s="240"/>
      <c r="AE47" s="358"/>
      <c r="AF47" s="358"/>
      <c r="AG47" s="241"/>
      <c r="AH47" s="242"/>
      <c r="AI47" s="256"/>
      <c r="AJ47" s="244"/>
      <c r="AK47" s="114"/>
      <c r="AL47" s="114"/>
      <c r="AM47" s="241"/>
      <c r="AN47" s="242"/>
      <c r="AO47" s="256"/>
      <c r="AP47" s="244"/>
      <c r="AQ47" s="114"/>
      <c r="AR47" s="114"/>
      <c r="AS47" s="241"/>
      <c r="AT47" s="242"/>
      <c r="AU47" s="256"/>
      <c r="AV47" s="244"/>
      <c r="AW47" s="257"/>
      <c r="AX47" s="114"/>
      <c r="AY47" s="241"/>
      <c r="AZ47" s="242"/>
      <c r="BA47" s="256"/>
      <c r="BB47" s="244"/>
      <c r="BC47" s="246"/>
      <c r="BD47" s="258"/>
    </row>
    <row r="48" spans="1:56" s="303" customFormat="1" ht="177.75" customHeight="1" thickBot="1" x14ac:dyDescent="0.25">
      <c r="A48" s="328">
        <v>28</v>
      </c>
      <c r="B48" s="290"/>
      <c r="C48" s="329" t="s">
        <v>145</v>
      </c>
      <c r="D48" s="233" t="s">
        <v>351</v>
      </c>
      <c r="E48" s="330">
        <v>0.05</v>
      </c>
      <c r="F48" s="234" t="s">
        <v>60</v>
      </c>
      <c r="G48" s="331" t="s">
        <v>352</v>
      </c>
      <c r="H48" s="331" t="s">
        <v>353</v>
      </c>
      <c r="I48" s="234">
        <v>1279</v>
      </c>
      <c r="J48" s="332" t="s">
        <v>76</v>
      </c>
      <c r="K48" s="332" t="s">
        <v>354</v>
      </c>
      <c r="L48" s="234"/>
      <c r="M48" s="234"/>
      <c r="N48" s="235" t="s">
        <v>372</v>
      </c>
      <c r="O48" s="235" t="s">
        <v>373</v>
      </c>
      <c r="P48" s="235">
        <v>1</v>
      </c>
      <c r="Q48" s="234" t="s">
        <v>58</v>
      </c>
      <c r="R48" s="333" t="s">
        <v>237</v>
      </c>
      <c r="S48" s="333" t="s">
        <v>355</v>
      </c>
      <c r="T48" s="334" t="s">
        <v>356</v>
      </c>
      <c r="U48" s="334" t="s">
        <v>173</v>
      </c>
      <c r="V48" s="298"/>
      <c r="W48" s="298"/>
      <c r="X48" s="298"/>
      <c r="Y48" s="87"/>
      <c r="Z48" s="299"/>
      <c r="AA48" s="237" t="str">
        <f>$G$48</f>
        <v>TRD de contratos aplicada para la serie de contratos en la alcaldía local para la documentación producida entre el 29 de diciembre de 2006 al 29 de septiembre de 2016</v>
      </c>
      <c r="AB48" s="239">
        <f t="shared" si="0"/>
        <v>0</v>
      </c>
      <c r="AC48" s="239" t="s">
        <v>357</v>
      </c>
      <c r="AD48" s="239" t="s">
        <v>357</v>
      </c>
      <c r="AE48" s="239" t="s">
        <v>357</v>
      </c>
      <c r="AF48" s="239" t="s">
        <v>357</v>
      </c>
      <c r="AG48" s="237" t="str">
        <f>$G$48</f>
        <v>TRD de contratos aplicada para la serie de contratos en la alcaldía local para la documentación producida entre el 29 de diciembre de 2006 al 29 de septiembre de 2016</v>
      </c>
      <c r="AH48" s="239">
        <f t="shared" si="1"/>
        <v>0</v>
      </c>
      <c r="AI48" s="239"/>
      <c r="AJ48" s="240" t="e">
        <f t="shared" ref="AJ48" si="29">AI48/AH48</f>
        <v>#DIV/0!</v>
      </c>
      <c r="AK48" s="237"/>
      <c r="AL48" s="237"/>
      <c r="AM48" s="237" t="str">
        <f>$G$48</f>
        <v>TRD de contratos aplicada para la serie de contratos en la alcaldía local para la documentación producida entre el 29 de diciembre de 2006 al 29 de septiembre de 2016</v>
      </c>
      <c r="AN48" s="239" t="str">
        <f t="shared" si="3"/>
        <v>50% (640)</v>
      </c>
      <c r="AO48" s="239"/>
      <c r="AP48" s="240" t="e">
        <f t="shared" ref="AP48" si="30">AO48/AN48</f>
        <v>#VALUE!</v>
      </c>
      <c r="AQ48" s="237"/>
      <c r="AR48" s="237"/>
      <c r="AS48" s="237" t="str">
        <f>$G$48</f>
        <v>TRD de contratos aplicada para la serie de contratos en la alcaldía local para la documentación producida entre el 29 de diciembre de 2006 al 29 de septiembre de 2016</v>
      </c>
      <c r="AT48" s="239" t="str">
        <f t="shared" si="5"/>
        <v>50% (639)</v>
      </c>
      <c r="AU48" s="239"/>
      <c r="AV48" s="240" t="e">
        <f t="shared" ref="AV48" si="31">AU48/AT48</f>
        <v>#VALUE!</v>
      </c>
      <c r="AW48" s="300"/>
      <c r="AX48" s="237"/>
      <c r="AY48" s="237" t="str">
        <f>$G$48</f>
        <v>TRD de contratos aplicada para la serie de contratos en la alcaldía local para la documentación producida entre el 29 de diciembre de 2006 al 29 de septiembre de 2016</v>
      </c>
      <c r="AZ48" s="239">
        <f t="shared" si="7"/>
        <v>1</v>
      </c>
      <c r="BA48" s="239"/>
      <c r="BB48" s="240">
        <f t="shared" ref="BB48" si="32">BA48/AZ48</f>
        <v>0</v>
      </c>
      <c r="BC48" s="301">
        <f t="shared" si="9"/>
        <v>0</v>
      </c>
      <c r="BD48" s="302"/>
    </row>
    <row r="49" spans="1:61" s="303" customFormat="1" ht="81" customHeight="1" thickBot="1" x14ac:dyDescent="0.25">
      <c r="A49" s="335"/>
      <c r="B49" s="290"/>
      <c r="C49" s="336"/>
      <c r="D49" s="337" t="s">
        <v>69</v>
      </c>
      <c r="E49" s="319">
        <v>0.05</v>
      </c>
      <c r="F49" s="323"/>
      <c r="G49" s="338"/>
      <c r="H49" s="338"/>
      <c r="I49" s="323"/>
      <c r="J49" s="323"/>
      <c r="K49" s="323"/>
      <c r="L49" s="208"/>
      <c r="M49" s="208"/>
      <c r="N49" s="208"/>
      <c r="O49" s="208"/>
      <c r="P49" s="323"/>
      <c r="Q49" s="323"/>
      <c r="R49" s="323"/>
      <c r="S49" s="315"/>
      <c r="T49" s="315"/>
      <c r="U49" s="315"/>
      <c r="V49" s="339"/>
      <c r="W49" s="339"/>
      <c r="X49" s="339"/>
      <c r="Y49" s="155"/>
      <c r="Z49" s="340"/>
      <c r="AA49" s="237"/>
      <c r="AB49" s="238"/>
      <c r="AC49" s="265"/>
      <c r="AD49" s="240"/>
      <c r="AE49" s="341"/>
      <c r="AF49" s="341"/>
      <c r="AG49" s="237"/>
      <c r="AH49" s="238"/>
      <c r="AI49" s="265"/>
      <c r="AJ49" s="240"/>
      <c r="AK49" s="315"/>
      <c r="AL49" s="315"/>
      <c r="AM49" s="237"/>
      <c r="AN49" s="238"/>
      <c r="AO49" s="265"/>
      <c r="AP49" s="240"/>
      <c r="AQ49" s="315"/>
      <c r="AR49" s="315"/>
      <c r="AS49" s="237"/>
      <c r="AT49" s="238"/>
      <c r="AU49" s="265"/>
      <c r="AV49" s="240"/>
      <c r="AW49" s="316"/>
      <c r="AX49" s="315"/>
      <c r="AY49" s="237"/>
      <c r="AZ49" s="238"/>
      <c r="BA49" s="265"/>
      <c r="BB49" s="240"/>
      <c r="BC49" s="301"/>
      <c r="BD49" s="317"/>
    </row>
    <row r="50" spans="1:61" s="303" customFormat="1" ht="93.75" customHeight="1" thickBot="1" x14ac:dyDescent="0.25">
      <c r="A50" s="289">
        <v>31</v>
      </c>
      <c r="B50" s="290"/>
      <c r="C50" s="342" t="s">
        <v>146</v>
      </c>
      <c r="D50" s="233" t="s">
        <v>358</v>
      </c>
      <c r="E50" s="330">
        <v>0.05</v>
      </c>
      <c r="F50" s="332" t="s">
        <v>54</v>
      </c>
      <c r="G50" s="343" t="s">
        <v>359</v>
      </c>
      <c r="H50" s="332" t="s">
        <v>360</v>
      </c>
      <c r="I50" s="332" t="s">
        <v>236</v>
      </c>
      <c r="J50" s="332" t="s">
        <v>74</v>
      </c>
      <c r="K50" s="332" t="s">
        <v>147</v>
      </c>
      <c r="L50" s="236"/>
      <c r="M50" s="236"/>
      <c r="N50" s="236">
        <v>1</v>
      </c>
      <c r="O50" s="236">
        <v>1</v>
      </c>
      <c r="P50" s="236">
        <v>1</v>
      </c>
      <c r="Q50" s="332" t="s">
        <v>58</v>
      </c>
      <c r="R50" s="334" t="s">
        <v>361</v>
      </c>
      <c r="S50" s="334" t="s">
        <v>362</v>
      </c>
      <c r="T50" s="334" t="s">
        <v>363</v>
      </c>
      <c r="U50" s="334" t="s">
        <v>173</v>
      </c>
      <c r="V50" s="339"/>
      <c r="W50" s="339"/>
      <c r="X50" s="339"/>
      <c r="Y50" s="155"/>
      <c r="Z50" s="340"/>
      <c r="AA50" s="237" t="str">
        <f>$G$50</f>
        <v>Porcentaje del lineamientos de gestión de TIC Impartidas por la DTI del nivel central Cumplidas</v>
      </c>
      <c r="AB50" s="238">
        <f t="shared" si="0"/>
        <v>0</v>
      </c>
      <c r="AC50" s="239" t="s">
        <v>357</v>
      </c>
      <c r="AD50" s="239" t="s">
        <v>357</v>
      </c>
      <c r="AE50" s="239" t="s">
        <v>357</v>
      </c>
      <c r="AF50" s="239" t="s">
        <v>357</v>
      </c>
      <c r="AG50" s="237" t="str">
        <f>$G$50</f>
        <v>Porcentaje del lineamientos de gestión de TIC Impartidas por la DTI del nivel central Cumplidas</v>
      </c>
      <c r="AH50" s="238">
        <f t="shared" si="1"/>
        <v>0</v>
      </c>
      <c r="AI50" s="267"/>
      <c r="AJ50" s="240" t="e">
        <f t="shared" ref="AJ50" si="33">AI50/AH50</f>
        <v>#DIV/0!</v>
      </c>
      <c r="AK50" s="315"/>
      <c r="AL50" s="315"/>
      <c r="AM50" s="237" t="str">
        <f>$G$50</f>
        <v>Porcentaje del lineamientos de gestión de TIC Impartidas por la DTI del nivel central Cumplidas</v>
      </c>
      <c r="AN50" s="238">
        <f t="shared" si="3"/>
        <v>1</v>
      </c>
      <c r="AO50" s="267"/>
      <c r="AP50" s="240">
        <f t="shared" ref="AP50" si="34">AO50/AN50</f>
        <v>0</v>
      </c>
      <c r="AQ50" s="315"/>
      <c r="AR50" s="315"/>
      <c r="AS50" s="237" t="str">
        <f>$G$50</f>
        <v>Porcentaje del lineamientos de gestión de TIC Impartidas por la DTI del nivel central Cumplidas</v>
      </c>
      <c r="AT50" s="238">
        <f t="shared" si="5"/>
        <v>1</v>
      </c>
      <c r="AU50" s="267"/>
      <c r="AV50" s="240">
        <f t="shared" ref="AV50" si="35">AU50/AT50</f>
        <v>0</v>
      </c>
      <c r="AW50" s="316"/>
      <c r="AX50" s="315"/>
      <c r="AY50" s="237" t="str">
        <f>$G$50</f>
        <v>Porcentaje del lineamientos de gestión de TIC Impartidas por la DTI del nivel central Cumplidas</v>
      </c>
      <c r="AZ50" s="238">
        <f t="shared" si="7"/>
        <v>1</v>
      </c>
      <c r="BA50" s="267"/>
      <c r="BB50" s="240">
        <f t="shared" ref="BB50" si="36">BA50/AZ50</f>
        <v>0</v>
      </c>
      <c r="BC50" s="301">
        <f t="shared" si="9"/>
        <v>0</v>
      </c>
      <c r="BD50" s="317"/>
    </row>
    <row r="51" spans="1:61" ht="93.75" customHeight="1" thickBot="1" x14ac:dyDescent="0.25">
      <c r="A51" s="80"/>
      <c r="B51" s="284"/>
      <c r="C51" s="273"/>
      <c r="D51" s="157" t="s">
        <v>69</v>
      </c>
      <c r="E51" s="173">
        <v>0.05</v>
      </c>
      <c r="F51" s="92"/>
      <c r="G51" s="147"/>
      <c r="H51" s="146"/>
      <c r="I51" s="146"/>
      <c r="J51" s="146"/>
      <c r="K51" s="146"/>
      <c r="L51" s="208"/>
      <c r="M51" s="208"/>
      <c r="N51" s="208"/>
      <c r="O51" s="208"/>
      <c r="P51" s="154"/>
      <c r="Q51" s="146"/>
      <c r="R51" s="146"/>
      <c r="S51" s="149"/>
      <c r="T51" s="149"/>
      <c r="U51" s="149"/>
      <c r="V51" s="106"/>
      <c r="W51" s="106"/>
      <c r="X51" s="106"/>
      <c r="Y51" s="155"/>
      <c r="Z51" s="156"/>
      <c r="AA51" s="237"/>
      <c r="AB51" s="238"/>
      <c r="AC51" s="267"/>
      <c r="AD51" s="240"/>
      <c r="AE51" s="369"/>
      <c r="AF51" s="341"/>
      <c r="AG51" s="241"/>
      <c r="AH51" s="242"/>
      <c r="AI51" s="266"/>
      <c r="AJ51" s="244"/>
      <c r="AK51" s="149"/>
      <c r="AL51" s="149"/>
      <c r="AM51" s="241"/>
      <c r="AN51" s="242"/>
      <c r="AO51" s="266"/>
      <c r="AP51" s="244"/>
      <c r="AQ51" s="149"/>
      <c r="AR51" s="149"/>
      <c r="AS51" s="241"/>
      <c r="AT51" s="242"/>
      <c r="AU51" s="266"/>
      <c r="AV51" s="244"/>
      <c r="AW51" s="251"/>
      <c r="AX51" s="149"/>
      <c r="AY51" s="241"/>
      <c r="AZ51" s="242"/>
      <c r="BA51" s="266"/>
      <c r="BB51" s="244"/>
      <c r="BC51" s="246"/>
      <c r="BD51" s="252"/>
    </row>
    <row r="52" spans="1:61" s="303" customFormat="1" ht="218.25" customHeight="1" thickBot="1" x14ac:dyDescent="0.25">
      <c r="A52" s="289">
        <v>32</v>
      </c>
      <c r="B52" s="438" t="s">
        <v>148</v>
      </c>
      <c r="C52" s="428" t="s">
        <v>149</v>
      </c>
      <c r="D52" s="344" t="s">
        <v>318</v>
      </c>
      <c r="E52" s="319">
        <v>0.01</v>
      </c>
      <c r="F52" s="345" t="s">
        <v>166</v>
      </c>
      <c r="G52" s="344" t="s">
        <v>266</v>
      </c>
      <c r="H52" s="344" t="s">
        <v>267</v>
      </c>
      <c r="I52" s="346"/>
      <c r="J52" s="323" t="s">
        <v>76</v>
      </c>
      <c r="K52" s="323" t="s">
        <v>254</v>
      </c>
      <c r="L52" s="202"/>
      <c r="M52" s="202"/>
      <c r="N52" s="209"/>
      <c r="O52" s="210">
        <v>1</v>
      </c>
      <c r="P52" s="347">
        <v>1</v>
      </c>
      <c r="Q52" s="348" t="s">
        <v>58</v>
      </c>
      <c r="R52" s="348" t="s">
        <v>234</v>
      </c>
      <c r="S52" s="237"/>
      <c r="T52" s="237"/>
      <c r="U52" s="237"/>
      <c r="V52" s="298"/>
      <c r="W52" s="298"/>
      <c r="X52" s="298"/>
      <c r="Y52" s="116"/>
      <c r="Z52" s="299"/>
      <c r="AA52" s="237" t="str">
        <f>$G$52</f>
        <v>Ejercicios de evaluación de los requisitos legales aplicables el proceso/Alcaldía realizados</v>
      </c>
      <c r="AB52" s="239">
        <f t="shared" si="0"/>
        <v>0</v>
      </c>
      <c r="AC52" s="239"/>
      <c r="AD52" s="240"/>
      <c r="AE52" s="310" t="s">
        <v>316</v>
      </c>
      <c r="AF52" s="310"/>
      <c r="AG52" s="237" t="str">
        <f>$G$52</f>
        <v>Ejercicios de evaluación de los requisitos legales aplicables el proceso/Alcaldía realizados</v>
      </c>
      <c r="AH52" s="239">
        <f t="shared" si="1"/>
        <v>0</v>
      </c>
      <c r="AI52" s="239"/>
      <c r="AJ52" s="240" t="e">
        <f t="shared" ref="AJ52:AJ63" si="37">AI52/AH52</f>
        <v>#DIV/0!</v>
      </c>
      <c r="AK52" s="237"/>
      <c r="AL52" s="237"/>
      <c r="AM52" s="237" t="str">
        <f>$G$52</f>
        <v>Ejercicios de evaluación de los requisitos legales aplicables el proceso/Alcaldía realizados</v>
      </c>
      <c r="AN52" s="239">
        <f t="shared" si="3"/>
        <v>0</v>
      </c>
      <c r="AO52" s="239"/>
      <c r="AP52" s="240" t="e">
        <f t="shared" ref="AP52:AP63" si="38">AO52/AN52</f>
        <v>#DIV/0!</v>
      </c>
      <c r="AQ52" s="237"/>
      <c r="AR52" s="237"/>
      <c r="AS52" s="237" t="str">
        <f>$G$52</f>
        <v>Ejercicios de evaluación de los requisitos legales aplicables el proceso/Alcaldía realizados</v>
      </c>
      <c r="AT52" s="239">
        <f t="shared" si="5"/>
        <v>1</v>
      </c>
      <c r="AU52" s="239"/>
      <c r="AV52" s="240">
        <f t="shared" ref="AV52:AV63" si="39">AU52/AT52</f>
        <v>0</v>
      </c>
      <c r="AW52" s="300"/>
      <c r="AX52" s="237"/>
      <c r="AY52" s="237" t="str">
        <f>$G$52</f>
        <v>Ejercicios de evaluación de los requisitos legales aplicables el proceso/Alcaldía realizados</v>
      </c>
      <c r="AZ52" s="239">
        <f t="shared" si="7"/>
        <v>1</v>
      </c>
      <c r="BA52" s="239"/>
      <c r="BB52" s="240">
        <f t="shared" ref="BB52:BB63" si="40">BA52/AZ52</f>
        <v>0</v>
      </c>
      <c r="BC52" s="301">
        <f t="shared" si="9"/>
        <v>0</v>
      </c>
      <c r="BD52" s="302"/>
    </row>
    <row r="53" spans="1:61" s="303" customFormat="1" ht="162" customHeight="1" thickBot="1" x14ac:dyDescent="0.25">
      <c r="A53" s="304">
        <v>33</v>
      </c>
      <c r="B53" s="439"/>
      <c r="C53" s="429"/>
      <c r="D53" s="344" t="s">
        <v>294</v>
      </c>
      <c r="E53" s="319">
        <v>2.5000000000000001E-2</v>
      </c>
      <c r="F53" s="345" t="s">
        <v>166</v>
      </c>
      <c r="G53" s="344" t="s">
        <v>231</v>
      </c>
      <c r="H53" s="344" t="s">
        <v>255</v>
      </c>
      <c r="I53" s="349"/>
      <c r="J53" s="323" t="s">
        <v>74</v>
      </c>
      <c r="K53" s="323" t="s">
        <v>232</v>
      </c>
      <c r="L53" s="198"/>
      <c r="M53" s="198">
        <v>1</v>
      </c>
      <c r="N53" s="198">
        <v>1</v>
      </c>
      <c r="O53" s="211">
        <v>1</v>
      </c>
      <c r="P53" s="211">
        <v>1</v>
      </c>
      <c r="Q53" s="322" t="s">
        <v>58</v>
      </c>
      <c r="R53" s="322" t="s">
        <v>233</v>
      </c>
      <c r="S53" s="324"/>
      <c r="T53" s="324"/>
      <c r="U53" s="324"/>
      <c r="V53" s="307"/>
      <c r="W53" s="307"/>
      <c r="X53" s="307"/>
      <c r="Y53" s="119"/>
      <c r="Z53" s="308"/>
      <c r="AA53" s="237" t="str">
        <f>$G$53</f>
        <v>Porcentaje de cumplimiento de las acciones según el Plan de Implementación del Modelo Integrado de Planeación</v>
      </c>
      <c r="AB53" s="238">
        <f t="shared" si="0"/>
        <v>0</v>
      </c>
      <c r="AC53" s="239"/>
      <c r="AD53" s="240"/>
      <c r="AE53" s="310" t="s">
        <v>316</v>
      </c>
      <c r="AF53" s="310"/>
      <c r="AG53" s="237" t="str">
        <f>$G$53</f>
        <v>Porcentaje de cumplimiento de las acciones según el Plan de Implementación del Modelo Integrado de Planeación</v>
      </c>
      <c r="AH53" s="238">
        <f t="shared" si="1"/>
        <v>1</v>
      </c>
      <c r="AI53" s="239"/>
      <c r="AJ53" s="240">
        <f t="shared" si="37"/>
        <v>0</v>
      </c>
      <c r="AK53" s="237"/>
      <c r="AL53" s="237"/>
      <c r="AM53" s="237" t="str">
        <f>$G$53</f>
        <v>Porcentaje de cumplimiento de las acciones según el Plan de Implementación del Modelo Integrado de Planeación</v>
      </c>
      <c r="AN53" s="238">
        <f t="shared" si="3"/>
        <v>1</v>
      </c>
      <c r="AO53" s="239"/>
      <c r="AP53" s="240">
        <f t="shared" si="38"/>
        <v>0</v>
      </c>
      <c r="AQ53" s="237"/>
      <c r="AR53" s="237"/>
      <c r="AS53" s="237" t="str">
        <f>$G$53</f>
        <v>Porcentaje de cumplimiento de las acciones según el Plan de Implementación del Modelo Integrado de Planeación</v>
      </c>
      <c r="AT53" s="238">
        <f t="shared" si="5"/>
        <v>1</v>
      </c>
      <c r="AU53" s="239"/>
      <c r="AV53" s="240">
        <f t="shared" si="39"/>
        <v>0</v>
      </c>
      <c r="AW53" s="300"/>
      <c r="AX53" s="237"/>
      <c r="AY53" s="237" t="str">
        <f>$G$53</f>
        <v>Porcentaje de cumplimiento de las acciones según el Plan de Implementación del Modelo Integrado de Planeación</v>
      </c>
      <c r="AZ53" s="238">
        <f t="shared" si="7"/>
        <v>1</v>
      </c>
      <c r="BA53" s="239"/>
      <c r="BB53" s="240">
        <f t="shared" si="40"/>
        <v>0</v>
      </c>
      <c r="BC53" s="301">
        <f t="shared" si="9"/>
        <v>0</v>
      </c>
      <c r="BD53" s="302"/>
    </row>
    <row r="54" spans="1:61" s="303" customFormat="1" ht="268.5" customHeight="1" thickBot="1" x14ac:dyDescent="0.25">
      <c r="A54" s="289">
        <v>34</v>
      </c>
      <c r="B54" s="439"/>
      <c r="C54" s="429"/>
      <c r="D54" s="344" t="s">
        <v>270</v>
      </c>
      <c r="E54" s="319">
        <v>1.4999999999999999E-2</v>
      </c>
      <c r="F54" s="345" t="s">
        <v>166</v>
      </c>
      <c r="G54" s="344" t="s">
        <v>268</v>
      </c>
      <c r="H54" s="344" t="s">
        <v>271</v>
      </c>
      <c r="I54" s="349"/>
      <c r="J54" s="349"/>
      <c r="K54" s="323" t="s">
        <v>269</v>
      </c>
      <c r="L54" s="198">
        <v>1</v>
      </c>
      <c r="M54" s="198">
        <v>1</v>
      </c>
      <c r="N54" s="198">
        <v>1</v>
      </c>
      <c r="O54" s="211">
        <v>1</v>
      </c>
      <c r="P54" s="211">
        <v>0.8</v>
      </c>
      <c r="Q54" s="322" t="s">
        <v>58</v>
      </c>
      <c r="R54" s="322" t="s">
        <v>238</v>
      </c>
      <c r="S54" s="324"/>
      <c r="T54" s="324"/>
      <c r="U54" s="324"/>
      <c r="V54" s="307"/>
      <c r="W54" s="307"/>
      <c r="X54" s="307"/>
      <c r="Y54" s="119"/>
      <c r="Z54" s="308"/>
      <c r="AA54" s="237" t="str">
        <f>$G$54</f>
        <v>Porcentaje de servidores públicos entrenados en puesto de trabajo</v>
      </c>
      <c r="AB54" s="238">
        <f t="shared" si="0"/>
        <v>1</v>
      </c>
      <c r="AC54" s="239"/>
      <c r="AD54" s="240">
        <f t="shared" si="18"/>
        <v>0</v>
      </c>
      <c r="AE54" s="310" t="s">
        <v>319</v>
      </c>
      <c r="AF54" s="310"/>
      <c r="AG54" s="237" t="str">
        <f>$G$54</f>
        <v>Porcentaje de servidores públicos entrenados en puesto de trabajo</v>
      </c>
      <c r="AH54" s="238">
        <f t="shared" si="1"/>
        <v>1</v>
      </c>
      <c r="AI54" s="239"/>
      <c r="AJ54" s="240">
        <f t="shared" si="37"/>
        <v>0</v>
      </c>
      <c r="AK54" s="237"/>
      <c r="AL54" s="237"/>
      <c r="AM54" s="237" t="str">
        <f>$G$54</f>
        <v>Porcentaje de servidores públicos entrenados en puesto de trabajo</v>
      </c>
      <c r="AN54" s="238">
        <f t="shared" si="3"/>
        <v>1</v>
      </c>
      <c r="AO54" s="239"/>
      <c r="AP54" s="240">
        <f t="shared" si="38"/>
        <v>0</v>
      </c>
      <c r="AQ54" s="237"/>
      <c r="AR54" s="237"/>
      <c r="AS54" s="237" t="str">
        <f>$G$54</f>
        <v>Porcentaje de servidores públicos entrenados en puesto de trabajo</v>
      </c>
      <c r="AT54" s="238">
        <f t="shared" si="5"/>
        <v>1</v>
      </c>
      <c r="AU54" s="239"/>
      <c r="AV54" s="240">
        <f t="shared" si="39"/>
        <v>0</v>
      </c>
      <c r="AW54" s="300"/>
      <c r="AX54" s="237"/>
      <c r="AY54" s="237" t="str">
        <f>$G$54</f>
        <v>Porcentaje de servidores públicos entrenados en puesto de trabajo</v>
      </c>
      <c r="AZ54" s="238">
        <f t="shared" si="7"/>
        <v>0.8</v>
      </c>
      <c r="BA54" s="239"/>
      <c r="BB54" s="240">
        <f t="shared" si="40"/>
        <v>0</v>
      </c>
      <c r="BC54" s="301">
        <f t="shared" si="9"/>
        <v>0</v>
      </c>
      <c r="BD54" s="302"/>
    </row>
    <row r="55" spans="1:61" s="303" customFormat="1" ht="162" customHeight="1" thickBot="1" x14ac:dyDescent="0.25">
      <c r="A55" s="304">
        <v>35</v>
      </c>
      <c r="B55" s="439"/>
      <c r="C55" s="429"/>
      <c r="D55" s="344" t="s">
        <v>256</v>
      </c>
      <c r="E55" s="319">
        <v>1.4999999999999999E-2</v>
      </c>
      <c r="F55" s="345" t="s">
        <v>166</v>
      </c>
      <c r="G55" s="344" t="s">
        <v>257</v>
      </c>
      <c r="H55" s="344" t="s">
        <v>259</v>
      </c>
      <c r="I55" s="349"/>
      <c r="J55" s="349"/>
      <c r="K55" s="323" t="s">
        <v>260</v>
      </c>
      <c r="L55" s="198"/>
      <c r="M55" s="198">
        <v>1</v>
      </c>
      <c r="N55" s="198"/>
      <c r="O55" s="211">
        <v>1</v>
      </c>
      <c r="P55" s="211">
        <v>1</v>
      </c>
      <c r="Q55" s="322" t="s">
        <v>58</v>
      </c>
      <c r="R55" s="322" t="s">
        <v>239</v>
      </c>
      <c r="S55" s="324"/>
      <c r="T55" s="324"/>
      <c r="U55" s="324"/>
      <c r="V55" s="307"/>
      <c r="W55" s="307"/>
      <c r="X55" s="307"/>
      <c r="Y55" s="119"/>
      <c r="Z55" s="308"/>
      <c r="AA55" s="237" t="str">
        <f>$G$55</f>
        <v>Porcentaje de cumplimiento de las actividades y tareas asignadas al proceso/Alcaldía Local en el PAAC 2018</v>
      </c>
      <c r="AB55" s="238">
        <f t="shared" si="0"/>
        <v>0</v>
      </c>
      <c r="AC55" s="239"/>
      <c r="AD55" s="240"/>
      <c r="AE55" s="310" t="s">
        <v>320</v>
      </c>
      <c r="AF55" s="310"/>
      <c r="AG55" s="237" t="str">
        <f>$G$55</f>
        <v>Porcentaje de cumplimiento de las actividades y tareas asignadas al proceso/Alcaldía Local en el PAAC 2018</v>
      </c>
      <c r="AH55" s="238">
        <f t="shared" si="1"/>
        <v>1</v>
      </c>
      <c r="AI55" s="239"/>
      <c r="AJ55" s="240">
        <f t="shared" si="37"/>
        <v>0</v>
      </c>
      <c r="AK55" s="237"/>
      <c r="AL55" s="237"/>
      <c r="AM55" s="237" t="str">
        <f>$G$55</f>
        <v>Porcentaje de cumplimiento de las actividades y tareas asignadas al proceso/Alcaldía Local en el PAAC 2018</v>
      </c>
      <c r="AN55" s="238">
        <f t="shared" si="3"/>
        <v>0</v>
      </c>
      <c r="AO55" s="239"/>
      <c r="AP55" s="240" t="e">
        <f t="shared" si="38"/>
        <v>#DIV/0!</v>
      </c>
      <c r="AQ55" s="237"/>
      <c r="AR55" s="237"/>
      <c r="AS55" s="237" t="str">
        <f>$G$55</f>
        <v>Porcentaje de cumplimiento de las actividades y tareas asignadas al proceso/Alcaldía Local en el PAAC 2018</v>
      </c>
      <c r="AT55" s="238">
        <f t="shared" si="5"/>
        <v>1</v>
      </c>
      <c r="AU55" s="239"/>
      <c r="AV55" s="240">
        <f t="shared" si="39"/>
        <v>0</v>
      </c>
      <c r="AW55" s="300"/>
      <c r="AX55" s="237"/>
      <c r="AY55" s="237" t="str">
        <f>$G$55</f>
        <v>Porcentaje de cumplimiento de las actividades y tareas asignadas al proceso/Alcaldía Local en el PAAC 2018</v>
      </c>
      <c r="AZ55" s="238">
        <f t="shared" si="7"/>
        <v>1</v>
      </c>
      <c r="BA55" s="239"/>
      <c r="BB55" s="240">
        <f t="shared" si="40"/>
        <v>0</v>
      </c>
      <c r="BC55" s="301">
        <f t="shared" si="9"/>
        <v>0</v>
      </c>
      <c r="BD55" s="302"/>
    </row>
    <row r="56" spans="1:61" s="303" customFormat="1" ht="162" customHeight="1" thickBot="1" x14ac:dyDescent="0.25">
      <c r="A56" s="289">
        <v>36</v>
      </c>
      <c r="B56" s="439"/>
      <c r="C56" s="429"/>
      <c r="D56" s="344" t="s">
        <v>258</v>
      </c>
      <c r="E56" s="319">
        <v>1.4999999999999999E-2</v>
      </c>
      <c r="F56" s="345" t="s">
        <v>166</v>
      </c>
      <c r="G56" s="344" t="s">
        <v>240</v>
      </c>
      <c r="H56" s="344" t="s">
        <v>242</v>
      </c>
      <c r="I56" s="349"/>
      <c r="J56" s="349"/>
      <c r="K56" s="323" t="s">
        <v>240</v>
      </c>
      <c r="L56" s="198"/>
      <c r="M56" s="212">
        <v>1</v>
      </c>
      <c r="N56" s="198"/>
      <c r="O56" s="213">
        <v>1</v>
      </c>
      <c r="P56" s="213">
        <v>2</v>
      </c>
      <c r="Q56" s="322" t="s">
        <v>58</v>
      </c>
      <c r="R56" s="322" t="s">
        <v>241</v>
      </c>
      <c r="S56" s="324"/>
      <c r="T56" s="324"/>
      <c r="U56" s="324"/>
      <c r="V56" s="307"/>
      <c r="W56" s="307"/>
      <c r="X56" s="307"/>
      <c r="Y56" s="119"/>
      <c r="Z56" s="308"/>
      <c r="AA56" s="237" t="str">
        <f>$G$56</f>
        <v>Mediciones de desempeño ambiental realizadas en el proceso/alcaldia local</v>
      </c>
      <c r="AB56" s="239">
        <f t="shared" si="0"/>
        <v>0</v>
      </c>
      <c r="AC56" s="239"/>
      <c r="AD56" s="240"/>
      <c r="AE56" s="310" t="s">
        <v>316</v>
      </c>
      <c r="AF56" s="310"/>
      <c r="AG56" s="237" t="str">
        <f>$G$56</f>
        <v>Mediciones de desempeño ambiental realizadas en el proceso/alcaldia local</v>
      </c>
      <c r="AH56" s="239">
        <f t="shared" si="1"/>
        <v>1</v>
      </c>
      <c r="AI56" s="239"/>
      <c r="AJ56" s="240">
        <f t="shared" si="37"/>
        <v>0</v>
      </c>
      <c r="AK56" s="237"/>
      <c r="AL56" s="237"/>
      <c r="AM56" s="237" t="str">
        <f>$G$56</f>
        <v>Mediciones de desempeño ambiental realizadas en el proceso/alcaldia local</v>
      </c>
      <c r="AN56" s="239">
        <f t="shared" si="3"/>
        <v>0</v>
      </c>
      <c r="AO56" s="239"/>
      <c r="AP56" s="240" t="e">
        <f t="shared" si="38"/>
        <v>#DIV/0!</v>
      </c>
      <c r="AQ56" s="237"/>
      <c r="AR56" s="237"/>
      <c r="AS56" s="237" t="str">
        <f>$G$56</f>
        <v>Mediciones de desempeño ambiental realizadas en el proceso/alcaldia local</v>
      </c>
      <c r="AT56" s="239">
        <f t="shared" si="5"/>
        <v>1</v>
      </c>
      <c r="AU56" s="239"/>
      <c r="AV56" s="240">
        <f t="shared" si="39"/>
        <v>0</v>
      </c>
      <c r="AW56" s="300"/>
      <c r="AX56" s="237"/>
      <c r="AY56" s="237" t="str">
        <f>$G$56</f>
        <v>Mediciones de desempeño ambiental realizadas en el proceso/alcaldia local</v>
      </c>
      <c r="AZ56" s="239">
        <f t="shared" si="7"/>
        <v>2</v>
      </c>
      <c r="BA56" s="239"/>
      <c r="BB56" s="240">
        <f t="shared" si="40"/>
        <v>0</v>
      </c>
      <c r="BC56" s="301">
        <f t="shared" si="9"/>
        <v>0</v>
      </c>
      <c r="BD56" s="302"/>
    </row>
    <row r="57" spans="1:61" s="303" customFormat="1" ht="408.75" customHeight="1" thickBot="1" x14ac:dyDescent="0.25">
      <c r="A57" s="304">
        <v>37</v>
      </c>
      <c r="B57" s="439"/>
      <c r="C57" s="429"/>
      <c r="D57" s="344" t="s">
        <v>283</v>
      </c>
      <c r="E57" s="319">
        <v>2.5000000000000001E-2</v>
      </c>
      <c r="F57" s="345" t="s">
        <v>166</v>
      </c>
      <c r="G57" s="344" t="s">
        <v>273</v>
      </c>
      <c r="H57" s="344" t="s">
        <v>274</v>
      </c>
      <c r="I57" s="349">
        <v>758</v>
      </c>
      <c r="J57" s="349"/>
      <c r="K57" s="323"/>
      <c r="L57" s="212">
        <v>598</v>
      </c>
      <c r="M57" s="212">
        <v>400</v>
      </c>
      <c r="N57" s="212">
        <v>200</v>
      </c>
      <c r="O57" s="213">
        <v>0</v>
      </c>
      <c r="P57" s="213">
        <v>0</v>
      </c>
      <c r="Q57" s="322"/>
      <c r="R57" s="322"/>
      <c r="S57" s="324"/>
      <c r="T57" s="324"/>
      <c r="U57" s="324"/>
      <c r="V57" s="307"/>
      <c r="W57" s="307"/>
      <c r="X57" s="307"/>
      <c r="Y57" s="119"/>
      <c r="Z57" s="308"/>
      <c r="AA57" s="237" t="str">
        <f>$G$57</f>
        <v>Disminución de requerimientos ciudadanos vencidos asignados al proceso/Alcaldía Local</v>
      </c>
      <c r="AB57" s="239">
        <f t="shared" si="0"/>
        <v>598</v>
      </c>
      <c r="AC57" s="239">
        <v>598</v>
      </c>
      <c r="AD57" s="249">
        <v>1</v>
      </c>
      <c r="AE57" s="350" t="s">
        <v>367</v>
      </c>
      <c r="AF57" s="310" t="s">
        <v>368</v>
      </c>
      <c r="AG57" s="237" t="str">
        <f>$G$57</f>
        <v>Disminución de requerimientos ciudadanos vencidos asignados al proceso/Alcaldía Local</v>
      </c>
      <c r="AH57" s="239">
        <f t="shared" si="1"/>
        <v>400</v>
      </c>
      <c r="AI57" s="239"/>
      <c r="AJ57" s="240">
        <f t="shared" si="37"/>
        <v>0</v>
      </c>
      <c r="AK57" s="237"/>
      <c r="AL57" s="237"/>
      <c r="AM57" s="237" t="str">
        <f>$G$57</f>
        <v>Disminución de requerimientos ciudadanos vencidos asignados al proceso/Alcaldía Local</v>
      </c>
      <c r="AN57" s="239">
        <f t="shared" si="3"/>
        <v>200</v>
      </c>
      <c r="AO57" s="239"/>
      <c r="AP57" s="240">
        <f t="shared" si="38"/>
        <v>0</v>
      </c>
      <c r="AQ57" s="237"/>
      <c r="AR57" s="237"/>
      <c r="AS57" s="237" t="str">
        <f>$G$57</f>
        <v>Disminución de requerimientos ciudadanos vencidos asignados al proceso/Alcaldía Local</v>
      </c>
      <c r="AT57" s="239">
        <f t="shared" si="5"/>
        <v>0</v>
      </c>
      <c r="AU57" s="239"/>
      <c r="AV57" s="240" t="e">
        <f t="shared" si="39"/>
        <v>#DIV/0!</v>
      </c>
      <c r="AW57" s="300"/>
      <c r="AX57" s="237"/>
      <c r="AY57" s="237" t="str">
        <f>$G$57</f>
        <v>Disminución de requerimientos ciudadanos vencidos asignados al proceso/Alcaldía Local</v>
      </c>
      <c r="AZ57" s="239">
        <f t="shared" si="7"/>
        <v>0</v>
      </c>
      <c r="BA57" s="239"/>
      <c r="BB57" s="240" t="e">
        <f t="shared" si="40"/>
        <v>#DIV/0!</v>
      </c>
      <c r="BC57" s="301" t="e">
        <f t="shared" si="9"/>
        <v>#DIV/0!</v>
      </c>
      <c r="BD57" s="302"/>
    </row>
    <row r="58" spans="1:61" s="303" customFormat="1" ht="150" customHeight="1" thickBot="1" x14ac:dyDescent="0.25">
      <c r="A58" s="289">
        <v>38</v>
      </c>
      <c r="B58" s="439"/>
      <c r="C58" s="429"/>
      <c r="D58" s="344" t="s">
        <v>284</v>
      </c>
      <c r="E58" s="319">
        <v>2.5000000000000001E-2</v>
      </c>
      <c r="F58" s="345" t="s">
        <v>166</v>
      </c>
      <c r="G58" s="344" t="s">
        <v>243</v>
      </c>
      <c r="H58" s="344" t="s">
        <v>285</v>
      </c>
      <c r="I58" s="349"/>
      <c r="J58" s="349"/>
      <c r="K58" s="323" t="s">
        <v>244</v>
      </c>
      <c r="L58" s="214"/>
      <c r="M58" s="214">
        <v>1</v>
      </c>
      <c r="N58" s="214"/>
      <c r="O58" s="214">
        <v>1</v>
      </c>
      <c r="P58" s="214">
        <v>2</v>
      </c>
      <c r="Q58" s="214" t="s">
        <v>58</v>
      </c>
      <c r="R58" s="214" t="s">
        <v>245</v>
      </c>
      <c r="S58" s="324"/>
      <c r="T58" s="324"/>
      <c r="U58" s="324"/>
      <c r="V58" s="307"/>
      <c r="W58" s="307"/>
      <c r="X58" s="307"/>
      <c r="Y58" s="119"/>
      <c r="Z58" s="308"/>
      <c r="AA58" s="237" t="str">
        <f>$G$58</f>
        <v>Buenas practicas y lecciones aprendidas identificadas por proceso o Alcaldía Local en la herramienta de gestión del conocimiento (AGORA)</v>
      </c>
      <c r="AB58" s="239">
        <f t="shared" si="0"/>
        <v>0</v>
      </c>
      <c r="AC58" s="239"/>
      <c r="AD58" s="240"/>
      <c r="AE58" s="310" t="s">
        <v>316</v>
      </c>
      <c r="AF58" s="310"/>
      <c r="AG58" s="237" t="str">
        <f>$G$58</f>
        <v>Buenas practicas y lecciones aprendidas identificadas por proceso o Alcaldía Local en la herramienta de gestión del conocimiento (AGORA)</v>
      </c>
      <c r="AH58" s="239">
        <f t="shared" si="1"/>
        <v>1</v>
      </c>
      <c r="AI58" s="239"/>
      <c r="AJ58" s="240">
        <f t="shared" si="37"/>
        <v>0</v>
      </c>
      <c r="AK58" s="237"/>
      <c r="AL58" s="237"/>
      <c r="AM58" s="237" t="str">
        <f>$G$58</f>
        <v>Buenas practicas y lecciones aprendidas identificadas por proceso o Alcaldía Local en la herramienta de gestión del conocimiento (AGORA)</v>
      </c>
      <c r="AN58" s="239">
        <f t="shared" si="3"/>
        <v>0</v>
      </c>
      <c r="AO58" s="239"/>
      <c r="AP58" s="240" t="e">
        <f t="shared" si="38"/>
        <v>#DIV/0!</v>
      </c>
      <c r="AQ58" s="237"/>
      <c r="AR58" s="237"/>
      <c r="AS58" s="237" t="str">
        <f>$G$58</f>
        <v>Buenas practicas y lecciones aprendidas identificadas por proceso o Alcaldía Local en la herramienta de gestión del conocimiento (AGORA)</v>
      </c>
      <c r="AT58" s="239">
        <f t="shared" si="5"/>
        <v>1</v>
      </c>
      <c r="AU58" s="239"/>
      <c r="AV58" s="240">
        <f t="shared" si="39"/>
        <v>0</v>
      </c>
      <c r="AW58" s="300"/>
      <c r="AX58" s="237"/>
      <c r="AY58" s="237" t="str">
        <f>$G$58</f>
        <v>Buenas practicas y lecciones aprendidas identificadas por proceso o Alcaldía Local en la herramienta de gestión del conocimiento (AGORA)</v>
      </c>
      <c r="AZ58" s="239">
        <f t="shared" si="7"/>
        <v>2</v>
      </c>
      <c r="BA58" s="239"/>
      <c r="BB58" s="240">
        <f t="shared" si="40"/>
        <v>0</v>
      </c>
      <c r="BC58" s="301">
        <f t="shared" si="9"/>
        <v>0</v>
      </c>
      <c r="BD58" s="302"/>
    </row>
    <row r="59" spans="1:61" s="303" customFormat="1" ht="150" customHeight="1" thickBot="1" x14ac:dyDescent="0.25">
      <c r="A59" s="304">
        <v>39</v>
      </c>
      <c r="B59" s="439"/>
      <c r="C59" s="429"/>
      <c r="D59" s="344" t="s">
        <v>286</v>
      </c>
      <c r="E59" s="319">
        <v>1.4E-2</v>
      </c>
      <c r="F59" s="345" t="s">
        <v>166</v>
      </c>
      <c r="G59" s="344" t="s">
        <v>261</v>
      </c>
      <c r="H59" s="344" t="s">
        <v>262</v>
      </c>
      <c r="I59" s="351"/>
      <c r="J59" s="351"/>
      <c r="K59" s="323" t="s">
        <v>263</v>
      </c>
      <c r="L59" s="214"/>
      <c r="M59" s="215">
        <v>1</v>
      </c>
      <c r="N59" s="214"/>
      <c r="O59" s="215">
        <v>1</v>
      </c>
      <c r="P59" s="215">
        <v>1</v>
      </c>
      <c r="Q59" s="214"/>
      <c r="R59" s="214"/>
      <c r="S59" s="352"/>
      <c r="T59" s="352"/>
      <c r="U59" s="352"/>
      <c r="V59" s="313"/>
      <c r="W59" s="313"/>
      <c r="X59" s="313"/>
      <c r="Y59" s="119"/>
      <c r="Z59" s="314"/>
      <c r="AA59" s="237" t="str">
        <f>$G$59</f>
        <v>Porcentaje de depuración de las comunicaciones en el aplicatio de gestión documental</v>
      </c>
      <c r="AB59" s="238">
        <f t="shared" si="0"/>
        <v>0</v>
      </c>
      <c r="AC59" s="265"/>
      <c r="AD59" s="240"/>
      <c r="AE59" s="310" t="s">
        <v>316</v>
      </c>
      <c r="AF59" s="341"/>
      <c r="AG59" s="237" t="str">
        <f>$G$59</f>
        <v>Porcentaje de depuración de las comunicaciones en el aplicatio de gestión documental</v>
      </c>
      <c r="AH59" s="238">
        <f t="shared" si="1"/>
        <v>1</v>
      </c>
      <c r="AI59" s="265"/>
      <c r="AJ59" s="240">
        <f t="shared" si="37"/>
        <v>0</v>
      </c>
      <c r="AK59" s="315"/>
      <c r="AL59" s="315"/>
      <c r="AM59" s="237" t="str">
        <f>$G$59</f>
        <v>Porcentaje de depuración de las comunicaciones en el aplicatio de gestión documental</v>
      </c>
      <c r="AN59" s="238">
        <f t="shared" si="3"/>
        <v>0</v>
      </c>
      <c r="AO59" s="265"/>
      <c r="AP59" s="240" t="e">
        <f t="shared" si="38"/>
        <v>#DIV/0!</v>
      </c>
      <c r="AQ59" s="315"/>
      <c r="AR59" s="315"/>
      <c r="AS59" s="237" t="str">
        <f>$G$59</f>
        <v>Porcentaje de depuración de las comunicaciones en el aplicatio de gestión documental</v>
      </c>
      <c r="AT59" s="238">
        <f t="shared" si="5"/>
        <v>1</v>
      </c>
      <c r="AU59" s="265"/>
      <c r="AV59" s="240">
        <f t="shared" si="39"/>
        <v>0</v>
      </c>
      <c r="AW59" s="316"/>
      <c r="AX59" s="315"/>
      <c r="AY59" s="237" t="str">
        <f>$G$59</f>
        <v>Porcentaje de depuración de las comunicaciones en el aplicatio de gestión documental</v>
      </c>
      <c r="AZ59" s="238">
        <f t="shared" si="7"/>
        <v>1</v>
      </c>
      <c r="BA59" s="265"/>
      <c r="BB59" s="240">
        <f t="shared" si="40"/>
        <v>0</v>
      </c>
      <c r="BC59" s="301">
        <f t="shared" si="9"/>
        <v>0</v>
      </c>
      <c r="BD59" s="317"/>
    </row>
    <row r="60" spans="1:61" s="303" customFormat="1" ht="206.25" customHeight="1" thickBot="1" x14ac:dyDescent="0.25">
      <c r="A60" s="289">
        <v>40</v>
      </c>
      <c r="B60" s="439"/>
      <c r="C60" s="429"/>
      <c r="D60" s="344" t="s">
        <v>278</v>
      </c>
      <c r="E60" s="319">
        <v>1.4E-2</v>
      </c>
      <c r="F60" s="345" t="s">
        <v>166</v>
      </c>
      <c r="G60" s="344" t="s">
        <v>275</v>
      </c>
      <c r="H60" s="344" t="s">
        <v>287</v>
      </c>
      <c r="I60" s="323" t="s">
        <v>236</v>
      </c>
      <c r="J60" s="323" t="s">
        <v>74</v>
      </c>
      <c r="K60" s="323" t="s">
        <v>276</v>
      </c>
      <c r="L60" s="216">
        <v>1</v>
      </c>
      <c r="M60" s="216">
        <v>1</v>
      </c>
      <c r="N60" s="216">
        <v>1</v>
      </c>
      <c r="O60" s="216">
        <v>1</v>
      </c>
      <c r="P60" s="216">
        <v>1</v>
      </c>
      <c r="Q60" s="214" t="s">
        <v>58</v>
      </c>
      <c r="R60" s="214" t="s">
        <v>277</v>
      </c>
      <c r="S60" s="352"/>
      <c r="T60" s="352"/>
      <c r="U60" s="352"/>
      <c r="V60" s="313"/>
      <c r="W60" s="313"/>
      <c r="X60" s="313"/>
      <c r="Y60" s="119"/>
      <c r="Z60" s="314"/>
      <c r="AA60" s="237" t="str">
        <f>$G$60</f>
        <v>Cumplimiento en reportes de riesgos de manera oportuna</v>
      </c>
      <c r="AB60" s="238">
        <f t="shared" si="0"/>
        <v>1</v>
      </c>
      <c r="AC60" s="265">
        <v>0</v>
      </c>
      <c r="AD60" s="260">
        <f>AC60/AB60</f>
        <v>0</v>
      </c>
      <c r="AE60" s="341" t="s">
        <v>321</v>
      </c>
      <c r="AF60" s="341"/>
      <c r="AG60" s="237" t="str">
        <f>$G$60</f>
        <v>Cumplimiento en reportes de riesgos de manera oportuna</v>
      </c>
      <c r="AH60" s="238">
        <f t="shared" si="1"/>
        <v>1</v>
      </c>
      <c r="AI60" s="265"/>
      <c r="AJ60" s="240">
        <f t="shared" si="37"/>
        <v>0</v>
      </c>
      <c r="AK60" s="315"/>
      <c r="AL60" s="315"/>
      <c r="AM60" s="237" t="str">
        <f>$G$60</f>
        <v>Cumplimiento en reportes de riesgos de manera oportuna</v>
      </c>
      <c r="AN60" s="238">
        <f t="shared" si="3"/>
        <v>1</v>
      </c>
      <c r="AO60" s="265"/>
      <c r="AP60" s="240">
        <f t="shared" si="38"/>
        <v>0</v>
      </c>
      <c r="AQ60" s="315"/>
      <c r="AR60" s="315"/>
      <c r="AS60" s="237" t="str">
        <f>$G$60</f>
        <v>Cumplimiento en reportes de riesgos de manera oportuna</v>
      </c>
      <c r="AT60" s="238">
        <f t="shared" si="5"/>
        <v>1</v>
      </c>
      <c r="AU60" s="265"/>
      <c r="AV60" s="240">
        <f t="shared" si="39"/>
        <v>0</v>
      </c>
      <c r="AW60" s="316"/>
      <c r="AX60" s="315"/>
      <c r="AY60" s="237" t="str">
        <f>$G$60</f>
        <v>Cumplimiento en reportes de riesgos de manera oportuna</v>
      </c>
      <c r="AZ60" s="238">
        <f t="shared" si="7"/>
        <v>1</v>
      </c>
      <c r="BA60" s="265"/>
      <c r="BB60" s="240">
        <f t="shared" si="40"/>
        <v>0</v>
      </c>
      <c r="BC60" s="301">
        <f t="shared" si="9"/>
        <v>0</v>
      </c>
      <c r="BD60" s="317"/>
    </row>
    <row r="61" spans="1:61" s="303" customFormat="1" ht="206.25" customHeight="1" thickBot="1" x14ac:dyDescent="0.25">
      <c r="A61" s="304">
        <v>41</v>
      </c>
      <c r="B61" s="439"/>
      <c r="C61" s="429"/>
      <c r="D61" s="344" t="s">
        <v>288</v>
      </c>
      <c r="E61" s="319">
        <v>1.4E-2</v>
      </c>
      <c r="F61" s="345" t="s">
        <v>166</v>
      </c>
      <c r="G61" s="344" t="s">
        <v>279</v>
      </c>
      <c r="H61" s="344" t="s">
        <v>280</v>
      </c>
      <c r="I61" s="323" t="s">
        <v>236</v>
      </c>
      <c r="J61" s="323" t="s">
        <v>74</v>
      </c>
      <c r="K61" s="323" t="s">
        <v>281</v>
      </c>
      <c r="L61" s="214"/>
      <c r="M61" s="216">
        <v>1</v>
      </c>
      <c r="N61" s="216">
        <v>1</v>
      </c>
      <c r="O61" s="216">
        <v>1</v>
      </c>
      <c r="P61" s="216">
        <v>1</v>
      </c>
      <c r="Q61" s="214" t="s">
        <v>58</v>
      </c>
      <c r="R61" s="214" t="s">
        <v>282</v>
      </c>
      <c r="S61" s="352"/>
      <c r="T61" s="352"/>
      <c r="U61" s="352"/>
      <c r="V61" s="313"/>
      <c r="W61" s="313"/>
      <c r="X61" s="313"/>
      <c r="Y61" s="119"/>
      <c r="Z61" s="314"/>
      <c r="AA61" s="237" t="str">
        <f>$G$61</f>
        <v>Cumplimiento del plan de actualización de los procesos en el marco del Sistema de Gestión</v>
      </c>
      <c r="AB61" s="238">
        <f t="shared" si="0"/>
        <v>0</v>
      </c>
      <c r="AC61" s="265"/>
      <c r="AD61" s="240"/>
      <c r="AE61" s="310" t="s">
        <v>316</v>
      </c>
      <c r="AF61" s="341"/>
      <c r="AG61" s="237" t="str">
        <f>$G$61</f>
        <v>Cumplimiento del plan de actualización de los procesos en el marco del Sistema de Gestión</v>
      </c>
      <c r="AH61" s="238">
        <f t="shared" si="1"/>
        <v>1</v>
      </c>
      <c r="AI61" s="265"/>
      <c r="AJ61" s="240">
        <f t="shared" si="37"/>
        <v>0</v>
      </c>
      <c r="AK61" s="315"/>
      <c r="AL61" s="315"/>
      <c r="AM61" s="237" t="str">
        <f>$G$61</f>
        <v>Cumplimiento del plan de actualización de los procesos en el marco del Sistema de Gestión</v>
      </c>
      <c r="AN61" s="238">
        <f t="shared" si="3"/>
        <v>1</v>
      </c>
      <c r="AO61" s="265"/>
      <c r="AP61" s="240">
        <f t="shared" si="38"/>
        <v>0</v>
      </c>
      <c r="AQ61" s="315"/>
      <c r="AR61" s="315"/>
      <c r="AS61" s="237" t="str">
        <f>$G$61</f>
        <v>Cumplimiento del plan de actualización de los procesos en el marco del Sistema de Gestión</v>
      </c>
      <c r="AT61" s="238">
        <f t="shared" si="5"/>
        <v>1</v>
      </c>
      <c r="AU61" s="265"/>
      <c r="AV61" s="240">
        <f t="shared" si="39"/>
        <v>0</v>
      </c>
      <c r="AW61" s="316"/>
      <c r="AX61" s="315"/>
      <c r="AY61" s="237" t="str">
        <f>$G$61</f>
        <v>Cumplimiento del plan de actualización de los procesos en el marco del Sistema de Gestión</v>
      </c>
      <c r="AZ61" s="238">
        <f t="shared" si="7"/>
        <v>1</v>
      </c>
      <c r="BA61" s="265"/>
      <c r="BB61" s="240">
        <f t="shared" si="40"/>
        <v>0</v>
      </c>
      <c r="BC61" s="301">
        <f t="shared" si="9"/>
        <v>0</v>
      </c>
      <c r="BD61" s="317"/>
    </row>
    <row r="62" spans="1:61" s="303" customFormat="1" ht="206.25" customHeight="1" thickBot="1" x14ac:dyDescent="0.25">
      <c r="A62" s="289">
        <v>42</v>
      </c>
      <c r="B62" s="439"/>
      <c r="C62" s="429"/>
      <c r="D62" s="344" t="s">
        <v>289</v>
      </c>
      <c r="E62" s="319">
        <v>1.4E-2</v>
      </c>
      <c r="F62" s="345" t="s">
        <v>166</v>
      </c>
      <c r="G62" s="344" t="s">
        <v>290</v>
      </c>
      <c r="H62" s="344" t="s">
        <v>291</v>
      </c>
      <c r="I62" s="323" t="s">
        <v>236</v>
      </c>
      <c r="J62" s="323" t="s">
        <v>74</v>
      </c>
      <c r="K62" s="323" t="s">
        <v>281</v>
      </c>
      <c r="L62" s="216">
        <v>1</v>
      </c>
      <c r="M62" s="216">
        <v>1</v>
      </c>
      <c r="N62" s="216">
        <v>1</v>
      </c>
      <c r="O62" s="216">
        <v>1</v>
      </c>
      <c r="P62" s="216">
        <v>1</v>
      </c>
      <c r="Q62" s="214" t="s">
        <v>58</v>
      </c>
      <c r="R62" s="214" t="s">
        <v>282</v>
      </c>
      <c r="S62" s="352"/>
      <c r="T62" s="352"/>
      <c r="U62" s="352"/>
      <c r="V62" s="313"/>
      <c r="W62" s="313"/>
      <c r="X62" s="313"/>
      <c r="Y62" s="119"/>
      <c r="Z62" s="314"/>
      <c r="AA62" s="237" t="str">
        <f>$G$62</f>
        <v>Acciones correctivas documentadas y vigentes</v>
      </c>
      <c r="AB62" s="238">
        <f t="shared" si="0"/>
        <v>1</v>
      </c>
      <c r="AC62" s="268">
        <f>(1-BF62)*0.5+(1-BH62)*0.5</f>
        <v>0.60499999999999998</v>
      </c>
      <c r="AD62" s="260">
        <f t="shared" si="18"/>
        <v>0.60499999999999998</v>
      </c>
      <c r="AE62" s="341" t="s">
        <v>324</v>
      </c>
      <c r="AF62" s="341"/>
      <c r="AG62" s="237" t="str">
        <f>$G$62</f>
        <v>Acciones correctivas documentadas y vigentes</v>
      </c>
      <c r="AH62" s="238">
        <f t="shared" si="1"/>
        <v>1</v>
      </c>
      <c r="AI62" s="265"/>
      <c r="AJ62" s="240">
        <f t="shared" si="37"/>
        <v>0</v>
      </c>
      <c r="AK62" s="315"/>
      <c r="AL62" s="315"/>
      <c r="AM62" s="237" t="str">
        <f>$G$62</f>
        <v>Acciones correctivas documentadas y vigentes</v>
      </c>
      <c r="AN62" s="238">
        <f t="shared" si="3"/>
        <v>1</v>
      </c>
      <c r="AO62" s="265"/>
      <c r="AP62" s="240">
        <f t="shared" si="38"/>
        <v>0</v>
      </c>
      <c r="AQ62" s="315"/>
      <c r="AR62" s="315"/>
      <c r="AS62" s="237" t="str">
        <f>$G$62</f>
        <v>Acciones correctivas documentadas y vigentes</v>
      </c>
      <c r="AT62" s="238">
        <f t="shared" si="5"/>
        <v>1</v>
      </c>
      <c r="AU62" s="265"/>
      <c r="AV62" s="240">
        <f t="shared" si="39"/>
        <v>0</v>
      </c>
      <c r="AW62" s="316"/>
      <c r="AX62" s="315"/>
      <c r="AY62" s="237" t="str">
        <f>$G$62</f>
        <v>Acciones correctivas documentadas y vigentes</v>
      </c>
      <c r="AZ62" s="238">
        <f t="shared" si="7"/>
        <v>1</v>
      </c>
      <c r="BA62" s="265"/>
      <c r="BB62" s="240">
        <f t="shared" si="40"/>
        <v>0</v>
      </c>
      <c r="BC62" s="301">
        <f t="shared" si="9"/>
        <v>0</v>
      </c>
      <c r="BD62" s="317"/>
      <c r="BF62" s="353">
        <v>0.48</v>
      </c>
      <c r="BG62" s="303" t="s">
        <v>322</v>
      </c>
      <c r="BH62" s="353">
        <v>0.31</v>
      </c>
      <c r="BI62" s="303" t="s">
        <v>323</v>
      </c>
    </row>
    <row r="63" spans="1:61" s="303" customFormat="1" ht="163.5" customHeight="1" thickBot="1" x14ac:dyDescent="0.25">
      <c r="A63" s="304">
        <v>43</v>
      </c>
      <c r="B63" s="439"/>
      <c r="C63" s="430"/>
      <c r="D63" s="344" t="s">
        <v>292</v>
      </c>
      <c r="E63" s="319">
        <v>1.4E-2</v>
      </c>
      <c r="F63" s="345" t="s">
        <v>166</v>
      </c>
      <c r="G63" s="344" t="s">
        <v>293</v>
      </c>
      <c r="H63" s="344" t="s">
        <v>299</v>
      </c>
      <c r="I63" s="354"/>
      <c r="J63" s="354"/>
      <c r="K63" s="323" t="s">
        <v>370</v>
      </c>
      <c r="L63" s="215">
        <v>1</v>
      </c>
      <c r="M63" s="215">
        <v>1</v>
      </c>
      <c r="N63" s="215">
        <v>1</v>
      </c>
      <c r="O63" s="215">
        <v>1</v>
      </c>
      <c r="P63" s="215">
        <v>1</v>
      </c>
      <c r="Q63" s="214" t="s">
        <v>58</v>
      </c>
      <c r="R63" s="214" t="s">
        <v>369</v>
      </c>
      <c r="S63" s="355"/>
      <c r="T63" s="355"/>
      <c r="U63" s="355"/>
      <c r="V63" s="356"/>
      <c r="W63" s="356"/>
      <c r="X63" s="356"/>
      <c r="Y63" s="119"/>
      <c r="Z63" s="357"/>
      <c r="AA63" s="237" t="str">
        <f>$G$63</f>
        <v>Información publicada según lineamientos de la ley de transparencia 1712 de 2014</v>
      </c>
      <c r="AB63" s="238">
        <f t="shared" si="0"/>
        <v>1</v>
      </c>
      <c r="AC63" s="269">
        <v>0.96</v>
      </c>
      <c r="AD63" s="260">
        <f t="shared" si="18"/>
        <v>0.96</v>
      </c>
      <c r="AE63" s="358" t="s">
        <v>325</v>
      </c>
      <c r="AF63" s="358"/>
      <c r="AG63" s="237" t="str">
        <f>$G$63</f>
        <v>Información publicada según lineamientos de la ley de transparencia 1712 de 2014</v>
      </c>
      <c r="AH63" s="238">
        <f t="shared" si="1"/>
        <v>1</v>
      </c>
      <c r="AI63" s="254"/>
      <c r="AJ63" s="240">
        <f t="shared" si="37"/>
        <v>0</v>
      </c>
      <c r="AK63" s="253"/>
      <c r="AL63" s="253"/>
      <c r="AM63" s="237" t="str">
        <f>$G$63</f>
        <v>Información publicada según lineamientos de la ley de transparencia 1712 de 2014</v>
      </c>
      <c r="AN63" s="238">
        <f t="shared" si="3"/>
        <v>1</v>
      </c>
      <c r="AO63" s="254"/>
      <c r="AP63" s="240">
        <f t="shared" si="38"/>
        <v>0</v>
      </c>
      <c r="AQ63" s="253"/>
      <c r="AR63" s="253"/>
      <c r="AS63" s="237" t="str">
        <f>$G$63</f>
        <v>Información publicada según lineamientos de la ley de transparencia 1712 de 2014</v>
      </c>
      <c r="AT63" s="238">
        <f t="shared" si="5"/>
        <v>1</v>
      </c>
      <c r="AU63" s="254"/>
      <c r="AV63" s="240">
        <f t="shared" si="39"/>
        <v>0</v>
      </c>
      <c r="AW63" s="359"/>
      <c r="AX63" s="253"/>
      <c r="AY63" s="237" t="str">
        <f>$G$63</f>
        <v>Información publicada según lineamientos de la ley de transparencia 1712 de 2014</v>
      </c>
      <c r="AZ63" s="238">
        <f t="shared" si="7"/>
        <v>1</v>
      </c>
      <c r="BA63" s="254"/>
      <c r="BB63" s="240">
        <f t="shared" si="40"/>
        <v>0</v>
      </c>
      <c r="BC63" s="301">
        <f t="shared" si="9"/>
        <v>0</v>
      </c>
      <c r="BD63" s="360"/>
    </row>
    <row r="64" spans="1:61" s="303" customFormat="1" ht="112.5" customHeight="1" thickBot="1" x14ac:dyDescent="0.35">
      <c r="A64" s="361"/>
      <c r="B64" s="431" t="s">
        <v>150</v>
      </c>
      <c r="C64" s="432"/>
      <c r="D64" s="432"/>
      <c r="E64" s="171">
        <f>SUM(E52:E63,E51,E49,E47,E45,E34,E24,E20,E18)</f>
        <v>1</v>
      </c>
      <c r="F64" s="158"/>
      <c r="G64" s="362"/>
      <c r="H64" s="159"/>
      <c r="I64" s="159"/>
      <c r="J64" s="159"/>
      <c r="K64" s="159"/>
      <c r="L64" s="159"/>
      <c r="M64" s="159"/>
      <c r="N64" s="159"/>
      <c r="O64" s="159"/>
      <c r="P64" s="363"/>
      <c r="Q64" s="159"/>
      <c r="R64" s="159"/>
      <c r="S64" s="160"/>
      <c r="T64" s="160"/>
      <c r="U64" s="160"/>
      <c r="V64" s="160"/>
      <c r="W64" s="160"/>
      <c r="X64" s="160"/>
      <c r="Y64" s="160"/>
      <c r="Z64" s="160"/>
      <c r="AA64" s="418" t="s">
        <v>151</v>
      </c>
      <c r="AB64" s="418"/>
      <c r="AC64" s="418"/>
      <c r="AD64" s="270">
        <f>AVERAGE(AD15:AD63)</f>
        <v>0.82825000000000004</v>
      </c>
      <c r="AE64" s="161"/>
      <c r="AF64" s="160"/>
      <c r="AG64" s="417" t="s">
        <v>152</v>
      </c>
      <c r="AH64" s="417"/>
      <c r="AI64" s="417"/>
      <c r="AJ64" s="161" t="e">
        <f>AVERAGE(AJ15:AJ63)</f>
        <v>#DIV/0!</v>
      </c>
      <c r="AK64" s="161"/>
      <c r="AL64" s="160"/>
      <c r="AM64" s="419" t="s">
        <v>153</v>
      </c>
      <c r="AN64" s="419"/>
      <c r="AO64" s="419"/>
      <c r="AP64" s="161" t="e">
        <f>AVERAGE(AP15:AP63)</f>
        <v>#DIV/0!</v>
      </c>
      <c r="AQ64" s="161"/>
      <c r="AR64" s="162"/>
      <c r="AS64" s="420" t="s">
        <v>154</v>
      </c>
      <c r="AT64" s="420"/>
      <c r="AU64" s="420"/>
      <c r="AV64" s="161" t="e">
        <f>AVERAGE(AV15:AV63)</f>
        <v>#DIV/0!</v>
      </c>
      <c r="AW64" s="161"/>
      <c r="AX64" s="421" t="s">
        <v>364</v>
      </c>
      <c r="AY64" s="422"/>
      <c r="AZ64" s="423"/>
      <c r="BA64" s="163" t="e">
        <f>SUM(BC15:BC17,BC19,BC21:BC23,BC25:BC33,BC35:BC44,BC46,BC48:BC48,BC50,BC52:BC63)</f>
        <v>#DIV/0!</v>
      </c>
      <c r="BB64" s="163"/>
      <c r="BC64" s="183"/>
      <c r="BD64" s="164"/>
    </row>
    <row r="65" spans="1:56" ht="15.75" customHeight="1" x14ac:dyDescent="0.2">
      <c r="A65" s="52"/>
      <c r="B65" s="165"/>
      <c r="C65" s="165"/>
      <c r="D65" s="166"/>
      <c r="E65" s="167"/>
      <c r="F65" s="165"/>
      <c r="G65" s="165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416"/>
      <c r="AB65" s="416"/>
      <c r="AC65" s="416"/>
      <c r="AD65" s="168"/>
      <c r="AE65" s="169"/>
      <c r="AF65" s="169"/>
      <c r="AG65" s="416"/>
      <c r="AH65" s="416"/>
      <c r="AI65" s="416"/>
      <c r="AJ65" s="168"/>
      <c r="AK65" s="169"/>
      <c r="AL65" s="169"/>
      <c r="AM65" s="416"/>
      <c r="AN65" s="416"/>
      <c r="AO65" s="416"/>
      <c r="AP65" s="168"/>
      <c r="AQ65" s="169"/>
      <c r="AR65" s="169"/>
      <c r="AS65" s="416"/>
      <c r="AT65" s="416"/>
      <c r="AU65" s="416"/>
      <c r="AV65" s="168"/>
      <c r="AW65" s="169"/>
      <c r="AX65" s="169"/>
      <c r="AY65" s="416"/>
      <c r="AZ65" s="416"/>
      <c r="BA65" s="416"/>
      <c r="BB65" s="168"/>
      <c r="BC65" s="168"/>
      <c r="BD65" s="169"/>
    </row>
  </sheetData>
  <sheetProtection algorithmName="SHA-512" hashValue="a+mwEa0IsFRxfFu9QwfLHDyYTMUQcFVeFb2lAxYiwTry4Z4EUk4Y9bAGO3IaaoJb31zF8ZAiaHypSxpxrM1pEQ==" saltValue="Zo79kOK5y6GRwHv9l2ItMg==" spinCount="100000" sheet="1" objects="1" scenarios="1"/>
  <autoFilter ref="A10:BD64">
    <filterColumn colId="0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  <filterColumn colId="45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  <filterColumn colId="53" showButton="0"/>
    <filterColumn colId="54" showButton="0"/>
  </autoFilter>
  <mergeCells count="69">
    <mergeCell ref="A1:Z1"/>
    <mergeCell ref="A2:Z2"/>
    <mergeCell ref="AM65:AO65"/>
    <mergeCell ref="AS65:AU65"/>
    <mergeCell ref="C52:C63"/>
    <mergeCell ref="AM12:AO12"/>
    <mergeCell ref="AF12:AF13"/>
    <mergeCell ref="AG12:AI12"/>
    <mergeCell ref="B64:D64"/>
    <mergeCell ref="X13:Y13"/>
    <mergeCell ref="D12:S12"/>
    <mergeCell ref="AJ12:AJ13"/>
    <mergeCell ref="AK12:AK13"/>
    <mergeCell ref="B52:B63"/>
    <mergeCell ref="A10:B12"/>
    <mergeCell ref="C13:C14"/>
    <mergeCell ref="AY65:BA65"/>
    <mergeCell ref="AG64:AI64"/>
    <mergeCell ref="AA64:AC64"/>
    <mergeCell ref="AM64:AO64"/>
    <mergeCell ref="AS64:AU64"/>
    <mergeCell ref="AX64:AZ64"/>
    <mergeCell ref="AA65:AC65"/>
    <mergeCell ref="AG65:AI65"/>
    <mergeCell ref="AL12:AL13"/>
    <mergeCell ref="AY12:BA12"/>
    <mergeCell ref="V12:Z12"/>
    <mergeCell ref="AA12:AC12"/>
    <mergeCell ref="AD12:AD13"/>
    <mergeCell ref="AE12:AE13"/>
    <mergeCell ref="AX12:AX13"/>
    <mergeCell ref="AP12:AP13"/>
    <mergeCell ref="AQ12:AQ13"/>
    <mergeCell ref="AR12:AR13"/>
    <mergeCell ref="AS5:AX5"/>
    <mergeCell ref="AM8:AO8"/>
    <mergeCell ref="AY5:BD5"/>
    <mergeCell ref="AS8:AU8"/>
    <mergeCell ref="AA6:AF6"/>
    <mergeCell ref="AG6:AL6"/>
    <mergeCell ref="AM6:AR6"/>
    <mergeCell ref="AS6:AX6"/>
    <mergeCell ref="AY6:BD6"/>
    <mergeCell ref="AY8:BA8"/>
    <mergeCell ref="AM5:AR5"/>
    <mergeCell ref="BB12:BB13"/>
    <mergeCell ref="BD12:BD13"/>
    <mergeCell ref="AW12:AW13"/>
    <mergeCell ref="AS12:AU12"/>
    <mergeCell ref="AV12:AV13"/>
    <mergeCell ref="AS11:AX11"/>
    <mergeCell ref="AY11:BD11"/>
    <mergeCell ref="AS10:AX10"/>
    <mergeCell ref="AY10:BD10"/>
    <mergeCell ref="D8:K8"/>
    <mergeCell ref="AM10:AR10"/>
    <mergeCell ref="AM11:AR11"/>
    <mergeCell ref="D10:Z11"/>
    <mergeCell ref="AG8:AI8"/>
    <mergeCell ref="AA10:AF10"/>
    <mergeCell ref="AG10:AL10"/>
    <mergeCell ref="AA8:AC8"/>
    <mergeCell ref="AA11:AF11"/>
    <mergeCell ref="AG11:AL11"/>
    <mergeCell ref="C3:H3"/>
    <mergeCell ref="E4:H4"/>
    <mergeCell ref="E5:H5"/>
    <mergeCell ref="D7:S7"/>
    <mergeCell ref="L8:O8"/>
  </mergeCells>
  <conditionalFormatting sqref="AD64:AE64 AJ64:AK64 AP64:AQ64 AV64:AW64 BA64:BD64 AD15:AD24 AD26:AD31 AD44:AD47 AD49 AD51:AD65 AD34:AD41 BB15:BC65 AJ15:AJ65 AP15:AP65 AV15:AV65">
    <cfRule type="containsText" dxfId="11" priority="315" operator="containsText" text="N/A">
      <formula>NOT(ISERROR(SEARCH("N/A",AD15)))</formula>
    </cfRule>
    <cfRule type="cellIs" dxfId="10" priority="316" operator="between">
      <formula>#REF!</formula>
      <formula>#REF!</formula>
    </cfRule>
    <cfRule type="cellIs" dxfId="9" priority="317" operator="between">
      <formula>#REF!</formula>
      <formula>#REF!</formula>
    </cfRule>
    <cfRule type="cellIs" dxfId="8" priority="318" operator="between">
      <formula>#REF!</formula>
      <formula>#REF!</formula>
    </cfRule>
  </conditionalFormatting>
  <conditionalFormatting sqref="AP65 AV65 BB65:BC65 AJ65 AD65">
    <cfRule type="containsText" dxfId="7" priority="379" operator="containsText" text="N/A">
      <formula>NOT(ISERROR(SEARCH("N/A",AD65)))</formula>
    </cfRule>
    <cfRule type="cellIs" dxfId="6" priority="380" operator="between">
      <formula>$B$11</formula>
      <formula>#REF!</formula>
    </cfRule>
    <cfRule type="cellIs" dxfId="5" priority="381" operator="between">
      <formula>$B$9</formula>
      <formula>#REF!</formula>
    </cfRule>
    <cfRule type="cellIs" dxfId="4" priority="382" operator="between">
      <formula>#REF!</formula>
      <formula>#REF!</formula>
    </cfRule>
  </conditionalFormatting>
  <conditionalFormatting sqref="BB65:BC65 AP65 AV65 AJ65 AD65">
    <cfRule type="containsText" dxfId="3" priority="419" operator="containsText" text="N/A">
      <formula>NOT(ISERROR(SEARCH("N/A",AD65)))</formula>
    </cfRule>
    <cfRule type="cellIs" dxfId="2" priority="420" operator="between">
      <formula>#REF!</formula>
      <formula>#REF!</formula>
    </cfRule>
    <cfRule type="cellIs" dxfId="1" priority="421" operator="between">
      <formula>$B$9</formula>
      <formula>#REF!</formula>
    </cfRule>
    <cfRule type="cellIs" dxfId="0" priority="422" operator="between">
      <formula>#REF!</formula>
      <formula>#REF!</formula>
    </cfRule>
  </conditionalFormatting>
  <conditionalFormatting sqref="AE64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64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64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6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64:BC64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6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4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64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6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6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V64">
    <cfRule type="iconSet" priority="197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A64">
    <cfRule type="colorScale" priority="1984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dataValidations count="8">
    <dataValidation type="list" allowBlank="1" showInputMessage="1" showErrorMessage="1" sqref="B4">
      <formula1>DEPENDENCIA</formula1>
    </dataValidation>
    <dataValidation type="list" allowBlank="1" showInputMessage="1" showErrorMessage="1" sqref="B5">
      <formula1>LIDERPROCESO</formula1>
    </dataValidation>
    <dataValidation type="list" allowBlank="1" showInputMessage="1" showErrorMessage="1" error="Escriba un texto " promptTitle="Cualquier contenido" sqref="F63 F15:F59">
      <formula1>META2</formula1>
    </dataValidation>
    <dataValidation type="list" allowBlank="1" showInputMessage="1" showErrorMessage="1" sqref="J17 J19:J63">
      <formula1>PROGRAMACION</formula1>
    </dataValidation>
    <dataValidation type="list" allowBlank="1" showInputMessage="1" showErrorMessage="1" sqref="Q15:Q63">
      <formula1>INDICADOR</formula1>
    </dataValidation>
    <dataValidation type="list" allowBlank="1" showInputMessage="1" showErrorMessage="1" sqref="V15:V63">
      <formula1>FUENTE</formula1>
    </dataValidation>
    <dataValidation type="list" allowBlank="1" showInputMessage="1" showErrorMessage="1" sqref="W15:W63">
      <formula1>RUBROS</formula1>
    </dataValidation>
    <dataValidation type="list" allowBlank="1" showInputMessage="1" showErrorMessage="1" sqref="U15:U63">
      <formula1>CONTRALORIA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7" orientation="landscape" horizontalDpi="4294967293" r:id="rId1"/>
  <headerFooter>
    <oddFooter>&amp;RCódigo: PLE-PIN-F018
Versión: 1
Vigencia desde: 8 septiembre de 2017</oddFooter>
  </headerFooter>
  <colBreaks count="1" manualBreakCount="1">
    <brk id="26" max="4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2"/>
  <sheetViews>
    <sheetView workbookViewId="0">
      <selection activeCell="G33" sqref="G33"/>
    </sheetView>
  </sheetViews>
  <sheetFormatPr baseColWidth="10" defaultRowHeight="15" x14ac:dyDescent="0.25"/>
  <sheetData>
    <row r="32" spans="7:7" x14ac:dyDescent="0.25">
      <c r="G32">
        <f>17/3</f>
        <v>5.666666666666667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7"/>
  <sheetViews>
    <sheetView zoomScale="55" zoomScaleNormal="55" workbookViewId="0">
      <selection activeCell="P15" sqref="P15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155</v>
      </c>
      <c r="B1" t="s">
        <v>41</v>
      </c>
      <c r="C1" t="s">
        <v>156</v>
      </c>
      <c r="D1" t="s">
        <v>157</v>
      </c>
      <c r="F1" t="s">
        <v>158</v>
      </c>
    </row>
    <row r="2" spans="1:8" x14ac:dyDescent="0.25">
      <c r="A2" t="s">
        <v>159</v>
      </c>
      <c r="B2" t="s">
        <v>160</v>
      </c>
      <c r="C2" t="s">
        <v>60</v>
      </c>
      <c r="D2" t="s">
        <v>76</v>
      </c>
      <c r="F2" t="s">
        <v>113</v>
      </c>
    </row>
    <row r="3" spans="1:8" x14ac:dyDescent="0.25">
      <c r="A3" t="s">
        <v>161</v>
      </c>
      <c r="B3" t="s">
        <v>162</v>
      </c>
      <c r="C3" t="s">
        <v>163</v>
      </c>
      <c r="D3" t="s">
        <v>74</v>
      </c>
      <c r="F3" t="s">
        <v>58</v>
      </c>
    </row>
    <row r="4" spans="1:8" x14ac:dyDescent="0.25">
      <c r="A4" t="s">
        <v>164</v>
      </c>
      <c r="C4" t="s">
        <v>54</v>
      </c>
      <c r="D4" t="s">
        <v>140</v>
      </c>
      <c r="F4" t="s">
        <v>68</v>
      </c>
    </row>
    <row r="5" spans="1:8" x14ac:dyDescent="0.25">
      <c r="A5" t="s">
        <v>165</v>
      </c>
      <c r="C5" t="s">
        <v>166</v>
      </c>
      <c r="D5" t="s">
        <v>167</v>
      </c>
    </row>
    <row r="6" spans="1:8" x14ac:dyDescent="0.25">
      <c r="A6" t="s">
        <v>168</v>
      </c>
      <c r="E6" t="s">
        <v>169</v>
      </c>
      <c r="G6" t="s">
        <v>170</v>
      </c>
    </row>
    <row r="7" spans="1:8" x14ac:dyDescent="0.25">
      <c r="A7" t="s">
        <v>171</v>
      </c>
      <c r="E7" t="s">
        <v>172</v>
      </c>
      <c r="G7" t="s">
        <v>173</v>
      </c>
    </row>
    <row r="8" spans="1:8" x14ac:dyDescent="0.25">
      <c r="E8" t="s">
        <v>174</v>
      </c>
      <c r="G8" t="s">
        <v>175</v>
      </c>
    </row>
    <row r="9" spans="1:8" x14ac:dyDescent="0.25">
      <c r="E9" t="s">
        <v>176</v>
      </c>
    </row>
    <row r="10" spans="1:8" x14ac:dyDescent="0.25">
      <c r="E10" t="s">
        <v>177</v>
      </c>
    </row>
    <row r="12" spans="1:8" s="3" customFormat="1" ht="74.25" customHeight="1" x14ac:dyDescent="0.25">
      <c r="A12" s="11"/>
      <c r="C12" s="12"/>
      <c r="D12" s="6"/>
      <c r="H12" s="3" t="s">
        <v>178</v>
      </c>
    </row>
    <row r="13" spans="1:8" s="3" customFormat="1" ht="74.25" customHeight="1" x14ac:dyDescent="0.25">
      <c r="A13" s="11"/>
      <c r="C13" s="12"/>
      <c r="D13" s="6"/>
      <c r="H13" s="3" t="s">
        <v>179</v>
      </c>
    </row>
    <row r="14" spans="1:8" s="3" customFormat="1" ht="74.25" customHeight="1" x14ac:dyDescent="0.25">
      <c r="A14" s="11"/>
      <c r="C14" s="12"/>
      <c r="D14" s="2"/>
      <c r="H14" s="3" t="s">
        <v>180</v>
      </c>
    </row>
    <row r="15" spans="1:8" s="3" customFormat="1" ht="74.25" customHeight="1" x14ac:dyDescent="0.25">
      <c r="A15" s="11"/>
      <c r="C15" s="12"/>
      <c r="D15" s="2"/>
      <c r="H15" s="3" t="s">
        <v>181</v>
      </c>
    </row>
    <row r="16" spans="1:8" s="3" customFormat="1" ht="74.25" customHeight="1" thickBot="1" x14ac:dyDescent="0.3">
      <c r="A16" s="11"/>
      <c r="C16" s="12"/>
      <c r="D16" s="5"/>
    </row>
    <row r="17" spans="1:4" s="3" customFormat="1" ht="74.25" customHeight="1" x14ac:dyDescent="0.25">
      <c r="A17" s="11"/>
      <c r="C17" s="12"/>
      <c r="D17" s="4"/>
    </row>
    <row r="18" spans="1:4" s="3" customFormat="1" ht="74.25" customHeight="1" x14ac:dyDescent="0.25">
      <c r="A18" s="11"/>
      <c r="C18" s="12"/>
      <c r="D18" s="6"/>
    </row>
    <row r="19" spans="1:4" s="3" customFormat="1" ht="74.25" customHeight="1" x14ac:dyDescent="0.25">
      <c r="A19" s="11"/>
      <c r="C19" s="12"/>
      <c r="D19" s="6"/>
    </row>
    <row r="20" spans="1:4" s="3" customFormat="1" ht="74.25" customHeight="1" x14ac:dyDescent="0.25">
      <c r="A20" s="11"/>
      <c r="C20" s="12"/>
      <c r="D20" s="6"/>
    </row>
    <row r="21" spans="1:4" s="3" customFormat="1" ht="74.25" customHeight="1" thickBot="1" x14ac:dyDescent="0.3">
      <c r="A21" s="11"/>
      <c r="C21" s="13"/>
      <c r="D21" s="6"/>
    </row>
    <row r="22" spans="1:4" ht="18.75" thickBot="1" x14ac:dyDescent="0.3">
      <c r="C22" s="13"/>
      <c r="D22" s="4"/>
    </row>
    <row r="23" spans="1:4" ht="18.75" thickBot="1" x14ac:dyDescent="0.3">
      <c r="C23" s="13"/>
      <c r="D23" s="1"/>
    </row>
    <row r="24" spans="1:4" ht="18" x14ac:dyDescent="0.25">
      <c r="C24" s="14"/>
      <c r="D24" s="4"/>
    </row>
    <row r="25" spans="1:4" ht="18" x14ac:dyDescent="0.25">
      <c r="C25" s="14"/>
      <c r="D25" s="6"/>
    </row>
    <row r="26" spans="1:4" ht="18" x14ac:dyDescent="0.25">
      <c r="C26" s="14"/>
      <c r="D26" s="6"/>
    </row>
    <row r="27" spans="1:4" ht="18.75" thickBot="1" x14ac:dyDescent="0.3">
      <c r="C27" s="14"/>
      <c r="D27" s="5"/>
    </row>
    <row r="28" spans="1:4" ht="18" x14ac:dyDescent="0.25">
      <c r="C28" s="14"/>
      <c r="D28" s="4"/>
    </row>
    <row r="29" spans="1:4" ht="18" x14ac:dyDescent="0.25">
      <c r="C29" s="14"/>
      <c r="D29" s="6"/>
    </row>
    <row r="30" spans="1:4" ht="18" x14ac:dyDescent="0.25">
      <c r="C30" s="14"/>
      <c r="D30" s="6"/>
    </row>
    <row r="31" spans="1:4" ht="18" x14ac:dyDescent="0.25">
      <c r="C31" s="14"/>
      <c r="D31" s="6"/>
    </row>
    <row r="32" spans="1:4" ht="18" x14ac:dyDescent="0.25">
      <c r="C32" s="15"/>
      <c r="D32" s="6"/>
    </row>
    <row r="33" spans="3:4" ht="18" x14ac:dyDescent="0.25">
      <c r="C33" s="15"/>
      <c r="D33" s="6"/>
    </row>
    <row r="34" spans="3:4" ht="18" x14ac:dyDescent="0.25">
      <c r="C34" s="15"/>
      <c r="D34" s="5"/>
    </row>
    <row r="35" spans="3:4" ht="18" x14ac:dyDescent="0.25">
      <c r="C35" s="15"/>
      <c r="D35" s="5"/>
    </row>
    <row r="36" spans="3:4" ht="18" x14ac:dyDescent="0.25">
      <c r="C36" s="15"/>
      <c r="D36" s="5"/>
    </row>
    <row r="37" spans="3:4" ht="18" x14ac:dyDescent="0.25">
      <c r="C37" s="15"/>
      <c r="D37" s="5"/>
    </row>
    <row r="38" spans="3:4" ht="18" x14ac:dyDescent="0.25">
      <c r="C38" s="15"/>
      <c r="D38" s="8"/>
    </row>
    <row r="39" spans="3:4" ht="18" x14ac:dyDescent="0.25">
      <c r="C39" s="15"/>
      <c r="D39" s="8"/>
    </row>
    <row r="40" spans="3:4" ht="18" x14ac:dyDescent="0.25">
      <c r="C40" s="16"/>
      <c r="D40" s="8"/>
    </row>
    <row r="41" spans="3:4" ht="18" x14ac:dyDescent="0.25">
      <c r="C41" s="16"/>
      <c r="D41" s="8"/>
    </row>
    <row r="42" spans="3:4" ht="18.75" thickBot="1" x14ac:dyDescent="0.3">
      <c r="C42" s="17"/>
      <c r="D42" s="8"/>
    </row>
    <row r="43" spans="3:4" ht="18" x14ac:dyDescent="0.25">
      <c r="C43" s="18"/>
      <c r="D43" s="4"/>
    </row>
    <row r="44" spans="3:4" ht="18" x14ac:dyDescent="0.25">
      <c r="C44" s="19"/>
      <c r="D44" s="5"/>
    </row>
    <row r="45" spans="3:4" ht="18" x14ac:dyDescent="0.25">
      <c r="C45" s="19"/>
      <c r="D45" s="5"/>
    </row>
    <row r="46" spans="3:4" ht="18" x14ac:dyDescent="0.25">
      <c r="C46" s="19"/>
      <c r="D46" s="8"/>
    </row>
    <row r="47" spans="3:4" ht="18.75" thickBot="1" x14ac:dyDescent="0.3">
      <c r="C47" s="20"/>
      <c r="D47" s="7"/>
    </row>
    <row r="48" spans="3:4" ht="18" x14ac:dyDescent="0.25">
      <c r="C48" s="21"/>
    </row>
    <row r="49" spans="3:3" ht="18" x14ac:dyDescent="0.25">
      <c r="C49" s="21"/>
    </row>
    <row r="50" spans="3:3" ht="18" x14ac:dyDescent="0.25">
      <c r="C50" s="21"/>
    </row>
    <row r="51" spans="3:3" ht="18" x14ac:dyDescent="0.25">
      <c r="C51" s="21"/>
    </row>
    <row r="52" spans="3:3" ht="18" x14ac:dyDescent="0.25">
      <c r="C52" s="22"/>
    </row>
    <row r="53" spans="3:3" ht="18" x14ac:dyDescent="0.25">
      <c r="C53" s="22"/>
    </row>
    <row r="54" spans="3:3" ht="18" x14ac:dyDescent="0.25">
      <c r="C54" s="22"/>
    </row>
    <row r="55" spans="3:3" ht="18" x14ac:dyDescent="0.25">
      <c r="C55" s="22"/>
    </row>
    <row r="56" spans="3:3" ht="18" x14ac:dyDescent="0.25">
      <c r="C56" s="23"/>
    </row>
    <row r="57" spans="3:3" ht="18" x14ac:dyDescent="0.25">
      <c r="C57" s="24"/>
    </row>
    <row r="58" spans="3:3" ht="18" x14ac:dyDescent="0.25">
      <c r="C58" s="24"/>
    </row>
    <row r="59" spans="3:3" ht="18" x14ac:dyDescent="0.25">
      <c r="C59" s="24"/>
    </row>
    <row r="60" spans="3:3" ht="18.75" thickBot="1" x14ac:dyDescent="0.3">
      <c r="C60" s="25"/>
    </row>
    <row r="61" spans="3:3" ht="18" x14ac:dyDescent="0.25">
      <c r="C61" s="26"/>
    </row>
    <row r="62" spans="3:3" ht="18" x14ac:dyDescent="0.25">
      <c r="C62" s="27"/>
    </row>
    <row r="63" spans="3:3" ht="18" x14ac:dyDescent="0.25">
      <c r="C63" s="27"/>
    </row>
    <row r="64" spans="3:3" ht="18" x14ac:dyDescent="0.25">
      <c r="C64" s="27"/>
    </row>
    <row r="65" spans="3:3" ht="18" x14ac:dyDescent="0.25">
      <c r="C65" s="27"/>
    </row>
    <row r="66" spans="3:3" ht="18" x14ac:dyDescent="0.25">
      <c r="C66" s="28"/>
    </row>
    <row r="67" spans="3:3" ht="18" x14ac:dyDescent="0.25">
      <c r="C67" s="28"/>
    </row>
    <row r="68" spans="3:3" ht="18" x14ac:dyDescent="0.25">
      <c r="C68" s="28"/>
    </row>
    <row r="69" spans="3:3" ht="18" x14ac:dyDescent="0.25">
      <c r="C69" s="28"/>
    </row>
    <row r="70" spans="3:3" ht="18" x14ac:dyDescent="0.25">
      <c r="C70" s="28"/>
    </row>
    <row r="71" spans="3:3" ht="18" x14ac:dyDescent="0.25">
      <c r="C71" s="29"/>
    </row>
    <row r="72" spans="3:3" ht="18" x14ac:dyDescent="0.25">
      <c r="C72" s="28"/>
    </row>
    <row r="73" spans="3:3" ht="18" x14ac:dyDescent="0.25">
      <c r="C73" s="28"/>
    </row>
    <row r="74" spans="3:3" ht="18" x14ac:dyDescent="0.25">
      <c r="C74" s="28"/>
    </row>
    <row r="75" spans="3:3" ht="18" x14ac:dyDescent="0.25">
      <c r="C75" s="28"/>
    </row>
    <row r="76" spans="3:3" ht="18" x14ac:dyDescent="0.25">
      <c r="C76" s="28"/>
    </row>
    <row r="77" spans="3:3" ht="18" x14ac:dyDescent="0.25">
      <c r="C77" s="28"/>
    </row>
    <row r="78" spans="3:3" ht="18" x14ac:dyDescent="0.25">
      <c r="C78" s="28"/>
    </row>
    <row r="79" spans="3:3" ht="18" x14ac:dyDescent="0.25">
      <c r="C79" s="27"/>
    </row>
    <row r="80" spans="3:3" ht="18" x14ac:dyDescent="0.25">
      <c r="C80" s="27"/>
    </row>
    <row r="81" spans="3:3" ht="18" x14ac:dyDescent="0.25">
      <c r="C81" s="27"/>
    </row>
    <row r="82" spans="3:3" ht="18" x14ac:dyDescent="0.25">
      <c r="C82" s="27"/>
    </row>
    <row r="83" spans="3:3" ht="18" x14ac:dyDescent="0.25">
      <c r="C83" s="27"/>
    </row>
    <row r="84" spans="3:3" ht="18" x14ac:dyDescent="0.25">
      <c r="C84" s="27"/>
    </row>
    <row r="85" spans="3:3" ht="18" x14ac:dyDescent="0.25">
      <c r="C85" s="30"/>
    </row>
    <row r="86" spans="3:3" ht="18" x14ac:dyDescent="0.25">
      <c r="C86" s="27"/>
    </row>
    <row r="87" spans="3:3" ht="18" x14ac:dyDescent="0.25">
      <c r="C87" s="27"/>
    </row>
    <row r="88" spans="3:3" ht="18.75" thickBot="1" x14ac:dyDescent="0.3">
      <c r="C88" s="31"/>
    </row>
    <row r="89" spans="3:3" ht="18" x14ac:dyDescent="0.25">
      <c r="C89" s="32"/>
    </row>
    <row r="90" spans="3:3" ht="18" x14ac:dyDescent="0.25">
      <c r="C90" s="28"/>
    </row>
    <row r="91" spans="3:3" ht="18" x14ac:dyDescent="0.25">
      <c r="C91" s="28"/>
    </row>
    <row r="92" spans="3:3" ht="18" x14ac:dyDescent="0.25">
      <c r="C92" s="28"/>
    </row>
    <row r="93" spans="3:3" ht="18" x14ac:dyDescent="0.25">
      <c r="C93" s="28"/>
    </row>
    <row r="94" spans="3:3" ht="18.75" thickBot="1" x14ac:dyDescent="0.3">
      <c r="C94" s="33"/>
    </row>
    <row r="99" spans="2:3" x14ac:dyDescent="0.25">
      <c r="B99" t="s">
        <v>49</v>
      </c>
      <c r="C99" t="s">
        <v>182</v>
      </c>
    </row>
    <row r="100" spans="2:3" x14ac:dyDescent="0.25">
      <c r="B100" s="10">
        <v>1167</v>
      </c>
      <c r="C100" s="3" t="s">
        <v>183</v>
      </c>
    </row>
    <row r="101" spans="2:3" ht="30" x14ac:dyDescent="0.25">
      <c r="B101" s="10">
        <v>1131</v>
      </c>
      <c r="C101" s="3" t="s">
        <v>184</v>
      </c>
    </row>
    <row r="102" spans="2:3" x14ac:dyDescent="0.25">
      <c r="B102" s="10">
        <v>1177</v>
      </c>
      <c r="C102" s="3" t="s">
        <v>185</v>
      </c>
    </row>
    <row r="103" spans="2:3" ht="30" x14ac:dyDescent="0.25">
      <c r="B103" s="10">
        <v>1094</v>
      </c>
      <c r="C103" s="3" t="s">
        <v>186</v>
      </c>
    </row>
    <row r="104" spans="2:3" x14ac:dyDescent="0.25">
      <c r="B104" s="10">
        <v>1128</v>
      </c>
      <c r="C104" s="3" t="s">
        <v>187</v>
      </c>
    </row>
    <row r="105" spans="2:3" ht="30" x14ac:dyDescent="0.25">
      <c r="B105" s="10">
        <v>1095</v>
      </c>
      <c r="C105" s="3" t="s">
        <v>188</v>
      </c>
    </row>
    <row r="106" spans="2:3" ht="30" x14ac:dyDescent="0.25">
      <c r="B106" s="10">
        <v>1129</v>
      </c>
      <c r="C106" s="3" t="s">
        <v>189</v>
      </c>
    </row>
    <row r="107" spans="2:3" ht="45" x14ac:dyDescent="0.25">
      <c r="B107" s="10">
        <v>1120</v>
      </c>
      <c r="C107" s="3" t="s">
        <v>190</v>
      </c>
    </row>
    <row r="108" spans="2:3" x14ac:dyDescent="0.25">
      <c r="B108" s="9"/>
    </row>
    <row r="109" spans="2:3" x14ac:dyDescent="0.25">
      <c r="B109" s="9"/>
    </row>
    <row r="117" spans="2:3" x14ac:dyDescent="0.25">
      <c r="B117" t="s">
        <v>3</v>
      </c>
    </row>
    <row r="118" spans="2:3" x14ac:dyDescent="0.25">
      <c r="B118" t="s">
        <v>191</v>
      </c>
      <c r="C118" t="s">
        <v>192</v>
      </c>
    </row>
    <row r="119" spans="2:3" x14ac:dyDescent="0.25">
      <c r="B119" t="s">
        <v>193</v>
      </c>
      <c r="C119" t="s">
        <v>194</v>
      </c>
    </row>
    <row r="120" spans="2:3" x14ac:dyDescent="0.25">
      <c r="B120" t="s">
        <v>195</v>
      </c>
      <c r="C120" t="s">
        <v>196</v>
      </c>
    </row>
    <row r="121" spans="2:3" x14ac:dyDescent="0.25">
      <c r="B121" t="s">
        <v>197</v>
      </c>
      <c r="C121" t="s">
        <v>198</v>
      </c>
    </row>
    <row r="122" spans="2:3" x14ac:dyDescent="0.25">
      <c r="B122" t="s">
        <v>199</v>
      </c>
      <c r="C122" t="s">
        <v>200</v>
      </c>
    </row>
    <row r="123" spans="2:3" x14ac:dyDescent="0.25">
      <c r="B123" t="s">
        <v>201</v>
      </c>
      <c r="C123" t="s">
        <v>202</v>
      </c>
    </row>
    <row r="124" spans="2:3" x14ac:dyDescent="0.25">
      <c r="B124" t="s">
        <v>203</v>
      </c>
      <c r="C124" t="s">
        <v>204</v>
      </c>
    </row>
    <row r="125" spans="2:3" x14ac:dyDescent="0.25">
      <c r="B125" t="s">
        <v>205</v>
      </c>
      <c r="C125" t="s">
        <v>206</v>
      </c>
    </row>
    <row r="126" spans="2:3" x14ac:dyDescent="0.25">
      <c r="B126" t="s">
        <v>207</v>
      </c>
      <c r="C126" t="s">
        <v>208</v>
      </c>
    </row>
    <row r="127" spans="2:3" x14ac:dyDescent="0.25">
      <c r="B127" t="s">
        <v>209</v>
      </c>
      <c r="C127" t="s">
        <v>210</v>
      </c>
    </row>
    <row r="128" spans="2:3" x14ac:dyDescent="0.25">
      <c r="B128" t="s">
        <v>211</v>
      </c>
      <c r="C128" t="s">
        <v>212</v>
      </c>
    </row>
    <row r="129" spans="2:3" x14ac:dyDescent="0.25">
      <c r="B129" t="s">
        <v>213</v>
      </c>
      <c r="C129" t="s">
        <v>214</v>
      </c>
    </row>
    <row r="130" spans="2:3" x14ac:dyDescent="0.25">
      <c r="B130" t="s">
        <v>215</v>
      </c>
      <c r="C130" t="s">
        <v>216</v>
      </c>
    </row>
    <row r="131" spans="2:3" x14ac:dyDescent="0.25">
      <c r="B131" t="s">
        <v>217</v>
      </c>
      <c r="C131" t="s">
        <v>218</v>
      </c>
    </row>
    <row r="132" spans="2:3" x14ac:dyDescent="0.25">
      <c r="B132" t="s">
        <v>219</v>
      </c>
      <c r="C132" t="s">
        <v>220</v>
      </c>
    </row>
    <row r="133" spans="2:3" x14ac:dyDescent="0.25">
      <c r="B133" t="s">
        <v>221</v>
      </c>
      <c r="C133" t="s">
        <v>222</v>
      </c>
    </row>
    <row r="134" spans="2:3" x14ac:dyDescent="0.25">
      <c r="B134" t="s">
        <v>223</v>
      </c>
      <c r="C134" t="s">
        <v>224</v>
      </c>
    </row>
    <row r="135" spans="2:3" x14ac:dyDescent="0.25">
      <c r="B135" t="s">
        <v>225</v>
      </c>
      <c r="C135" t="s">
        <v>226</v>
      </c>
    </row>
    <row r="136" spans="2:3" x14ac:dyDescent="0.25">
      <c r="B136" t="s">
        <v>227</v>
      </c>
      <c r="C136" t="s">
        <v>228</v>
      </c>
    </row>
    <row r="137" spans="2:3" x14ac:dyDescent="0.25">
      <c r="B137" t="s">
        <v>229</v>
      </c>
      <c r="C137" t="s">
        <v>230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Hoja1</vt:lpstr>
      <vt:lpstr>Hoja2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juan.jimenez</dc:creator>
  <cp:lastModifiedBy>Juan Sebastian Jimenez Castro</cp:lastModifiedBy>
  <cp:revision/>
  <cp:lastPrinted>2018-01-11T17:15:14Z</cp:lastPrinted>
  <dcterms:created xsi:type="dcterms:W3CDTF">2016-04-29T15:58:00Z</dcterms:created>
  <dcterms:modified xsi:type="dcterms:W3CDTF">2018-06-27T22:14:56Z</dcterms:modified>
</cp:coreProperties>
</file>