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ie\Downloads\"/>
    </mc:Choice>
  </mc:AlternateContent>
  <xr:revisionPtr revIDLastSave="1" documentId="8_{12679EFE-60FB-4F39-9F49-7D45CFB59DB7}" xr6:coauthVersionLast="47" xr6:coauthVersionMax="47" xr10:uidLastSave="{85232497-139E-445D-8945-799041C3FB4C}"/>
  <workbookProtection workbookAlgorithmName="SHA-512" workbookHashValue="cUjEy+X4/nbyMLcl2Ieztd/GmvszX2E+vUNc9zBMCeTwlnqQqOz6cIuo2NcKCH31OucNS/cOYSxEJ3JjT01iow==" workbookSaltValue="ZUK+KlFkAu2wzH9vJoR2tA==" workbookSpinCount="100000" lockStructure="1"/>
  <bookViews>
    <workbookView xWindow="-120" yWindow="-120" windowWidth="29040" windowHeight="15840" xr2:uid="{1B6DD3E5-BD17-4E6F-833B-BCB71C2AEF89}"/>
  </bookViews>
  <sheets>
    <sheet name="GESTIÓN JURIDICA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3" i="1" l="1"/>
  <c r="AT18" i="1"/>
  <c r="Z23" i="1"/>
  <c r="Z18" i="1"/>
  <c r="X21" i="1"/>
  <c r="AS17" i="1"/>
  <c r="AS16" i="1"/>
  <c r="AS15" i="1"/>
  <c r="AS14" i="1"/>
  <c r="AN22" i="1"/>
  <c r="AI22" i="1"/>
  <c r="AD22" i="1"/>
  <c r="R22" i="1"/>
  <c r="AS21" i="1"/>
  <c r="AR21" i="1"/>
  <c r="AM21" i="1"/>
  <c r="AH21" i="1"/>
  <c r="AC21" i="1"/>
  <c r="F21" i="1"/>
  <c r="AS20" i="1"/>
  <c r="AR20" i="1"/>
  <c r="AM20" i="1"/>
  <c r="AH20" i="1"/>
  <c r="AH22" i="1"/>
  <c r="F20" i="1"/>
  <c r="AS19" i="1"/>
  <c r="AR19" i="1"/>
  <c r="AM19" i="1"/>
  <c r="AH19" i="1"/>
  <c r="AC19" i="1"/>
  <c r="X19" i="1"/>
  <c r="F19" i="1"/>
  <c r="AN18" i="1"/>
  <c r="AI18" i="1"/>
  <c r="AD18" i="1"/>
  <c r="AR17" i="1"/>
  <c r="AM17" i="1"/>
  <c r="AH17" i="1"/>
  <c r="AC17" i="1"/>
  <c r="X17" i="1"/>
  <c r="R17" i="1"/>
  <c r="F17" i="1"/>
  <c r="AR16" i="1"/>
  <c r="AM16" i="1"/>
  <c r="AH16" i="1"/>
  <c r="AC16" i="1"/>
  <c r="X16" i="1"/>
  <c r="F16" i="1"/>
  <c r="AR15" i="1"/>
  <c r="AM15" i="1"/>
  <c r="AH15" i="1"/>
  <c r="AC15" i="1"/>
  <c r="X15" i="1"/>
  <c r="F15" i="1"/>
  <c r="AR14" i="1"/>
  <c r="AM14" i="1"/>
  <c r="AH14" i="1"/>
  <c r="AC14" i="1"/>
  <c r="X14" i="1"/>
  <c r="F14" i="1"/>
  <c r="F18" i="1"/>
  <c r="AM22" i="1"/>
  <c r="AM23" i="1"/>
  <c r="F22" i="1"/>
  <c r="AH23" i="1"/>
  <c r="AC22" i="1"/>
  <c r="AC23" i="1"/>
  <c r="R23" i="1"/>
  <c r="AD23" i="1"/>
  <c r="F23" i="1"/>
  <c r="AI23" i="1"/>
  <c r="AN23" i="1"/>
</calcChain>
</file>

<file path=xl/sharedStrings.xml><?xml version="1.0" encoding="utf-8"?>
<sst xmlns="http://schemas.openxmlformats.org/spreadsheetml/2006/main" count="206" uniqueCount="140">
  <si>
    <t>PROCESO
GESTIÓN JURÍDICA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</si>
  <si>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26 de enero de 2021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rFont val="Calibri Light"/>
        <family val="2"/>
        <scheme val="major"/>
      </rPr>
      <t>151110</t>
    </r>
  </si>
  <si>
    <t>VIGENCIA DE LA PLANEACIÓN 2021</t>
  </si>
  <si>
    <t>DEPENDENCIAS ASOCIADAS</t>
  </si>
  <si>
    <t>DIRECCIÓN JURÍDICA</t>
  </si>
  <si>
    <t>CONTROL DE CAMBIOS</t>
  </si>
  <si>
    <t>VERSIÓN</t>
  </si>
  <si>
    <t>FECHA</t>
  </si>
  <si>
    <t>DESCRIPCIÓN DE LA MODIFICACIÓN</t>
  </si>
  <si>
    <t>23 de febrero 2021</t>
  </si>
  <si>
    <t>Publicación del plan de gestión aprobado. Caso HOLA: 156727</t>
  </si>
  <si>
    <t>27 de abril de 2021</t>
  </si>
  <si>
    <t xml:space="preserve">Para el primer trimestre de la vigencia 2021, el plan de gestión del proceso alcanzó un nivel de desempeño del 100% de acuerdo con lo programado, y del 25% acumulado para la vigencia. </t>
  </si>
  <si>
    <t>PLAN ESTRATÉGICO INSTITUCIONAL</t>
  </si>
  <si>
    <t>PROGRAMACIÓN DE LA VIGENCIA</t>
  </si>
  <si>
    <t>INDICADOR</t>
  </si>
  <si>
    <t>SEGUIMIENTO PLANES DE GESTIÓN DE LA ALCALDÍA LOCAL</t>
  </si>
  <si>
    <t>SEGUIMIENTO PLAN GESTIÓN PROCESOS ALCALDÍA LOCAL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</si>
  <si>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</si>
  <si>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</si>
  <si>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</si>
  <si>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</si>
  <si>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</si>
  <si>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FÓRMULA DEL INDICADOR</t>
  </si>
  <si>
    <t>No OE</t>
  </si>
  <si>
    <t>OBJETIVO ESTRATÉGICO</t>
  </si>
  <si>
    <t>MAGNITUD DE LA META</t>
  </si>
  <si>
    <t>No. Meta</t>
  </si>
  <si>
    <t>META PLAN DE GESTIÓN VIGENCIA</t>
  </si>
  <si>
    <t>PONDERACIÓN DE LA META</t>
  </si>
  <si>
    <t>TIPO DE META</t>
  </si>
  <si>
    <t>NOMBRE DEL INDICADOR</t>
  </si>
  <si>
    <t>Numerador</t>
  </si>
  <si>
    <t>Denominador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</si>
  <si>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</si>
  <si>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</si>
  <si>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</si>
  <si>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</si>
  <si>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</si>
  <si>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</si>
  <si>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</si>
  <si>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</si>
  <si>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</si>
  <si>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</si>
  <si>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</si>
  <si>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ACTIVIDAD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</si>
  <si>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</si>
  <si>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</si>
  <si>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</si>
  <si>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</si>
  <si>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</si>
  <si>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</si>
  <si>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</si>
  <si>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</si>
  <si>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</si>
  <si>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Fortalecer la gestión institucional aumentando las capacidades de la entidad para la planeación, seguimiento y ejecución de sus metas y recursos, y la gestión del talento humano.</t>
  </si>
  <si>
    <t>Sustanciar el 100% de los actos administrativos de segunda instancia en materia disciplinaria que sean competencia del Secretario (a) Distrital de Gobierno</t>
  </si>
  <si>
    <t>Gestión</t>
  </si>
  <si>
    <t>Actos administrativos de segunda Instancia en materia disciplinaria</t>
  </si>
  <si>
    <t>Número de Actos administrativos de segunda Instancia en materia disciplinaria sustanciados</t>
  </si>
  <si>
    <t>Total Actos administrativos de segunda Instancia en materia disciplinaria recibidos</t>
  </si>
  <si>
    <t>Constante</t>
  </si>
  <si>
    <t>Actos administrativos de segunda Instancia</t>
  </si>
  <si>
    <t>Eficacia</t>
  </si>
  <si>
    <t>Informe Actos Administrativos de Segunda Instancia en Materia Disciplinaria Sustanciados</t>
  </si>
  <si>
    <t>Aplicativo de Gestión Documental
Informe Actos Administrativos segunda Instancia</t>
  </si>
  <si>
    <r>
      <t>Dirección Jurídica</t>
    </r>
    <r>
      <rPr>
        <sz val="12"/>
        <rFont val="Calibri Light"/>
        <family val="2"/>
        <scheme val="major"/>
      </rPr>
      <t xml:space="preserve">
</t>
    </r>
  </si>
  <si>
    <t xml:space="preserve">1.Aplicativo de Gestión Documental
</t>
  </si>
  <si>
    <t xml:space="preserve">100%
</t>
  </si>
  <si>
    <t>Cumplimiento de la totalidad del trámite de expedientes de procesos disciplinarios allegados. Se recibió para el análisis un expediente disciplinario del cual se solicitó aclaración sobre el memorando remisorio o adecuación a derecho según corresponda</t>
  </si>
  <si>
    <t>Consolidado Informe de Representación Judicial y Extrajudicial de la Secretaría de Gobierno. Soporte en aplicativo ORFEO: 2021 1800046483</t>
  </si>
  <si>
    <t>Representar el 100% de los procesos judiciales, extrajudiciales y actuaciones administrativas debidamente notificadas a la Dirección Jurídica de conformidad con las facultades y en los términos establecidos en la normatividad vigente.</t>
  </si>
  <si>
    <t>Procesos judiciales y extrajudiciales representados</t>
  </si>
  <si>
    <t>Número de Procesos judiciales y extrajudiciales representados</t>
  </si>
  <si>
    <t>Total de procesos judiciales y extrajudiciales radicados en la entidad</t>
  </si>
  <si>
    <t>Procesos judiciales y extrajudiciales atendidos</t>
  </si>
  <si>
    <t>1.Informes de gestión trimestrales de Procesos Judiciales y Extrajudiciales remitidos por los responsables.</t>
  </si>
  <si>
    <t>1.Informes de gestión trimestrales que remiten los abogados.
2.SIPROJ. 
3. Rama Judicial (En los que aplica).
4.Aplicativo de Gestión Documental
5. Outlook</t>
  </si>
  <si>
    <t xml:space="preserve">Área funcional de   Representación Judicial y extrajudicial. </t>
  </si>
  <si>
    <t>1.Informes de gestión trimestrales que remiten los abogados.
2.SIPROJ. 
3. Rama Judicial (En los que aplica).
4. Aplicativo de Gestión Documental
5. Outlook</t>
  </si>
  <si>
    <t xml:space="preserve">Cumplimiento y atención en oportunidad de la meta, acciones, tramites y/o diligencias propias del ejercicio de representacion judicial y extrajudicial de la Secretaría de Gobierno. 
EXTRAJUDICIAL: 
28 Solicitudes Conciliación recibidas
16 Fichas técnicas de conciliación extrajudicial
13 Asistencias a Audiencias 
 (Detalles adicionales de cada trámite, radicados de ORFEO soportes de las actuaciones así como observaciones emitidas disponibles en el consolidado
COMITÉ DE CONCILIACION
11 Sesiones
1 Visita de Auditoría a la gestión
JUDICIAL:
 6 Seguimientos-Acciones de Grupo
57 Seguimientos-Acciones populares
19 Alegatos, entre ellos 2 de conclusión
43 Audiencias, entre ella 9 de pruebas y 3 iniciales
1 Auto de Liquidación de Crédito
14 Fichas técnicas de conciliación judicial
6 Conciliaciones Judiciales
18 Demandas contestadas
2 Demandas instauradas
27 Demandas recibidas
6 Pronunciamientos o movimientos en procesos de reparación directa
7 Pronunciamientos o movimientos en procesos de Nulidad y restablecimiento
1 Acción de repetición
4 Recursos 
ACTUACIONES ADMINISTRATIVAS:
13 Memorandos
27 Oficios
</t>
  </si>
  <si>
    <t>Consolidado-Análisis de la gestión de Representación Judicial y Extrajudicial- I Trimestre 2021
Radicado ORFEO y/o seriales de Documento de las actuaciones y trámites adelantados
Detalles u observaciones adicionales concluidas o señaladas por los diferentes apoderados.</t>
  </si>
  <si>
    <t>Tramitar el 100% de las tutelas remitidas a la Dirección Jurídica, notificadas o recibidas a través del AGD con las facultades y en los términos establecidos por el juzgado de origen.</t>
  </si>
  <si>
    <t>Tutelas tramitadas</t>
  </si>
  <si>
    <t>Total de Tutelas tramitadas en términos.</t>
  </si>
  <si>
    <t>Total de Tutelas recibidas o notificadas</t>
  </si>
  <si>
    <t>Tutelas tramitadas en términos</t>
  </si>
  <si>
    <t>Informe de Tutelas tramitadas.</t>
  </si>
  <si>
    <t>1: Tabla de Excel 
2. SIPROJ
3. Aplicativo de Gestión Documental 
4. Outlook</t>
  </si>
  <si>
    <t>Área funcional de   Representación Judicial y extrajudicial. ( Tutelas)</t>
  </si>
  <si>
    <t xml:space="preserve">1. Matriz de seguimiento tutelas
2. Tutelas cuadro de reparto
</t>
  </si>
  <si>
    <t xml:space="preserve">Se atendieron oportunamente un total de 577 tutelas relacionadas mayoritariamente con los Derechos a la: Salud, Petición, Debido proceso, vida, integridad, igualdad, trabajo, debido proceso y mínimo vital. El 34% de ellas correspondieron a términos perentorios de respuesta de 12 horas. Y aproximadamente el 42% fueron acciones de tutela con tiempos de respuesta máximos de 2 días por los asuntos o temas de los que trataban. </t>
  </si>
  <si>
    <t>Matriz de Reparto Tutelas
Serial de Radicación ORFEO
ID Tutela en SIPROJ</t>
  </si>
  <si>
    <r>
      <t xml:space="preserve">Tramitar 100% de solicitudes, como conceptos, derechos de petición y viabilidades jurídicas solicitados a la Dirección Jurídica que sean </t>
    </r>
    <r>
      <rPr>
        <sz val="11"/>
        <color indexed="8"/>
        <rFont val="Calibri Light"/>
        <family val="2"/>
        <scheme val="major"/>
      </rPr>
      <t>competencia del Secretario (a) Distrital de Gobierno</t>
    </r>
  </si>
  <si>
    <t>Conceptos y Solicitudes  recibidos y tramitados</t>
  </si>
  <si>
    <t>Total de Conceptos y solicitudes tramitados en términos</t>
  </si>
  <si>
    <t>Total de Conceptos y solicitudes recibidos</t>
  </si>
  <si>
    <t>Conceptos, solicitudes, derechos de petición y viabilidades jurídicas tramitadas</t>
  </si>
  <si>
    <t xml:space="preserve">Informe de Tramites de Conceptos y solicitudes recibidas.
</t>
  </si>
  <si>
    <t xml:space="preserve">
1. Aplicativo de Gestión Documental. 
2. Outlook
</t>
  </si>
  <si>
    <t>Dirección Jurídica</t>
  </si>
  <si>
    <t>1.Aplicativo de Gestión Documental
2.Página web de la SDG</t>
  </si>
  <si>
    <t>El grupo de conceptos atendió la totalidad de requerimientos, consultas, solicitudes de pronunciamiento, comentarios a proyectos de acuerdo, decretos, directivas, resoluciones y respuesta a derechos de petición de la ciudadanía o entes de control. Hubo un crecimiento del 53% con respecto a los trámites y acciones atendidas-gestionadas por el grupo. Se destacó la producción de actos administrativos con disposiciones sobre el manejo del aislamiento social dado el COVID-19 así como el trámite normativo en el concejo de Bogotá y la gestión de las alcladía locales.</t>
  </si>
  <si>
    <t>Consolidado-Análisis de la gestión del Grupo de Conceptos
Radicados de ORFEO de cada trámite o acción adelantada.</t>
  </si>
  <si>
    <t>Total metas procesos Alcaldía local (80%)</t>
  </si>
  <si>
    <t>T1</t>
  </si>
  <si>
    <t>Obtener una calificación semestral del 80% en la medición de desempeño ambiental, de acuerdo a los parámetros establecidos en la herramienta construida por la OAP</t>
  </si>
  <si>
    <t>Sostenibilidad del sistema de gestión</t>
  </si>
  <si>
    <t>Criterios ambientales</t>
  </si>
  <si>
    <t># de criterios ambientales cumplidos</t>
  </si>
  <si>
    <t>Total de criterios ambientales establecidos</t>
  </si>
  <si>
    <t>Porcentaje de buenas prácticas ambientales implementadas</t>
  </si>
  <si>
    <t>No programada</t>
  </si>
  <si>
    <t>EFICACIA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</si>
  <si>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</si>
  <si>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</si>
  <si>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</si>
  <si>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No programada para el I Trimestre de 2021</t>
  </si>
  <si>
    <t>T2</t>
  </si>
  <si>
    <t>Actualizar el 100% los documentos del proceso conforme al plan de trabajo definido.</t>
  </si>
  <si>
    <t>Actualización documental</t>
  </si>
  <si>
    <t># de documentos actualizados del proceso</t>
  </si>
  <si>
    <t># de documentos programados a actualizar en el plan de trabajo)*100</t>
  </si>
  <si>
    <t>N/A</t>
  </si>
  <si>
    <t>suma</t>
  </si>
  <si>
    <t xml:space="preserve">Documentos con actualización en el LMD </t>
  </si>
  <si>
    <t xml:space="preserve">Casos Hola de actualización generados
Listado Maestro de Documentos 
Matiz </t>
  </si>
  <si>
    <t>MATIZ publicación del Procedimiento formalizado en el MIPG</t>
  </si>
  <si>
    <t>T3</t>
  </si>
  <si>
    <t>Participar del 100% de las capacitaciones que se realicen en gestión de riesgos, planes de mejora, y sistema de gestión institucional</t>
  </si>
  <si>
    <t>Participación en capacitaciones</t>
  </si>
  <si>
    <t># de capacitaciones en las que se participó</t>
  </si>
  <si>
    <t># de capacitaciones convocadas)*100</t>
  </si>
  <si>
    <t>Capacitaciones realizadas</t>
  </si>
  <si>
    <t>No  programada</t>
  </si>
  <si>
    <t>Registros de participación</t>
  </si>
  <si>
    <t>Listado de asistencia
Video de la reunión
Presentación</t>
  </si>
  <si>
    <t>Carpeta compartida de registros de asistencia  - OAP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</si>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</sst>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323130"/>
      <name val="Segoe UI"/>
      <family val="2"/>
    </font>
    <font>
      <sz val="11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sz val="11"/>
      <color indexed="8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0" xfId="0" applyFont="1" applyProtection="1"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top" wrapText="1"/>
      <protection hidden="1"/>
    </xf>
    <xf numFmtId="9" fontId="3" fillId="0" borderId="1" xfId="2" applyFont="1" applyBorder="1" applyAlignment="1" applyProtection="1">
      <alignment horizontal="left" vertical="top" wrapText="1"/>
      <protection hidden="1"/>
    </xf>
    <xf numFmtId="164" fontId="3" fillId="0" borderId="1" xfId="1" applyFont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 applyProtection="1">
      <alignment horizontal="justify" vertical="top" wrapText="1"/>
      <protection hidden="1"/>
    </xf>
    <xf numFmtId="9" fontId="3" fillId="0" borderId="1" xfId="2" applyNumberFormat="1" applyFont="1" applyBorder="1" applyAlignment="1" applyProtection="1">
      <alignment horizontal="right" vertical="top" wrapText="1"/>
      <protection hidden="1"/>
    </xf>
    <xf numFmtId="9" fontId="3" fillId="0" borderId="1" xfId="2" applyFont="1" applyBorder="1" applyAlignment="1" applyProtection="1">
      <alignment horizontal="right" vertical="top" wrapText="1"/>
      <protection hidden="1"/>
    </xf>
    <xf numFmtId="9" fontId="3" fillId="0" borderId="1" xfId="0" applyNumberFormat="1" applyFont="1" applyBorder="1" applyAlignment="1" applyProtection="1">
      <alignment horizontal="left" vertical="top" wrapText="1"/>
      <protection hidden="1"/>
    </xf>
    <xf numFmtId="9" fontId="3" fillId="0" borderId="21" xfId="2" applyFont="1" applyBorder="1" applyAlignment="1" applyProtection="1">
      <alignment horizontal="right" vertical="top" wrapText="1"/>
      <protection hidden="1"/>
    </xf>
    <xf numFmtId="0" fontId="8" fillId="0" borderId="1" xfId="0" applyFont="1" applyBorder="1" applyAlignment="1" applyProtection="1">
      <alignment horizontal="justify" vertical="top" wrapText="1"/>
      <protection hidden="1"/>
    </xf>
    <xf numFmtId="0" fontId="3" fillId="0" borderId="1" xfId="0" applyFont="1" applyBorder="1" applyAlignment="1" applyProtection="1">
      <alignment horizontal="justify" vertical="top" wrapText="1"/>
      <protection hidden="1"/>
    </xf>
    <xf numFmtId="0" fontId="9" fillId="2" borderId="28" xfId="0" applyFont="1" applyFill="1" applyBorder="1" applyAlignment="1" applyProtection="1">
      <alignment wrapText="1"/>
      <protection hidden="1"/>
    </xf>
    <xf numFmtId="0" fontId="9" fillId="2" borderId="29" xfId="0" applyFont="1" applyFill="1" applyBorder="1" applyAlignment="1" applyProtection="1">
      <alignment wrapText="1"/>
      <protection hidden="1"/>
    </xf>
    <xf numFmtId="0" fontId="10" fillId="2" borderId="29" xfId="0" applyFont="1" applyFill="1" applyBorder="1" applyProtection="1">
      <protection hidden="1"/>
    </xf>
    <xf numFmtId="9" fontId="10" fillId="2" borderId="29" xfId="2" applyFont="1" applyFill="1" applyBorder="1" applyAlignment="1" applyProtection="1">
      <alignment wrapText="1"/>
      <protection hidden="1"/>
    </xf>
    <xf numFmtId="9" fontId="10" fillId="2" borderId="29" xfId="2" applyFont="1" applyFill="1" applyBorder="1" applyAlignment="1" applyProtection="1">
      <alignment horizontal="right" wrapText="1"/>
      <protection hidden="1"/>
    </xf>
    <xf numFmtId="9" fontId="10" fillId="2" borderId="30" xfId="2" applyFont="1" applyFill="1" applyBorder="1" applyAlignment="1" applyProtection="1">
      <alignment horizontal="right" wrapText="1"/>
      <protection hidden="1"/>
    </xf>
    <xf numFmtId="0" fontId="9" fillId="2" borderId="30" xfId="0" applyFont="1" applyFill="1" applyBorder="1" applyAlignment="1" applyProtection="1">
      <alignment wrapText="1"/>
      <protection hidden="1"/>
    </xf>
    <xf numFmtId="0" fontId="11" fillId="0" borderId="31" xfId="0" applyFont="1" applyBorder="1" applyAlignment="1" applyProtection="1">
      <alignment horizontal="left" vertical="top" wrapText="1"/>
      <protection hidden="1"/>
    </xf>
    <xf numFmtId="9" fontId="11" fillId="0" borderId="31" xfId="0" applyNumberFormat="1" applyFont="1" applyBorder="1" applyAlignment="1" applyProtection="1">
      <alignment horizontal="left" vertical="top" wrapText="1"/>
      <protection hidden="1"/>
    </xf>
    <xf numFmtId="9" fontId="11" fillId="0" borderId="31" xfId="2" applyFont="1" applyBorder="1" applyAlignment="1" applyProtection="1">
      <alignment horizontal="right" vertical="top" wrapText="1"/>
      <protection hidden="1"/>
    </xf>
    <xf numFmtId="0" fontId="11" fillId="9" borderId="31" xfId="0" applyFont="1" applyFill="1" applyBorder="1" applyAlignment="1" applyProtection="1">
      <alignment horizontal="left" vertical="top" wrapText="1"/>
      <protection hidden="1"/>
    </xf>
    <xf numFmtId="9" fontId="11" fillId="9" borderId="31" xfId="0" applyNumberFormat="1" applyFont="1" applyFill="1" applyBorder="1" applyAlignment="1" applyProtection="1">
      <alignment horizontal="right" vertical="top" wrapText="1"/>
      <protection hidden="1"/>
    </xf>
    <xf numFmtId="0" fontId="11" fillId="0" borderId="7" xfId="0" applyFont="1" applyBorder="1" applyAlignment="1" applyProtection="1">
      <alignment horizontal="left" vertical="top" wrapText="1"/>
      <protection hidden="1"/>
    </xf>
    <xf numFmtId="0" fontId="11" fillId="0" borderId="1" xfId="0" applyFont="1" applyBorder="1" applyAlignment="1" applyProtection="1">
      <alignment horizontal="left" vertical="top" wrapText="1"/>
      <protection hidden="1"/>
    </xf>
    <xf numFmtId="9" fontId="11" fillId="0" borderId="1" xfId="0" applyNumberFormat="1" applyFont="1" applyBorder="1" applyAlignment="1" applyProtection="1">
      <alignment horizontal="left" vertical="top" wrapText="1"/>
      <protection hidden="1"/>
    </xf>
    <xf numFmtId="9" fontId="11" fillId="0" borderId="1" xfId="2" applyFont="1" applyBorder="1" applyAlignment="1" applyProtection="1">
      <alignment horizontal="right" vertical="top" wrapText="1"/>
      <protection hidden="1"/>
    </xf>
    <xf numFmtId="0" fontId="11" fillId="9" borderId="1" xfId="0" applyFont="1" applyFill="1" applyBorder="1" applyAlignment="1" applyProtection="1">
      <alignment horizontal="left" vertical="top" wrapText="1"/>
      <protection hidden="1"/>
    </xf>
    <xf numFmtId="9" fontId="11" fillId="9" borderId="1" xfId="2" applyFont="1" applyFill="1" applyBorder="1" applyAlignment="1" applyProtection="1">
      <alignment horizontal="right" vertical="top" wrapText="1"/>
      <protection hidden="1"/>
    </xf>
    <xf numFmtId="0" fontId="11" fillId="0" borderId="17" xfId="0" applyFont="1" applyBorder="1" applyAlignment="1" applyProtection="1">
      <alignment horizontal="left" vertical="top" wrapText="1"/>
      <protection hidden="1"/>
    </xf>
    <xf numFmtId="0" fontId="9" fillId="2" borderId="1" xfId="0" applyFont="1" applyFill="1" applyBorder="1" applyAlignment="1" applyProtection="1">
      <alignment wrapText="1"/>
      <protection hidden="1"/>
    </xf>
    <xf numFmtId="0" fontId="12" fillId="2" borderId="1" xfId="0" applyFont="1" applyFill="1" applyBorder="1" applyAlignment="1" applyProtection="1">
      <alignment wrapText="1"/>
      <protection hidden="1"/>
    </xf>
    <xf numFmtId="9" fontId="12" fillId="2" borderId="1" xfId="2" applyFont="1" applyFill="1" applyBorder="1" applyAlignment="1" applyProtection="1">
      <alignment wrapText="1"/>
      <protection hidden="1"/>
    </xf>
    <xf numFmtId="9" fontId="12" fillId="2" borderId="1" xfId="0" applyNumberFormat="1" applyFont="1" applyFill="1" applyBorder="1" applyAlignment="1" applyProtection="1">
      <alignment horizontal="right" wrapText="1"/>
      <protection hidden="1"/>
    </xf>
    <xf numFmtId="0" fontId="9" fillId="2" borderId="17" xfId="0" applyFont="1" applyFill="1" applyBorder="1" applyAlignment="1" applyProtection="1">
      <alignment wrapText="1"/>
      <protection hidden="1"/>
    </xf>
    <xf numFmtId="0" fontId="13" fillId="3" borderId="1" xfId="0" applyFont="1" applyFill="1" applyBorder="1" applyAlignment="1" applyProtection="1">
      <alignment wrapText="1"/>
      <protection hidden="1"/>
    </xf>
    <xf numFmtId="0" fontId="14" fillId="3" borderId="1" xfId="0" applyFont="1" applyFill="1" applyBorder="1" applyAlignment="1" applyProtection="1">
      <alignment wrapText="1"/>
      <protection hidden="1"/>
    </xf>
    <xf numFmtId="9" fontId="14" fillId="3" borderId="1" xfId="2" applyFont="1" applyFill="1" applyBorder="1" applyAlignment="1" applyProtection="1">
      <alignment wrapText="1"/>
      <protection hidden="1"/>
    </xf>
    <xf numFmtId="9" fontId="13" fillId="3" borderId="1" xfId="2" applyFont="1" applyFill="1" applyBorder="1" applyAlignment="1" applyProtection="1">
      <alignment horizontal="right" wrapText="1"/>
      <protection hidden="1"/>
    </xf>
    <xf numFmtId="0" fontId="13" fillId="3" borderId="17" xfId="0" applyFont="1" applyFill="1" applyBorder="1" applyAlignment="1" applyProtection="1">
      <alignment wrapText="1"/>
      <protection hidden="1"/>
    </xf>
    <xf numFmtId="9" fontId="3" fillId="0" borderId="19" xfId="2" applyFont="1" applyBorder="1" applyAlignment="1" applyProtection="1">
      <alignment horizontal="right" vertical="top" wrapText="1"/>
      <protection hidden="1"/>
    </xf>
    <xf numFmtId="9" fontId="10" fillId="2" borderId="28" xfId="2" applyFont="1" applyFill="1" applyBorder="1" applyAlignment="1" applyProtection="1">
      <alignment wrapText="1"/>
      <protection hidden="1"/>
    </xf>
    <xf numFmtId="9" fontId="12" fillId="2" borderId="19" xfId="0" applyNumberFormat="1" applyFont="1" applyFill="1" applyBorder="1" applyAlignment="1" applyProtection="1">
      <alignment wrapText="1"/>
      <protection hidden="1"/>
    </xf>
    <xf numFmtId="9" fontId="13" fillId="3" borderId="28" xfId="2" applyFont="1" applyFill="1" applyBorder="1" applyAlignment="1" applyProtection="1">
      <alignment wrapText="1"/>
      <protection hidden="1"/>
    </xf>
    <xf numFmtId="9" fontId="10" fillId="2" borderId="28" xfId="2" applyFont="1" applyFill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wrapText="1"/>
      <protection hidden="1"/>
    </xf>
    <xf numFmtId="0" fontId="11" fillId="0" borderId="11" xfId="0" applyFont="1" applyBorder="1" applyAlignment="1" applyProtection="1">
      <alignment horizontal="left" vertical="top" wrapText="1"/>
      <protection hidden="1"/>
    </xf>
    <xf numFmtId="0" fontId="11" fillId="0" borderId="15" xfId="0" applyFont="1" applyBorder="1" applyAlignment="1" applyProtection="1">
      <alignment horizontal="left" vertical="top" wrapText="1"/>
      <protection hidden="1"/>
    </xf>
    <xf numFmtId="9" fontId="11" fillId="0" borderId="10" xfId="0" applyNumberFormat="1" applyFont="1" applyBorder="1" applyAlignment="1" applyProtection="1">
      <alignment horizontal="right" vertical="top" wrapText="1"/>
      <protection hidden="1"/>
    </xf>
    <xf numFmtId="0" fontId="11" fillId="0" borderId="11" xfId="0" applyFont="1" applyBorder="1" applyAlignment="1" applyProtection="1">
      <alignment horizontal="right" vertical="top" wrapText="1"/>
      <protection hidden="1"/>
    </xf>
    <xf numFmtId="0" fontId="3" fillId="0" borderId="1" xfId="0" applyFont="1" applyBorder="1" applyAlignment="1" applyProtection="1">
      <alignment horizontal="right" vertical="top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21" xfId="0" applyFont="1" applyBorder="1" applyAlignment="1" applyProtection="1">
      <alignment horizontal="left" vertical="top" wrapText="1"/>
      <protection hidden="1"/>
    </xf>
    <xf numFmtId="9" fontId="11" fillId="0" borderId="19" xfId="0" applyNumberFormat="1" applyFont="1" applyBorder="1" applyAlignment="1" applyProtection="1">
      <alignment horizontal="right" vertical="top" wrapText="1"/>
      <protection hidden="1"/>
    </xf>
    <xf numFmtId="0" fontId="11" fillId="0" borderId="1" xfId="0" applyFont="1" applyBorder="1" applyAlignment="1" applyProtection="1">
      <alignment horizontal="right" vertical="top" wrapText="1"/>
      <protection hidden="1"/>
    </xf>
    <xf numFmtId="9" fontId="12" fillId="2" borderId="1" xfId="0" applyNumberFormat="1" applyFont="1" applyFill="1" applyBorder="1" applyAlignment="1" applyProtection="1">
      <alignment wrapText="1"/>
      <protection hidden="1"/>
    </xf>
    <xf numFmtId="0" fontId="9" fillId="2" borderId="21" xfId="0" applyFont="1" applyFill="1" applyBorder="1" applyAlignment="1" applyProtection="1">
      <alignment wrapText="1"/>
      <protection hidden="1"/>
    </xf>
    <xf numFmtId="9" fontId="13" fillId="3" borderId="29" xfId="2" applyFont="1" applyFill="1" applyBorder="1" applyAlignment="1" applyProtection="1">
      <alignment wrapText="1"/>
      <protection hidden="1"/>
    </xf>
    <xf numFmtId="0" fontId="13" fillId="3" borderId="29" xfId="0" applyFont="1" applyFill="1" applyBorder="1" applyAlignment="1" applyProtection="1">
      <alignment wrapText="1"/>
      <protection hidden="1"/>
    </xf>
    <xf numFmtId="0" fontId="13" fillId="3" borderId="30" xfId="0" applyFont="1" applyFill="1" applyBorder="1" applyAlignment="1" applyProtection="1">
      <alignment wrapText="1"/>
      <protection hidden="1"/>
    </xf>
    <xf numFmtId="0" fontId="13" fillId="0" borderId="0" xfId="0" applyFont="1" applyAlignment="1" applyProtection="1">
      <alignment wrapText="1"/>
      <protection hidden="1"/>
    </xf>
    <xf numFmtId="0" fontId="2" fillId="7" borderId="17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5" borderId="25" xfId="0" applyFont="1" applyFill="1" applyBorder="1" applyAlignment="1" applyProtection="1">
      <alignment horizontal="center" vertical="center" wrapText="1"/>
      <protection hidden="1"/>
    </xf>
    <xf numFmtId="0" fontId="2" fillId="6" borderId="25" xfId="0" applyFont="1" applyFill="1" applyBorder="1" applyAlignment="1" applyProtection="1">
      <alignment horizontal="center" vertical="center" wrapText="1"/>
      <protection hidden="1"/>
    </xf>
    <xf numFmtId="0" fontId="2" fillId="7" borderId="25" xfId="0" applyFont="1" applyFill="1" applyBorder="1" applyAlignment="1" applyProtection="1">
      <alignment horizontal="center" vertical="center" wrapText="1"/>
      <protection hidden="1"/>
    </xf>
    <xf numFmtId="0" fontId="2" fillId="7" borderId="3" xfId="0" applyFont="1" applyFill="1" applyBorder="1" applyAlignment="1" applyProtection="1">
      <alignment horizontal="center" vertical="center" wrapText="1"/>
      <protection hidden="1"/>
    </xf>
    <xf numFmtId="0" fontId="2" fillId="8" borderId="26" xfId="0" applyFont="1" applyFill="1" applyBorder="1" applyAlignment="1" applyProtection="1">
      <alignment horizontal="center" vertical="center" wrapText="1"/>
      <protection hidden="1"/>
    </xf>
    <xf numFmtId="0" fontId="2" fillId="8" borderId="25" xfId="0" applyFont="1" applyFill="1" applyBorder="1" applyAlignment="1" applyProtection="1">
      <alignment horizontal="center" vertical="center" wrapText="1"/>
      <protection hidden="1"/>
    </xf>
    <xf numFmtId="0" fontId="2" fillId="8" borderId="27" xfId="0" applyFont="1" applyFill="1" applyBorder="1" applyAlignment="1" applyProtection="1">
      <alignment horizontal="center" vertical="center" wrapText="1"/>
      <protection hidden="1"/>
    </xf>
    <xf numFmtId="1" fontId="3" fillId="0" borderId="19" xfId="0" applyNumberFormat="1" applyFont="1" applyBorder="1" applyAlignment="1" applyProtection="1">
      <alignment horizontal="right" vertical="top" wrapText="1"/>
      <protection hidden="1"/>
    </xf>
    <xf numFmtId="0" fontId="3" fillId="0" borderId="11" xfId="0" applyFont="1" applyBorder="1" applyAlignment="1" applyProtection="1">
      <alignment horizontal="left" vertical="top" wrapText="1"/>
      <protection hidden="1"/>
    </xf>
    <xf numFmtId="0" fontId="3" fillId="0" borderId="15" xfId="0" applyFont="1" applyBorder="1" applyAlignment="1" applyProtection="1">
      <alignment horizontal="left" vertical="top" wrapText="1"/>
      <protection hidden="1"/>
    </xf>
    <xf numFmtId="0" fontId="3" fillId="0" borderId="11" xfId="0" applyFont="1" applyBorder="1" applyAlignment="1" applyProtection="1">
      <alignment horizontal="righ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21" xfId="0" applyFont="1" applyBorder="1" applyAlignment="1" applyProtection="1">
      <alignment horizontal="left" vertical="top" wrapText="1"/>
      <protection hidden="1"/>
    </xf>
    <xf numFmtId="9" fontId="11" fillId="0" borderId="32" xfId="2" applyFont="1" applyBorder="1" applyAlignment="1" applyProtection="1">
      <alignment horizontal="right" vertical="top" wrapText="1"/>
      <protection hidden="1"/>
    </xf>
    <xf numFmtId="9" fontId="11" fillId="0" borderId="16" xfId="2" applyFont="1" applyBorder="1" applyAlignment="1" applyProtection="1">
      <alignment horizontal="right" vertical="top" wrapText="1"/>
      <protection hidden="1"/>
    </xf>
    <xf numFmtId="9" fontId="12" fillId="2" borderId="16" xfId="0" applyNumberFormat="1" applyFont="1" applyFill="1" applyBorder="1" applyAlignment="1" applyProtection="1">
      <alignment wrapText="1"/>
      <protection hidden="1"/>
    </xf>
    <xf numFmtId="9" fontId="13" fillId="3" borderId="33" xfId="2" applyFont="1" applyFill="1" applyBorder="1" applyAlignment="1" applyProtection="1">
      <alignment wrapText="1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2" fillId="5" borderId="16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9" fontId="3" fillId="0" borderId="19" xfId="2" applyFont="1" applyBorder="1" applyAlignment="1" applyProtection="1">
      <alignment horizontal="center" vertical="top" wrapText="1"/>
      <protection hidden="1"/>
    </xf>
    <xf numFmtId="9" fontId="3" fillId="0" borderId="1" xfId="0" applyNumberFormat="1" applyFont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 applyProtection="1">
      <alignment horizontal="center" vertical="top" wrapText="1"/>
      <protection hidden="1"/>
    </xf>
    <xf numFmtId="0" fontId="11" fillId="0" borderId="1" xfId="0" applyFont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2" fillId="4" borderId="19" xfId="0" applyFont="1" applyFill="1" applyBorder="1" applyAlignment="1" applyProtection="1">
      <alignment horizontal="center" vertical="top" wrapText="1"/>
      <protection hidden="1"/>
    </xf>
    <xf numFmtId="0" fontId="2" fillId="4" borderId="1" xfId="0" applyFont="1" applyFill="1" applyBorder="1" applyAlignment="1" applyProtection="1">
      <alignment horizontal="center" vertical="top" wrapText="1"/>
      <protection hidden="1"/>
    </xf>
    <xf numFmtId="9" fontId="12" fillId="2" borderId="19" xfId="0" applyNumberFormat="1" applyFont="1" applyFill="1" applyBorder="1" applyAlignment="1" applyProtection="1">
      <alignment horizontal="center" vertical="top" wrapText="1"/>
      <protection hidden="1"/>
    </xf>
    <xf numFmtId="9" fontId="12" fillId="2" borderId="1" xfId="0" applyNumberFormat="1" applyFont="1" applyFill="1" applyBorder="1" applyAlignment="1" applyProtection="1">
      <alignment horizontal="center" vertical="top" wrapText="1"/>
      <protection hidden="1"/>
    </xf>
    <xf numFmtId="9" fontId="13" fillId="3" borderId="28" xfId="2" applyFont="1" applyFill="1" applyBorder="1" applyAlignment="1" applyProtection="1">
      <alignment horizontal="center" vertical="top" wrapText="1"/>
      <protection hidden="1"/>
    </xf>
    <xf numFmtId="9" fontId="13" fillId="3" borderId="29" xfId="2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justify" wrapText="1"/>
      <protection hidden="1"/>
    </xf>
    <xf numFmtId="0" fontId="3" fillId="0" borderId="0" xfId="0" applyFont="1" applyAlignment="1" applyProtection="1">
      <alignment horizontal="justify" vertical="center" wrapText="1"/>
      <protection hidden="1"/>
    </xf>
    <xf numFmtId="0" fontId="2" fillId="4" borderId="1" xfId="0" applyFont="1" applyFill="1" applyBorder="1" applyAlignment="1" applyProtection="1">
      <alignment horizontal="justify" vertical="center" wrapText="1"/>
      <protection hidden="1"/>
    </xf>
    <xf numFmtId="0" fontId="2" fillId="4" borderId="21" xfId="0" applyFont="1" applyFill="1" applyBorder="1" applyAlignment="1" applyProtection="1">
      <alignment horizontal="justify" vertical="center" wrapText="1"/>
      <protection hidden="1"/>
    </xf>
    <xf numFmtId="0" fontId="3" fillId="0" borderId="1" xfId="0" applyFont="1" applyBorder="1" applyAlignment="1" applyProtection="1">
      <alignment horizontal="justify" vertical="top" wrapText="1"/>
      <protection locked="0"/>
    </xf>
    <xf numFmtId="0" fontId="11" fillId="0" borderId="15" xfId="0" applyFont="1" applyBorder="1" applyAlignment="1" applyProtection="1">
      <alignment horizontal="justify" vertical="top" wrapText="1"/>
      <protection hidden="1"/>
    </xf>
    <xf numFmtId="0" fontId="11" fillId="0" borderId="1" xfId="0" applyFont="1" applyBorder="1" applyAlignment="1" applyProtection="1">
      <alignment horizontal="justify" vertical="top" wrapText="1"/>
      <protection hidden="1"/>
    </xf>
    <xf numFmtId="0" fontId="11" fillId="0" borderId="21" xfId="0" applyFont="1" applyBorder="1" applyAlignment="1" applyProtection="1">
      <alignment horizontal="justify" vertical="top" wrapText="1"/>
      <protection hidden="1"/>
    </xf>
    <xf numFmtId="0" fontId="9" fillId="2" borderId="1" xfId="0" applyFont="1" applyFill="1" applyBorder="1" applyAlignment="1" applyProtection="1">
      <alignment horizontal="justify" wrapText="1"/>
      <protection hidden="1"/>
    </xf>
    <xf numFmtId="0" fontId="9" fillId="2" borderId="21" xfId="0" applyFont="1" applyFill="1" applyBorder="1" applyAlignment="1" applyProtection="1">
      <alignment horizontal="justify" wrapText="1"/>
      <protection hidden="1"/>
    </xf>
    <xf numFmtId="0" fontId="13" fillId="3" borderId="29" xfId="0" applyFont="1" applyFill="1" applyBorder="1" applyAlignment="1" applyProtection="1">
      <alignment horizontal="justify" wrapText="1"/>
      <protection hidden="1"/>
    </xf>
    <xf numFmtId="0" fontId="13" fillId="3" borderId="30" xfId="0" applyFont="1" applyFill="1" applyBorder="1" applyAlignment="1" applyProtection="1">
      <alignment horizontal="justify" wrapText="1"/>
      <protection hidden="1"/>
    </xf>
    <xf numFmtId="0" fontId="2" fillId="8" borderId="22" xfId="0" applyFont="1" applyFill="1" applyBorder="1" applyAlignment="1" applyProtection="1">
      <alignment horizontal="center" vertical="top" wrapText="1"/>
      <protection hidden="1"/>
    </xf>
    <xf numFmtId="0" fontId="2" fillId="8" borderId="23" xfId="0" applyFont="1" applyFill="1" applyBorder="1" applyAlignment="1" applyProtection="1">
      <alignment horizontal="center" vertical="top" wrapText="1"/>
      <protection hidden="1"/>
    </xf>
    <xf numFmtId="9" fontId="3" fillId="0" borderId="10" xfId="2" applyFont="1" applyBorder="1" applyAlignment="1" applyProtection="1">
      <alignment horizontal="center" vertical="top" wrapText="1"/>
      <protection hidden="1"/>
    </xf>
    <xf numFmtId="9" fontId="3" fillId="0" borderId="11" xfId="2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9" fontId="10" fillId="2" borderId="28" xfId="2" applyFont="1" applyFill="1" applyBorder="1" applyAlignment="1" applyProtection="1">
      <alignment horizontal="center" vertical="top" wrapText="1"/>
      <protection hidden="1"/>
    </xf>
    <xf numFmtId="9" fontId="10" fillId="2" borderId="29" xfId="2" applyFont="1" applyFill="1" applyBorder="1" applyAlignment="1" applyProtection="1">
      <alignment horizontal="center" vertical="top" wrapText="1"/>
      <protection hidden="1"/>
    </xf>
    <xf numFmtId="9" fontId="11" fillId="0" borderId="10" xfId="0" applyNumberFormat="1" applyFont="1" applyBorder="1" applyAlignment="1" applyProtection="1">
      <alignment horizontal="center" vertical="top" wrapText="1"/>
      <protection hidden="1"/>
    </xf>
    <xf numFmtId="9" fontId="11" fillId="0" borderId="19" xfId="0" applyNumberFormat="1" applyFont="1" applyBorder="1" applyAlignment="1" applyProtection="1">
      <alignment horizontal="center" vertical="top" wrapText="1"/>
      <protection hidden="1"/>
    </xf>
    <xf numFmtId="9" fontId="3" fillId="0" borderId="11" xfId="0" applyNumberFormat="1" applyFont="1" applyBorder="1" applyAlignment="1" applyProtection="1">
      <alignment horizontal="center" vertical="top" wrapText="1"/>
      <protection hidden="1"/>
    </xf>
    <xf numFmtId="9" fontId="3" fillId="0" borderId="1" xfId="2" applyFont="1" applyBorder="1" applyAlignment="1" applyProtection="1">
      <alignment horizontal="center" vertical="top" wrapText="1"/>
      <protection hidden="1"/>
    </xf>
    <xf numFmtId="9" fontId="3" fillId="0" borderId="1" xfId="0" applyNumberFormat="1" applyFont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justify" vertical="top" wrapText="1"/>
      <protection hidden="1"/>
    </xf>
    <xf numFmtId="0" fontId="2" fillId="8" borderId="24" xfId="0" applyFont="1" applyFill="1" applyBorder="1" applyAlignment="1" applyProtection="1">
      <alignment horizontal="justify" vertical="top" wrapText="1"/>
      <protection hidden="1"/>
    </xf>
    <xf numFmtId="0" fontId="3" fillId="0" borderId="15" xfId="0" applyFont="1" applyBorder="1" applyAlignment="1" applyProtection="1">
      <alignment horizontal="justify" vertical="top" wrapText="1"/>
      <protection hidden="1"/>
    </xf>
    <xf numFmtId="0" fontId="3" fillId="0" borderId="21" xfId="0" applyFont="1" applyBorder="1" applyAlignment="1" applyProtection="1">
      <alignment horizontal="justify" vertical="top" wrapText="1"/>
      <protection hidden="1"/>
    </xf>
    <xf numFmtId="0" fontId="9" fillId="2" borderId="30" xfId="0" applyFont="1" applyFill="1" applyBorder="1" applyAlignment="1" applyProtection="1">
      <alignment horizontal="justify" vertical="top" wrapText="1"/>
      <protection hidden="1"/>
    </xf>
    <xf numFmtId="0" fontId="9" fillId="2" borderId="21" xfId="0" applyFont="1" applyFill="1" applyBorder="1" applyAlignment="1" applyProtection="1">
      <alignment horizontal="justify" vertical="top" wrapText="1"/>
      <protection hidden="1"/>
    </xf>
    <xf numFmtId="0" fontId="13" fillId="3" borderId="30" xfId="0" applyFont="1" applyFill="1" applyBorder="1" applyAlignment="1" applyProtection="1">
      <alignment horizontal="justify" vertical="top" wrapText="1"/>
      <protection hidden="1"/>
    </xf>
    <xf numFmtId="9" fontId="10" fillId="2" borderId="25" xfId="0" applyNumberFormat="1" applyFont="1" applyFill="1" applyBorder="1" applyAlignment="1" applyProtection="1">
      <alignment horizontal="center" vertical="top" wrapText="1"/>
      <protection hidden="1"/>
    </xf>
    <xf numFmtId="9" fontId="11" fillId="0" borderId="1" xfId="2" applyFont="1" applyBorder="1" applyAlignment="1" applyProtection="1">
      <alignment horizontal="center" vertical="top" wrapText="1"/>
      <protection hidden="1"/>
    </xf>
    <xf numFmtId="9" fontId="10" fillId="2" borderId="1" xfId="0" applyNumberFormat="1" applyFont="1" applyFill="1" applyBorder="1" applyAlignment="1" applyProtection="1">
      <alignment horizontal="center" vertical="top" wrapText="1"/>
      <protection hidden="1"/>
    </xf>
    <xf numFmtId="9" fontId="14" fillId="3" borderId="29" xfId="0" applyNumberFormat="1" applyFont="1" applyFill="1" applyBorder="1" applyAlignment="1" applyProtection="1">
      <alignment horizontal="center" vertical="top" wrapText="1"/>
      <protection hidden="1"/>
    </xf>
    <xf numFmtId="0" fontId="2" fillId="4" borderId="26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justify" vertical="center" wrapText="1"/>
      <protection hidden="1"/>
    </xf>
    <xf numFmtId="0" fontId="2" fillId="4" borderId="27" xfId="0" applyFont="1" applyFill="1" applyBorder="1" applyAlignment="1" applyProtection="1">
      <alignment horizontal="justify" vertical="center" wrapText="1"/>
      <protection hidden="1"/>
    </xf>
    <xf numFmtId="9" fontId="11" fillId="0" borderId="31" xfId="2" applyFont="1" applyBorder="1" applyAlignment="1" applyProtection="1">
      <alignment horizontal="center" vertical="top" wrapText="1"/>
      <protection hidden="1"/>
    </xf>
    <xf numFmtId="0" fontId="11" fillId="0" borderId="31" xfId="0" applyFont="1" applyBorder="1" applyAlignment="1" applyProtection="1">
      <alignment horizontal="center" vertical="top" wrapText="1"/>
      <protection hidden="1"/>
    </xf>
    <xf numFmtId="0" fontId="11" fillId="0" borderId="31" xfId="0" applyFont="1" applyBorder="1" applyAlignment="1" applyProtection="1">
      <alignment horizontal="justify" vertical="top" wrapText="1"/>
      <protection hidden="1"/>
    </xf>
    <xf numFmtId="0" fontId="3" fillId="0" borderId="11" xfId="0" applyFont="1" applyBorder="1" applyAlignment="1" applyProtection="1">
      <alignment horizontal="center" vertical="top" wrapText="1"/>
      <protection locked="0"/>
    </xf>
    <xf numFmtId="9" fontId="3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justify" vertical="top" wrapText="1"/>
      <protection locked="0"/>
    </xf>
    <xf numFmtId="0" fontId="3" fillId="0" borderId="15" xfId="0" applyFont="1" applyBorder="1" applyAlignment="1" applyProtection="1">
      <alignment horizontal="justify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9" fontId="10" fillId="2" borderId="29" xfId="0" applyNumberFormat="1" applyFont="1" applyFill="1" applyBorder="1" applyAlignment="1" applyProtection="1">
      <alignment horizontal="center" vertical="top" wrapText="1"/>
      <protection hidden="1"/>
    </xf>
    <xf numFmtId="0" fontId="9" fillId="2" borderId="29" xfId="0" applyFont="1" applyFill="1" applyBorder="1" applyAlignment="1" applyProtection="1">
      <alignment horizontal="justify" wrapText="1"/>
      <protection hidden="1"/>
    </xf>
    <xf numFmtId="0" fontId="9" fillId="2" borderId="30" xfId="0" applyFont="1" applyFill="1" applyBorder="1" applyAlignment="1" applyProtection="1">
      <alignment horizontal="justify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5" fillId="0" borderId="4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15" fillId="0" borderId="7" xfId="0" applyFont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1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2" fillId="5" borderId="16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2" fillId="8" borderId="17" xfId="0" applyFont="1" applyFill="1" applyBorder="1" applyAlignment="1" applyProtection="1">
      <alignment horizontal="center" vertical="top" wrapText="1"/>
      <protection hidden="1"/>
    </xf>
    <xf numFmtId="0" fontId="2" fillId="8" borderId="18" xfId="0" applyFont="1" applyFill="1" applyBorder="1" applyAlignment="1" applyProtection="1">
      <alignment horizontal="center" vertical="top" wrapText="1"/>
      <protection hidden="1"/>
    </xf>
    <xf numFmtId="0" fontId="2" fillId="8" borderId="16" xfId="0" applyFont="1" applyFill="1" applyBorder="1" applyAlignment="1" applyProtection="1">
      <alignment horizontal="center" vertical="top" wrapText="1"/>
      <protection hidden="1"/>
    </xf>
    <xf numFmtId="0" fontId="2" fillId="4" borderId="19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8" borderId="3" xfId="0" applyFont="1" applyFill="1" applyBorder="1" applyAlignment="1" applyProtection="1">
      <alignment horizontal="center" vertical="top" wrapText="1"/>
      <protection hidden="1"/>
    </xf>
    <xf numFmtId="0" fontId="2" fillId="8" borderId="4" xfId="0" applyFont="1" applyFill="1" applyBorder="1" applyAlignment="1" applyProtection="1">
      <alignment horizontal="center" vertical="top" wrapText="1"/>
      <protection hidden="1"/>
    </xf>
    <xf numFmtId="0" fontId="2" fillId="8" borderId="5" xfId="0" applyFont="1" applyFill="1" applyBorder="1" applyAlignment="1" applyProtection="1">
      <alignment horizontal="center" vertical="top" wrapText="1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" wrapText="1"/>
      <protection hidden="1"/>
    </xf>
    <xf numFmtId="0" fontId="2" fillId="2" borderId="18" xfId="0" applyFont="1" applyFill="1" applyBorder="1" applyAlignment="1" applyProtection="1">
      <alignment horizontal="center" wrapText="1"/>
      <protection hidden="1"/>
    </xf>
    <xf numFmtId="0" fontId="2" fillId="2" borderId="16" xfId="0" applyFont="1" applyFill="1" applyBorder="1" applyAlignment="1" applyProtection="1">
      <alignment horizontal="center" wrapText="1"/>
      <protection hidden="1"/>
    </xf>
    <xf numFmtId="0" fontId="3" fillId="0" borderId="17" xfId="0" applyFont="1" applyBorder="1" applyAlignment="1" applyProtection="1">
      <alignment horizontal="justify" wrapText="1"/>
      <protection hidden="1"/>
    </xf>
    <xf numFmtId="0" fontId="3" fillId="0" borderId="18" xfId="0" applyFont="1" applyBorder="1" applyAlignment="1" applyProtection="1">
      <alignment horizontal="justify" wrapText="1"/>
      <protection hidden="1"/>
    </xf>
    <xf numFmtId="0" fontId="3" fillId="0" borderId="16" xfId="0" applyFont="1" applyBorder="1" applyAlignment="1" applyProtection="1">
      <alignment horizontal="justify" wrapText="1"/>
      <protection hidden="1"/>
    </xf>
    <xf numFmtId="0" fontId="3" fillId="0" borderId="17" xfId="0" applyFont="1" applyBorder="1" applyAlignment="1" applyProtection="1">
      <alignment horizontal="justify" vertical="center" wrapText="1"/>
      <protection hidden="1"/>
    </xf>
    <xf numFmtId="0" fontId="3" fillId="0" borderId="18" xfId="0" applyFont="1" applyBorder="1" applyAlignment="1" applyProtection="1">
      <alignment horizontal="justify" vertical="center" wrapText="1"/>
      <protection hidden="1"/>
    </xf>
    <xf numFmtId="0" fontId="3" fillId="0" borderId="16" xfId="0" applyFont="1" applyBorder="1" applyAlignment="1" applyProtection="1">
      <alignment horizontal="justify" vertical="center" wrapText="1"/>
      <protection hidden="1"/>
    </xf>
    <xf numFmtId="0" fontId="3" fillId="0" borderId="17" xfId="0" applyFont="1" applyBorder="1" applyAlignment="1" applyProtection="1">
      <alignment horizontal="center" wrapText="1"/>
      <protection hidden="1"/>
    </xf>
    <xf numFmtId="0" fontId="3" fillId="0" borderId="18" xfId="0" applyFont="1" applyBorder="1" applyAlignment="1" applyProtection="1">
      <alignment horizontal="center" wrapText="1"/>
      <protection hidden="1"/>
    </xf>
    <xf numFmtId="0" fontId="3" fillId="0" borderId="16" xfId="0" applyFont="1" applyBorder="1" applyAlignment="1" applyProtection="1">
      <alignment horizontal="center" wrapText="1"/>
      <protection hidden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67398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E4DBCC-0589-424E-9F15-8D928A3EBCE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5436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8100-83B0-42AC-8BEA-790674DF0E5F}">
  <dimension ref="A1:AU23"/>
  <sheetViews>
    <sheetView showGridLines="0" tabSelected="1" topLeftCell="S4" zoomScale="85" zoomScaleNormal="85" workbookViewId="0">
      <pane ySplit="10" topLeftCell="A14" activePane="bottomLeft" state="frozen"/>
      <selection pane="bottomLeft" activeCell="H8" sqref="H8"/>
      <selection activeCell="A4" sqref="A4"/>
    </sheetView>
  </sheetViews>
  <sheetFormatPr defaultColWidth="10.85546875" defaultRowHeight="15" zeroHeight="1"/>
  <cols>
    <col min="1" max="1" width="5.85546875" style="1" customWidth="1"/>
    <col min="2" max="2" width="27.140625" style="1" customWidth="1"/>
    <col min="3" max="3" width="12.140625" style="1" customWidth="1"/>
    <col min="4" max="4" width="5.85546875" style="1" customWidth="1"/>
    <col min="5" max="5" width="44.140625" style="1" bestFit="1" customWidth="1"/>
    <col min="6" max="6" width="15.5703125" style="1" customWidth="1"/>
    <col min="7" max="7" width="12.140625" style="1" customWidth="1"/>
    <col min="8" max="8" width="15.85546875" style="1" customWidth="1"/>
    <col min="9" max="10" width="19.140625" style="1" customWidth="1"/>
    <col min="11" max="11" width="8.140625" style="1" customWidth="1"/>
    <col min="12" max="12" width="18.42578125" style="1" customWidth="1"/>
    <col min="13" max="13" width="15.85546875" style="1" customWidth="1"/>
    <col min="14" max="17" width="11.85546875" style="1" customWidth="1"/>
    <col min="18" max="18" width="17.42578125" style="1" customWidth="1"/>
    <col min="19" max="20" width="17.85546875" style="1" customWidth="1"/>
    <col min="21" max="21" width="20.140625" style="1" customWidth="1"/>
    <col min="22" max="22" width="17.85546875" style="1" customWidth="1"/>
    <col min="23" max="23" width="22.42578125" style="1" customWidth="1"/>
    <col min="24" max="26" width="16.5703125" style="105" customWidth="1"/>
    <col min="27" max="27" width="49.140625" style="112" customWidth="1"/>
    <col min="28" max="28" width="23" style="112" customWidth="1"/>
    <col min="29" max="42" width="16.5703125" style="1" hidden="1" customWidth="1"/>
    <col min="43" max="43" width="6.42578125" style="1" hidden="1" customWidth="1"/>
    <col min="44" max="45" width="16.5703125" style="105" customWidth="1"/>
    <col min="46" max="46" width="21.5703125" style="105" customWidth="1"/>
    <col min="47" max="47" width="43.42578125" style="136" customWidth="1"/>
    <col min="48" max="16384" width="10.85546875" style="1"/>
  </cols>
  <sheetData>
    <row r="1" spans="1:47" ht="70.5" customHeight="1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 t="s">
        <v>1</v>
      </c>
      <c r="O1" s="164"/>
      <c r="P1" s="164"/>
      <c r="Q1" s="164"/>
      <c r="R1" s="164"/>
    </row>
    <row r="2" spans="1:47" s="2" customFormat="1" ht="23.45" customHeight="1">
      <c r="A2" s="165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X2" s="105"/>
      <c r="Y2" s="105"/>
      <c r="Z2" s="105"/>
      <c r="AA2" s="113"/>
      <c r="AB2" s="113"/>
      <c r="AR2" s="105"/>
      <c r="AS2" s="105"/>
      <c r="AT2" s="105"/>
      <c r="AU2" s="136"/>
    </row>
    <row r="3" spans="1:47">
      <c r="E3" s="3"/>
    </row>
    <row r="4" spans="1:47" ht="29.1" customHeight="1">
      <c r="A4" s="167" t="s">
        <v>3</v>
      </c>
      <c r="B4" s="167"/>
      <c r="C4" s="168" t="s">
        <v>4</v>
      </c>
      <c r="D4" s="169"/>
      <c r="E4" s="170"/>
      <c r="G4" s="167" t="s">
        <v>5</v>
      </c>
      <c r="H4" s="167"/>
      <c r="I4" s="167"/>
      <c r="J4" s="167"/>
      <c r="K4" s="167"/>
      <c r="L4" s="167"/>
      <c r="M4" s="167"/>
    </row>
    <row r="5" spans="1:47" ht="14.45" customHeight="1">
      <c r="A5" s="167"/>
      <c r="B5" s="167"/>
      <c r="C5" s="171"/>
      <c r="D5" s="172"/>
      <c r="E5" s="173"/>
      <c r="G5" s="4" t="s">
        <v>6</v>
      </c>
      <c r="H5" s="4" t="s">
        <v>7</v>
      </c>
      <c r="I5" s="209" t="s">
        <v>8</v>
      </c>
      <c r="J5" s="210"/>
      <c r="K5" s="210"/>
      <c r="L5" s="210"/>
      <c r="M5" s="211"/>
    </row>
    <row r="6" spans="1:47" ht="28.5" customHeight="1">
      <c r="A6" s="167"/>
      <c r="B6" s="167"/>
      <c r="C6" s="171"/>
      <c r="D6" s="172"/>
      <c r="E6" s="173"/>
      <c r="G6" s="98">
        <v>1</v>
      </c>
      <c r="H6" s="100" t="s">
        <v>9</v>
      </c>
      <c r="I6" s="212" t="s">
        <v>10</v>
      </c>
      <c r="J6" s="213"/>
      <c r="K6" s="213"/>
      <c r="L6" s="213"/>
      <c r="M6" s="214"/>
    </row>
    <row r="7" spans="1:47" ht="51" customHeight="1">
      <c r="A7" s="167"/>
      <c r="B7" s="167"/>
      <c r="C7" s="171"/>
      <c r="D7" s="172"/>
      <c r="E7" s="173"/>
      <c r="G7" s="98">
        <v>2</v>
      </c>
      <c r="H7" s="98" t="s">
        <v>11</v>
      </c>
      <c r="I7" s="215" t="s">
        <v>12</v>
      </c>
      <c r="J7" s="216"/>
      <c r="K7" s="216"/>
      <c r="L7" s="216"/>
      <c r="M7" s="217"/>
    </row>
    <row r="8" spans="1:47">
      <c r="A8" s="167"/>
      <c r="B8" s="167"/>
      <c r="C8" s="174"/>
      <c r="D8" s="175"/>
      <c r="E8" s="176"/>
      <c r="G8" s="5"/>
      <c r="H8" s="5"/>
      <c r="I8" s="218"/>
      <c r="J8" s="219"/>
      <c r="K8" s="219"/>
      <c r="L8" s="219"/>
      <c r="M8" s="220"/>
    </row>
    <row r="9" spans="1:47" ht="15.75" thickBot="1"/>
    <row r="10" spans="1:47" ht="14.45" customHeight="1">
      <c r="A10" s="177" t="s">
        <v>13</v>
      </c>
      <c r="B10" s="178"/>
      <c r="C10" s="180" t="s">
        <v>14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2"/>
      <c r="S10" s="186" t="s">
        <v>15</v>
      </c>
      <c r="T10" s="187"/>
      <c r="U10" s="187"/>
      <c r="V10" s="187"/>
      <c r="W10" s="188"/>
      <c r="X10" s="192" t="s">
        <v>16</v>
      </c>
      <c r="Y10" s="193"/>
      <c r="Z10" s="193"/>
      <c r="AA10" s="193"/>
      <c r="AB10" s="194"/>
      <c r="AC10" s="195" t="s">
        <v>16</v>
      </c>
      <c r="AD10" s="196"/>
      <c r="AE10" s="196"/>
      <c r="AF10" s="196"/>
      <c r="AG10" s="196"/>
      <c r="AH10" s="204" t="s">
        <v>16</v>
      </c>
      <c r="AI10" s="204"/>
      <c r="AJ10" s="204"/>
      <c r="AK10" s="204"/>
      <c r="AL10" s="204"/>
      <c r="AM10" s="197" t="s">
        <v>16</v>
      </c>
      <c r="AN10" s="197"/>
      <c r="AO10" s="197"/>
      <c r="AP10" s="197"/>
      <c r="AQ10" s="197"/>
      <c r="AR10" s="198" t="s">
        <v>17</v>
      </c>
      <c r="AS10" s="199"/>
      <c r="AT10" s="199"/>
      <c r="AU10" s="200"/>
    </row>
    <row r="11" spans="1:47" ht="14.45" customHeight="1" thickBot="1">
      <c r="A11" s="179"/>
      <c r="B11" s="167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89"/>
      <c r="T11" s="190"/>
      <c r="U11" s="190"/>
      <c r="V11" s="190"/>
      <c r="W11" s="191"/>
      <c r="X11" s="201" t="s">
        <v>18</v>
      </c>
      <c r="Y11" s="202"/>
      <c r="Z11" s="202"/>
      <c r="AA11" s="202"/>
      <c r="AB11" s="203"/>
      <c r="AC11" s="195" t="s">
        <v>19</v>
      </c>
      <c r="AD11" s="196"/>
      <c r="AE11" s="196"/>
      <c r="AF11" s="196"/>
      <c r="AG11" s="196"/>
      <c r="AH11" s="204" t="s">
        <v>20</v>
      </c>
      <c r="AI11" s="204"/>
      <c r="AJ11" s="204"/>
      <c r="AK11" s="204"/>
      <c r="AL11" s="204"/>
      <c r="AM11" s="197" t="s">
        <v>21</v>
      </c>
      <c r="AN11" s="197"/>
      <c r="AO11" s="197"/>
      <c r="AP11" s="197"/>
      <c r="AQ11" s="197"/>
      <c r="AR11" s="205" t="s">
        <v>22</v>
      </c>
      <c r="AS11" s="206"/>
      <c r="AT11" s="206"/>
      <c r="AU11" s="207"/>
    </row>
    <row r="12" spans="1:47" ht="14.45" customHeight="1">
      <c r="A12" s="90"/>
      <c r="B12" s="91"/>
      <c r="C12" s="92"/>
      <c r="D12" s="93"/>
      <c r="E12" s="93"/>
      <c r="F12" s="93"/>
      <c r="G12" s="93"/>
      <c r="H12" s="93"/>
      <c r="I12" s="208" t="s">
        <v>23</v>
      </c>
      <c r="J12" s="208"/>
      <c r="K12" s="93"/>
      <c r="L12" s="93"/>
      <c r="M12" s="93"/>
      <c r="N12" s="93"/>
      <c r="O12" s="93"/>
      <c r="P12" s="93"/>
      <c r="Q12" s="93"/>
      <c r="R12" s="94"/>
      <c r="S12" s="95"/>
      <c r="T12" s="96"/>
      <c r="U12" s="96"/>
      <c r="V12" s="96"/>
      <c r="W12" s="97"/>
      <c r="X12" s="106"/>
      <c r="Y12" s="107"/>
      <c r="Z12" s="107"/>
      <c r="AA12" s="114"/>
      <c r="AB12" s="115"/>
      <c r="AC12" s="87"/>
      <c r="AD12" s="88"/>
      <c r="AE12" s="88"/>
      <c r="AF12" s="88"/>
      <c r="AG12" s="88"/>
      <c r="AH12" s="89"/>
      <c r="AI12" s="89"/>
      <c r="AJ12" s="89"/>
      <c r="AK12" s="89"/>
      <c r="AL12" s="89"/>
      <c r="AM12" s="86"/>
      <c r="AN12" s="86"/>
      <c r="AO12" s="86"/>
      <c r="AP12" s="86"/>
      <c r="AQ12" s="67"/>
      <c r="AR12" s="124"/>
      <c r="AS12" s="125"/>
      <c r="AT12" s="125"/>
      <c r="AU12" s="137"/>
    </row>
    <row r="13" spans="1:47" ht="90.75" thickBot="1">
      <c r="A13" s="90" t="s">
        <v>24</v>
      </c>
      <c r="B13" s="91" t="s">
        <v>25</v>
      </c>
      <c r="C13" s="91" t="s">
        <v>26</v>
      </c>
      <c r="D13" s="91" t="s">
        <v>27</v>
      </c>
      <c r="E13" s="91" t="s">
        <v>28</v>
      </c>
      <c r="F13" s="91" t="s">
        <v>29</v>
      </c>
      <c r="G13" s="91" t="s">
        <v>30</v>
      </c>
      <c r="H13" s="91" t="s">
        <v>31</v>
      </c>
      <c r="I13" s="91" t="s">
        <v>32</v>
      </c>
      <c r="J13" s="91" t="s">
        <v>33</v>
      </c>
      <c r="K13" s="91" t="s">
        <v>34</v>
      </c>
      <c r="L13" s="91" t="s">
        <v>35</v>
      </c>
      <c r="M13" s="91" t="s">
        <v>36</v>
      </c>
      <c r="N13" s="91" t="s">
        <v>37</v>
      </c>
      <c r="O13" s="91" t="s">
        <v>38</v>
      </c>
      <c r="P13" s="91" t="s">
        <v>39</v>
      </c>
      <c r="Q13" s="91" t="s">
        <v>40</v>
      </c>
      <c r="R13" s="6" t="s">
        <v>41</v>
      </c>
      <c r="S13" s="95" t="s">
        <v>42</v>
      </c>
      <c r="T13" s="96" t="s">
        <v>43</v>
      </c>
      <c r="U13" s="96" t="s">
        <v>44</v>
      </c>
      <c r="V13" s="96" t="s">
        <v>45</v>
      </c>
      <c r="W13" s="97" t="s">
        <v>46</v>
      </c>
      <c r="X13" s="147" t="s">
        <v>47</v>
      </c>
      <c r="Y13" s="148" t="s">
        <v>48</v>
      </c>
      <c r="Z13" s="148" t="s">
        <v>49</v>
      </c>
      <c r="AA13" s="149" t="s">
        <v>50</v>
      </c>
      <c r="AB13" s="150" t="s">
        <v>51</v>
      </c>
      <c r="AC13" s="68" t="s">
        <v>47</v>
      </c>
      <c r="AD13" s="69" t="s">
        <v>48</v>
      </c>
      <c r="AE13" s="69" t="s">
        <v>49</v>
      </c>
      <c r="AF13" s="69" t="s">
        <v>50</v>
      </c>
      <c r="AG13" s="69" t="s">
        <v>51</v>
      </c>
      <c r="AH13" s="70" t="s">
        <v>47</v>
      </c>
      <c r="AI13" s="70" t="s">
        <v>48</v>
      </c>
      <c r="AJ13" s="70" t="s">
        <v>49</v>
      </c>
      <c r="AK13" s="70" t="s">
        <v>50</v>
      </c>
      <c r="AL13" s="70" t="s">
        <v>51</v>
      </c>
      <c r="AM13" s="71" t="s">
        <v>47</v>
      </c>
      <c r="AN13" s="71" t="s">
        <v>48</v>
      </c>
      <c r="AO13" s="71" t="s">
        <v>49</v>
      </c>
      <c r="AP13" s="71" t="s">
        <v>50</v>
      </c>
      <c r="AQ13" s="72" t="s">
        <v>51</v>
      </c>
      <c r="AR13" s="73" t="s">
        <v>47</v>
      </c>
      <c r="AS13" s="74" t="s">
        <v>52</v>
      </c>
      <c r="AT13" s="74" t="s">
        <v>53</v>
      </c>
      <c r="AU13" s="75" t="s">
        <v>54</v>
      </c>
    </row>
    <row r="14" spans="1:47" s="80" customFormat="1" ht="105">
      <c r="A14" s="7">
        <v>7</v>
      </c>
      <c r="B14" s="99" t="s">
        <v>55</v>
      </c>
      <c r="C14" s="8">
        <v>1</v>
      </c>
      <c r="D14" s="9">
        <v>1</v>
      </c>
      <c r="E14" s="10" t="s">
        <v>56</v>
      </c>
      <c r="F14" s="11">
        <f>1/4*80%</f>
        <v>0.2</v>
      </c>
      <c r="G14" s="99" t="s">
        <v>57</v>
      </c>
      <c r="H14" s="99" t="s">
        <v>58</v>
      </c>
      <c r="I14" s="99" t="s">
        <v>59</v>
      </c>
      <c r="J14" s="99" t="s">
        <v>60</v>
      </c>
      <c r="K14" s="8">
        <v>1</v>
      </c>
      <c r="L14" s="99" t="s">
        <v>61</v>
      </c>
      <c r="M14" s="99" t="s">
        <v>62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7" t="s">
        <v>63</v>
      </c>
      <c r="T14" s="99" t="s">
        <v>64</v>
      </c>
      <c r="U14" s="99" t="s">
        <v>65</v>
      </c>
      <c r="V14" s="99" t="s">
        <v>66</v>
      </c>
      <c r="W14" s="99" t="s">
        <v>67</v>
      </c>
      <c r="X14" s="126">
        <f>N14</f>
        <v>1</v>
      </c>
      <c r="Y14" s="154" t="s">
        <v>68</v>
      </c>
      <c r="Z14" s="155">
        <v>1</v>
      </c>
      <c r="AA14" s="156" t="s">
        <v>69</v>
      </c>
      <c r="AB14" s="157" t="s">
        <v>70</v>
      </c>
      <c r="AC14" s="46">
        <f>O14</f>
        <v>1</v>
      </c>
      <c r="AD14" s="76"/>
      <c r="AE14" s="77"/>
      <c r="AF14" s="77"/>
      <c r="AG14" s="78"/>
      <c r="AH14" s="46">
        <f>P14</f>
        <v>1</v>
      </c>
      <c r="AI14" s="79"/>
      <c r="AJ14" s="77"/>
      <c r="AK14" s="77"/>
      <c r="AL14" s="78"/>
      <c r="AM14" s="46">
        <f>Q14</f>
        <v>1</v>
      </c>
      <c r="AN14" s="79"/>
      <c r="AO14" s="77"/>
      <c r="AP14" s="77"/>
      <c r="AQ14" s="78"/>
      <c r="AR14" s="126">
        <f>R14</f>
        <v>1</v>
      </c>
      <c r="AS14" s="127">
        <f>100%/4</f>
        <v>0.25</v>
      </c>
      <c r="AT14" s="133">
        <v>0.25</v>
      </c>
      <c r="AU14" s="138" t="s">
        <v>69</v>
      </c>
    </row>
    <row r="15" spans="1:47" s="80" customFormat="1" ht="409.5">
      <c r="A15" s="7">
        <v>7</v>
      </c>
      <c r="B15" s="99" t="s">
        <v>55</v>
      </c>
      <c r="C15" s="8">
        <v>1</v>
      </c>
      <c r="D15" s="9">
        <v>2</v>
      </c>
      <c r="E15" s="10" t="s">
        <v>71</v>
      </c>
      <c r="F15" s="11">
        <f t="shared" ref="F15:F17" si="0">1/4*80%</f>
        <v>0.2</v>
      </c>
      <c r="G15" s="99" t="s">
        <v>57</v>
      </c>
      <c r="H15" s="99" t="s">
        <v>72</v>
      </c>
      <c r="I15" s="99" t="s">
        <v>73</v>
      </c>
      <c r="J15" s="99" t="s">
        <v>74</v>
      </c>
      <c r="K15" s="13">
        <v>1</v>
      </c>
      <c r="L15" s="99" t="s">
        <v>61</v>
      </c>
      <c r="M15" s="99" t="s">
        <v>75</v>
      </c>
      <c r="N15" s="12">
        <v>1</v>
      </c>
      <c r="O15" s="12">
        <v>1</v>
      </c>
      <c r="P15" s="12">
        <v>1</v>
      </c>
      <c r="Q15" s="12">
        <v>1</v>
      </c>
      <c r="R15" s="14">
        <v>1</v>
      </c>
      <c r="S15" s="7" t="s">
        <v>63</v>
      </c>
      <c r="T15" s="99" t="s">
        <v>76</v>
      </c>
      <c r="U15" s="99" t="s">
        <v>77</v>
      </c>
      <c r="V15" s="99" t="s">
        <v>78</v>
      </c>
      <c r="W15" s="99" t="s">
        <v>79</v>
      </c>
      <c r="X15" s="101">
        <f t="shared" ref="X15:X17" si="1">N15</f>
        <v>1</v>
      </c>
      <c r="Y15" s="102">
        <v>1</v>
      </c>
      <c r="Z15" s="102">
        <v>1</v>
      </c>
      <c r="AA15" s="116" t="s">
        <v>80</v>
      </c>
      <c r="AB15" s="158" t="s">
        <v>81</v>
      </c>
      <c r="AC15" s="46">
        <f t="shared" ref="AC15:AC21" si="2">O15</f>
        <v>1</v>
      </c>
      <c r="AD15" s="56"/>
      <c r="AE15" s="99"/>
      <c r="AF15" s="99"/>
      <c r="AG15" s="81"/>
      <c r="AH15" s="46">
        <f t="shared" ref="AH15:AH21" si="3">P15</f>
        <v>1</v>
      </c>
      <c r="AI15" s="56"/>
      <c r="AJ15" s="99"/>
      <c r="AK15" s="99"/>
      <c r="AL15" s="81"/>
      <c r="AM15" s="46">
        <f t="shared" ref="AM15:AM17" si="4">Q15</f>
        <v>1</v>
      </c>
      <c r="AN15" s="56"/>
      <c r="AO15" s="99"/>
      <c r="AP15" s="99"/>
      <c r="AQ15" s="81"/>
      <c r="AR15" s="101">
        <f t="shared" ref="AR15:AR21" si="5">R15</f>
        <v>1</v>
      </c>
      <c r="AS15" s="134">
        <f>100%/4</f>
        <v>0.25</v>
      </c>
      <c r="AT15" s="135">
        <v>0.25</v>
      </c>
      <c r="AU15" s="139" t="s">
        <v>80</v>
      </c>
    </row>
    <row r="16" spans="1:47" s="80" customFormat="1" ht="150">
      <c r="A16" s="7">
        <v>7</v>
      </c>
      <c r="B16" s="99" t="s">
        <v>55</v>
      </c>
      <c r="C16" s="8">
        <v>1</v>
      </c>
      <c r="D16" s="9">
        <v>3</v>
      </c>
      <c r="E16" s="15" t="s">
        <v>82</v>
      </c>
      <c r="F16" s="11">
        <f t="shared" si="0"/>
        <v>0.2</v>
      </c>
      <c r="G16" s="99" t="s">
        <v>57</v>
      </c>
      <c r="H16" s="99" t="s">
        <v>83</v>
      </c>
      <c r="I16" s="99" t="s">
        <v>84</v>
      </c>
      <c r="J16" s="99" t="s">
        <v>85</v>
      </c>
      <c r="K16" s="13">
        <v>1</v>
      </c>
      <c r="L16" s="99" t="s">
        <v>61</v>
      </c>
      <c r="M16" s="99" t="s">
        <v>86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7" t="s">
        <v>63</v>
      </c>
      <c r="T16" s="99" t="s">
        <v>87</v>
      </c>
      <c r="U16" s="99" t="s">
        <v>88</v>
      </c>
      <c r="V16" s="99" t="s">
        <v>89</v>
      </c>
      <c r="W16" s="99" t="s">
        <v>90</v>
      </c>
      <c r="X16" s="101">
        <f t="shared" si="1"/>
        <v>1</v>
      </c>
      <c r="Y16" s="102">
        <v>1</v>
      </c>
      <c r="Z16" s="102">
        <v>1</v>
      </c>
      <c r="AA16" s="116" t="s">
        <v>91</v>
      </c>
      <c r="AB16" s="158" t="s">
        <v>92</v>
      </c>
      <c r="AC16" s="46">
        <f t="shared" si="2"/>
        <v>1</v>
      </c>
      <c r="AD16" s="56"/>
      <c r="AE16" s="99"/>
      <c r="AF16" s="99"/>
      <c r="AG16" s="81"/>
      <c r="AH16" s="46">
        <f t="shared" si="3"/>
        <v>1</v>
      </c>
      <c r="AI16" s="56"/>
      <c r="AJ16" s="99"/>
      <c r="AK16" s="99"/>
      <c r="AL16" s="81"/>
      <c r="AM16" s="46">
        <f t="shared" si="4"/>
        <v>1</v>
      </c>
      <c r="AN16" s="56"/>
      <c r="AO16" s="99"/>
      <c r="AP16" s="99"/>
      <c r="AQ16" s="81"/>
      <c r="AR16" s="101">
        <f t="shared" si="5"/>
        <v>1</v>
      </c>
      <c r="AS16" s="134">
        <f>100%/4</f>
        <v>0.25</v>
      </c>
      <c r="AT16" s="135">
        <v>0.25</v>
      </c>
      <c r="AU16" s="139" t="s">
        <v>91</v>
      </c>
    </row>
    <row r="17" spans="1:47" s="80" customFormat="1" ht="195">
      <c r="A17" s="7">
        <v>7</v>
      </c>
      <c r="B17" s="99" t="s">
        <v>55</v>
      </c>
      <c r="C17" s="8">
        <v>1</v>
      </c>
      <c r="D17" s="9">
        <v>4</v>
      </c>
      <c r="E17" s="16" t="s">
        <v>93</v>
      </c>
      <c r="F17" s="11">
        <f t="shared" si="0"/>
        <v>0.2</v>
      </c>
      <c r="G17" s="99" t="s">
        <v>57</v>
      </c>
      <c r="H17" s="99" t="s">
        <v>94</v>
      </c>
      <c r="I17" s="99" t="s">
        <v>95</v>
      </c>
      <c r="J17" s="99" t="s">
        <v>96</v>
      </c>
      <c r="K17" s="13">
        <v>1</v>
      </c>
      <c r="L17" s="99" t="s">
        <v>61</v>
      </c>
      <c r="M17" s="99" t="s">
        <v>97</v>
      </c>
      <c r="N17" s="12">
        <v>1</v>
      </c>
      <c r="O17" s="12">
        <v>1</v>
      </c>
      <c r="P17" s="12">
        <v>1</v>
      </c>
      <c r="Q17" s="12">
        <v>1</v>
      </c>
      <c r="R17" s="14">
        <f t="shared" ref="R17" si="6">C17</f>
        <v>1</v>
      </c>
      <c r="S17" s="7" t="s">
        <v>63</v>
      </c>
      <c r="T17" s="99" t="s">
        <v>98</v>
      </c>
      <c r="U17" s="99" t="s">
        <v>99</v>
      </c>
      <c r="V17" s="99" t="s">
        <v>100</v>
      </c>
      <c r="W17" s="99" t="s">
        <v>101</v>
      </c>
      <c r="X17" s="101">
        <f t="shared" si="1"/>
        <v>1</v>
      </c>
      <c r="Y17" s="102">
        <v>1</v>
      </c>
      <c r="Z17" s="102">
        <v>1</v>
      </c>
      <c r="AA17" s="116" t="s">
        <v>102</v>
      </c>
      <c r="AB17" s="158" t="s">
        <v>103</v>
      </c>
      <c r="AC17" s="46">
        <f t="shared" si="2"/>
        <v>1</v>
      </c>
      <c r="AD17" s="56"/>
      <c r="AE17" s="99"/>
      <c r="AF17" s="99"/>
      <c r="AG17" s="81"/>
      <c r="AH17" s="46">
        <f t="shared" si="3"/>
        <v>1</v>
      </c>
      <c r="AI17" s="56"/>
      <c r="AJ17" s="99"/>
      <c r="AK17" s="99"/>
      <c r="AL17" s="81"/>
      <c r="AM17" s="46">
        <f t="shared" si="4"/>
        <v>1</v>
      </c>
      <c r="AN17" s="56"/>
      <c r="AO17" s="99"/>
      <c r="AP17" s="99"/>
      <c r="AQ17" s="81"/>
      <c r="AR17" s="101">
        <f t="shared" si="5"/>
        <v>1</v>
      </c>
      <c r="AS17" s="134">
        <f>100%/4</f>
        <v>0.25</v>
      </c>
      <c r="AT17" s="135">
        <v>0.25</v>
      </c>
      <c r="AU17" s="139" t="s">
        <v>102</v>
      </c>
    </row>
    <row r="18" spans="1:47" s="51" customFormat="1" ht="16.5" thickBot="1">
      <c r="A18" s="17"/>
      <c r="B18" s="18"/>
      <c r="C18" s="18"/>
      <c r="D18" s="18"/>
      <c r="E18" s="19" t="s">
        <v>104</v>
      </c>
      <c r="F18" s="20">
        <f>SUM(F14:F17)</f>
        <v>0.8</v>
      </c>
      <c r="G18" s="18"/>
      <c r="H18" s="18"/>
      <c r="I18" s="18"/>
      <c r="J18" s="18"/>
      <c r="K18" s="18"/>
      <c r="L18" s="18"/>
      <c r="M18" s="18"/>
      <c r="N18" s="21"/>
      <c r="O18" s="21"/>
      <c r="P18" s="21"/>
      <c r="Q18" s="21"/>
      <c r="R18" s="22"/>
      <c r="S18" s="17"/>
      <c r="T18" s="18"/>
      <c r="U18" s="18"/>
      <c r="V18" s="18"/>
      <c r="W18" s="23"/>
      <c r="X18" s="129"/>
      <c r="Y18" s="130"/>
      <c r="Z18" s="159">
        <f>AVERAGE(Z14:Z17)</f>
        <v>1</v>
      </c>
      <c r="AA18" s="160"/>
      <c r="AB18" s="161"/>
      <c r="AC18" s="47"/>
      <c r="AD18" s="20" t="e">
        <f>AVERAGE(AD14:AD17)</f>
        <v>#DIV/0!</v>
      </c>
      <c r="AE18" s="18"/>
      <c r="AF18" s="18"/>
      <c r="AG18" s="23"/>
      <c r="AH18" s="47"/>
      <c r="AI18" s="20" t="e">
        <f>AVERAGE(AI14:AI17)</f>
        <v>#DIV/0!</v>
      </c>
      <c r="AJ18" s="18"/>
      <c r="AK18" s="18"/>
      <c r="AL18" s="23"/>
      <c r="AM18" s="50"/>
      <c r="AN18" s="21" t="e">
        <f>AVERAGE(AN14:AN17)</f>
        <v>#DIV/0!</v>
      </c>
      <c r="AO18" s="18"/>
      <c r="AP18" s="18"/>
      <c r="AQ18" s="23"/>
      <c r="AR18" s="129"/>
      <c r="AS18" s="130"/>
      <c r="AT18" s="143">
        <f>AVERAGE(AT14:AT17)</f>
        <v>0.25</v>
      </c>
      <c r="AU18" s="140"/>
    </row>
    <row r="19" spans="1:47" s="57" customFormat="1" ht="120">
      <c r="A19" s="24">
        <v>7</v>
      </c>
      <c r="B19" s="24" t="s">
        <v>55</v>
      </c>
      <c r="C19" s="25">
        <v>0.8</v>
      </c>
      <c r="D19" s="24" t="s">
        <v>105</v>
      </c>
      <c r="E19" s="24" t="s">
        <v>106</v>
      </c>
      <c r="F19" s="26">
        <f>+(0.333333333333333)*20%</f>
        <v>6.6666666666666596E-2</v>
      </c>
      <c r="G19" s="24" t="s">
        <v>107</v>
      </c>
      <c r="H19" s="24" t="s">
        <v>108</v>
      </c>
      <c r="I19" s="24" t="s">
        <v>109</v>
      </c>
      <c r="J19" s="24" t="s">
        <v>110</v>
      </c>
      <c r="K19" s="25">
        <v>0.7</v>
      </c>
      <c r="L19" s="24" t="s">
        <v>61</v>
      </c>
      <c r="M19" s="27" t="s">
        <v>111</v>
      </c>
      <c r="N19" s="28" t="s">
        <v>112</v>
      </c>
      <c r="O19" s="28">
        <v>0.8</v>
      </c>
      <c r="P19" s="28" t="s">
        <v>112</v>
      </c>
      <c r="Q19" s="28">
        <v>0.8</v>
      </c>
      <c r="R19" s="28">
        <v>0.8</v>
      </c>
      <c r="S19" s="24" t="s">
        <v>113</v>
      </c>
      <c r="T19" s="24" t="s">
        <v>114</v>
      </c>
      <c r="U19" s="24" t="s">
        <v>114</v>
      </c>
      <c r="V19" s="24" t="s">
        <v>115</v>
      </c>
      <c r="W19" s="29" t="s">
        <v>116</v>
      </c>
      <c r="X19" s="151" t="str">
        <f>N19</f>
        <v>No programada</v>
      </c>
      <c r="Y19" s="152" t="s">
        <v>112</v>
      </c>
      <c r="Z19" s="152" t="s">
        <v>112</v>
      </c>
      <c r="AA19" s="153" t="s">
        <v>117</v>
      </c>
      <c r="AB19" s="153" t="s">
        <v>112</v>
      </c>
      <c r="AC19" s="82">
        <f t="shared" si="2"/>
        <v>0.8</v>
      </c>
      <c r="AD19" s="52"/>
      <c r="AE19" s="52"/>
      <c r="AF19" s="52"/>
      <c r="AG19" s="53"/>
      <c r="AH19" s="54" t="str">
        <f t="shared" si="3"/>
        <v>No programada</v>
      </c>
      <c r="AI19" s="52"/>
      <c r="AJ19" s="52"/>
      <c r="AK19" s="52"/>
      <c r="AL19" s="53"/>
      <c r="AM19" s="54">
        <f t="shared" ref="AM19:AM21" si="7">Q19</f>
        <v>0.8</v>
      </c>
      <c r="AN19" s="55"/>
      <c r="AO19" s="52"/>
      <c r="AP19" s="52"/>
      <c r="AQ19" s="53"/>
      <c r="AR19" s="131">
        <f t="shared" si="5"/>
        <v>0.8</v>
      </c>
      <c r="AS19" s="128">
        <f>SUM(AD19,AN19)</f>
        <v>0</v>
      </c>
      <c r="AT19" s="103"/>
      <c r="AU19" s="117"/>
    </row>
    <row r="20" spans="1:47" s="57" customFormat="1" ht="120">
      <c r="A20" s="30">
        <v>7</v>
      </c>
      <c r="B20" s="30" t="s">
        <v>55</v>
      </c>
      <c r="C20" s="31">
        <v>1</v>
      </c>
      <c r="D20" s="30" t="s">
        <v>118</v>
      </c>
      <c r="E20" s="30" t="s">
        <v>119</v>
      </c>
      <c r="F20" s="32">
        <f t="shared" ref="F20:F21" si="8">+(0.333333333333333)*20%</f>
        <v>6.6666666666666596E-2</v>
      </c>
      <c r="G20" s="30" t="s">
        <v>107</v>
      </c>
      <c r="H20" s="30" t="s">
        <v>120</v>
      </c>
      <c r="I20" s="30" t="s">
        <v>121</v>
      </c>
      <c r="J20" s="30" t="s">
        <v>122</v>
      </c>
      <c r="K20" s="30" t="s">
        <v>123</v>
      </c>
      <c r="L20" s="30" t="s">
        <v>124</v>
      </c>
      <c r="M20" s="33" t="s">
        <v>125</v>
      </c>
      <c r="N20" s="28" t="s">
        <v>112</v>
      </c>
      <c r="O20" s="28" t="s">
        <v>112</v>
      </c>
      <c r="P20" s="34">
        <v>0.5</v>
      </c>
      <c r="Q20" s="34">
        <v>0.5</v>
      </c>
      <c r="R20" s="34">
        <v>1</v>
      </c>
      <c r="S20" s="30" t="s">
        <v>113</v>
      </c>
      <c r="T20" s="30" t="s">
        <v>126</v>
      </c>
      <c r="U20" s="30" t="s">
        <v>126</v>
      </c>
      <c r="V20" s="24" t="s">
        <v>115</v>
      </c>
      <c r="W20" s="35" t="s">
        <v>127</v>
      </c>
      <c r="X20" s="144" t="s">
        <v>112</v>
      </c>
      <c r="Y20" s="104" t="s">
        <v>112</v>
      </c>
      <c r="Z20" s="104" t="s">
        <v>112</v>
      </c>
      <c r="AA20" s="118" t="s">
        <v>117</v>
      </c>
      <c r="AB20" s="118" t="s">
        <v>112</v>
      </c>
      <c r="AC20" s="83" t="s">
        <v>112</v>
      </c>
      <c r="AD20" s="30"/>
      <c r="AE20" s="30"/>
      <c r="AF20" s="30"/>
      <c r="AG20" s="58"/>
      <c r="AH20" s="59">
        <f t="shared" si="3"/>
        <v>0.5</v>
      </c>
      <c r="AI20" s="30"/>
      <c r="AJ20" s="30"/>
      <c r="AK20" s="30"/>
      <c r="AL20" s="58"/>
      <c r="AM20" s="59">
        <f t="shared" si="7"/>
        <v>0.5</v>
      </c>
      <c r="AN20" s="60"/>
      <c r="AO20" s="30"/>
      <c r="AP20" s="30"/>
      <c r="AQ20" s="58"/>
      <c r="AR20" s="132">
        <f t="shared" si="5"/>
        <v>1</v>
      </c>
      <c r="AS20" s="128">
        <f t="shared" ref="AS20" si="9">SUM(Y20,AD20,AI20,AN20)</f>
        <v>0</v>
      </c>
      <c r="AT20" s="104"/>
      <c r="AU20" s="119"/>
    </row>
    <row r="21" spans="1:47" s="57" customFormat="1" ht="120">
      <c r="A21" s="30">
        <v>7</v>
      </c>
      <c r="B21" s="30" t="s">
        <v>55</v>
      </c>
      <c r="C21" s="31">
        <v>1</v>
      </c>
      <c r="D21" s="30" t="s">
        <v>128</v>
      </c>
      <c r="E21" s="30" t="s">
        <v>129</v>
      </c>
      <c r="F21" s="32">
        <f t="shared" si="8"/>
        <v>6.6666666666666596E-2</v>
      </c>
      <c r="G21" s="30" t="s">
        <v>107</v>
      </c>
      <c r="H21" s="30" t="s">
        <v>130</v>
      </c>
      <c r="I21" s="30" t="s">
        <v>131</v>
      </c>
      <c r="J21" s="30" t="s">
        <v>132</v>
      </c>
      <c r="K21" s="30" t="s">
        <v>123</v>
      </c>
      <c r="L21" s="30" t="s">
        <v>124</v>
      </c>
      <c r="M21" s="33" t="s">
        <v>133</v>
      </c>
      <c r="N21" s="34" t="s">
        <v>112</v>
      </c>
      <c r="O21" s="34">
        <v>1</v>
      </c>
      <c r="P21" s="34">
        <v>1</v>
      </c>
      <c r="Q21" s="34" t="s">
        <v>134</v>
      </c>
      <c r="R21" s="34">
        <v>1</v>
      </c>
      <c r="S21" s="30" t="s">
        <v>113</v>
      </c>
      <c r="T21" s="30" t="s">
        <v>135</v>
      </c>
      <c r="U21" s="30" t="s">
        <v>136</v>
      </c>
      <c r="V21" s="24" t="s">
        <v>115</v>
      </c>
      <c r="W21" s="35" t="s">
        <v>137</v>
      </c>
      <c r="X21" s="144" t="str">
        <f>N21</f>
        <v>No programada</v>
      </c>
      <c r="Y21" s="104" t="s">
        <v>112</v>
      </c>
      <c r="Z21" s="104" t="s">
        <v>112</v>
      </c>
      <c r="AA21" s="118" t="s">
        <v>117</v>
      </c>
      <c r="AB21" s="118" t="s">
        <v>112</v>
      </c>
      <c r="AC21" s="83">
        <f t="shared" si="2"/>
        <v>1</v>
      </c>
      <c r="AD21" s="30"/>
      <c r="AE21" s="30"/>
      <c r="AF21" s="30"/>
      <c r="AG21" s="58"/>
      <c r="AH21" s="59">
        <f t="shared" si="3"/>
        <v>1</v>
      </c>
      <c r="AI21" s="30"/>
      <c r="AJ21" s="30"/>
      <c r="AK21" s="30"/>
      <c r="AL21" s="58"/>
      <c r="AM21" s="59" t="str">
        <f t="shared" si="7"/>
        <v>No  programada</v>
      </c>
      <c r="AN21" s="60"/>
      <c r="AO21" s="30"/>
      <c r="AP21" s="30"/>
      <c r="AQ21" s="58"/>
      <c r="AR21" s="132">
        <f t="shared" si="5"/>
        <v>1</v>
      </c>
      <c r="AS21" s="128">
        <f>SUM(AD21,AI21)</f>
        <v>0</v>
      </c>
      <c r="AT21" s="104"/>
      <c r="AU21" s="119"/>
    </row>
    <row r="22" spans="1:47" s="51" customFormat="1" ht="15.75">
      <c r="A22" s="36"/>
      <c r="B22" s="36"/>
      <c r="C22" s="36"/>
      <c r="D22" s="36"/>
      <c r="E22" s="37" t="s">
        <v>138</v>
      </c>
      <c r="F22" s="38">
        <f>SUM(F19:F21)</f>
        <v>0.19999999999999979</v>
      </c>
      <c r="G22" s="37"/>
      <c r="H22" s="37"/>
      <c r="I22" s="37"/>
      <c r="J22" s="37"/>
      <c r="K22" s="37"/>
      <c r="L22" s="37"/>
      <c r="M22" s="37"/>
      <c r="N22" s="39"/>
      <c r="O22" s="39"/>
      <c r="P22" s="39"/>
      <c r="Q22" s="39"/>
      <c r="R22" s="39">
        <f>AVERAGE(R20:R21)</f>
        <v>1</v>
      </c>
      <c r="S22" s="37"/>
      <c r="T22" s="36"/>
      <c r="U22" s="36"/>
      <c r="V22" s="36"/>
      <c r="W22" s="40"/>
      <c r="X22" s="108"/>
      <c r="Y22" s="109"/>
      <c r="Z22" s="145">
        <v>0</v>
      </c>
      <c r="AA22" s="120"/>
      <c r="AB22" s="121"/>
      <c r="AC22" s="84">
        <f>AVERAGE(AC20:AC21)</f>
        <v>1</v>
      </c>
      <c r="AD22" s="61" t="e">
        <f>AVERAGE(AD20:AD21)</f>
        <v>#DIV/0!</v>
      </c>
      <c r="AE22" s="36"/>
      <c r="AF22" s="36"/>
      <c r="AG22" s="62"/>
      <c r="AH22" s="48">
        <f>AVERAGE(AH20:AH21)</f>
        <v>0.75</v>
      </c>
      <c r="AI22" s="61" t="e">
        <f>AVERAGE(AI20:AI21)</f>
        <v>#DIV/0!</v>
      </c>
      <c r="AJ22" s="36"/>
      <c r="AK22" s="36"/>
      <c r="AL22" s="62"/>
      <c r="AM22" s="48">
        <f>AVERAGE(AM20:AM21)</f>
        <v>0.5</v>
      </c>
      <c r="AN22" s="61" t="e">
        <f>AVERAGE(AN20:AN21)</f>
        <v>#DIV/0!</v>
      </c>
      <c r="AO22" s="36"/>
      <c r="AP22" s="36"/>
      <c r="AQ22" s="62"/>
      <c r="AR22" s="108"/>
      <c r="AS22" s="109"/>
      <c r="AT22" s="145">
        <v>0</v>
      </c>
      <c r="AU22" s="141"/>
    </row>
    <row r="23" spans="1:47" s="66" customFormat="1" ht="19.5" thickBot="1">
      <c r="A23" s="41"/>
      <c r="B23" s="41"/>
      <c r="C23" s="41"/>
      <c r="D23" s="41"/>
      <c r="E23" s="42" t="s">
        <v>139</v>
      </c>
      <c r="F23" s="43">
        <f>F22+F18</f>
        <v>0.99999999999999978</v>
      </c>
      <c r="G23" s="41"/>
      <c r="H23" s="41"/>
      <c r="I23" s="41"/>
      <c r="J23" s="41"/>
      <c r="K23" s="41"/>
      <c r="L23" s="41"/>
      <c r="M23" s="41"/>
      <c r="N23" s="44"/>
      <c r="O23" s="44"/>
      <c r="P23" s="44"/>
      <c r="Q23" s="44"/>
      <c r="R23" s="44">
        <f>R22*$F$22</f>
        <v>0.19999999999999979</v>
      </c>
      <c r="S23" s="41"/>
      <c r="T23" s="41"/>
      <c r="U23" s="41"/>
      <c r="V23" s="41"/>
      <c r="W23" s="45"/>
      <c r="X23" s="110"/>
      <c r="Y23" s="111"/>
      <c r="Z23" s="146">
        <f>Z18+Z22</f>
        <v>1</v>
      </c>
      <c r="AA23" s="122"/>
      <c r="AB23" s="123"/>
      <c r="AC23" s="85">
        <f>AC22*$F$22</f>
        <v>0.19999999999999979</v>
      </c>
      <c r="AD23" s="63" t="e">
        <f>AD22*$F$22</f>
        <v>#DIV/0!</v>
      </c>
      <c r="AE23" s="64"/>
      <c r="AF23" s="64"/>
      <c r="AG23" s="65"/>
      <c r="AH23" s="49">
        <f>AH22*$F$22</f>
        <v>0.14999999999999986</v>
      </c>
      <c r="AI23" s="63" t="e">
        <f>AI22*$F$22</f>
        <v>#DIV/0!</v>
      </c>
      <c r="AJ23" s="64"/>
      <c r="AK23" s="64"/>
      <c r="AL23" s="65"/>
      <c r="AM23" s="49">
        <f>AM22*$F$22</f>
        <v>9.9999999999999895E-2</v>
      </c>
      <c r="AN23" s="63" t="e">
        <f>AN22*$F$22</f>
        <v>#DIV/0!</v>
      </c>
      <c r="AO23" s="64"/>
      <c r="AP23" s="64"/>
      <c r="AQ23" s="65"/>
      <c r="AR23" s="110"/>
      <c r="AS23" s="111"/>
      <c r="AT23" s="146">
        <f>AT18+AT22</f>
        <v>0.25</v>
      </c>
      <c r="AU23" s="142"/>
    </row>
  </sheetData>
  <sheetProtection formatColumns="0" formatRows="0"/>
  <mergeCells count="24">
    <mergeCell ref="I12:J12"/>
    <mergeCell ref="I5:M5"/>
    <mergeCell ref="I6:M6"/>
    <mergeCell ref="I7:M7"/>
    <mergeCell ref="I8:M8"/>
    <mergeCell ref="AM10:AQ10"/>
    <mergeCell ref="AR10:AU10"/>
    <mergeCell ref="X11:AB11"/>
    <mergeCell ref="AC11:AG11"/>
    <mergeCell ref="AH11:AL11"/>
    <mergeCell ref="AM11:AQ11"/>
    <mergeCell ref="AR11:AU11"/>
    <mergeCell ref="AH10:AL10"/>
    <mergeCell ref="A10:B11"/>
    <mergeCell ref="C10:R11"/>
    <mergeCell ref="S10:W11"/>
    <mergeCell ref="X10:AB10"/>
    <mergeCell ref="AC10:AG10"/>
    <mergeCell ref="A1:M1"/>
    <mergeCell ref="N1:R1"/>
    <mergeCell ref="A2:R2"/>
    <mergeCell ref="A4:B8"/>
    <mergeCell ref="C4:E8"/>
    <mergeCell ref="G4:M4"/>
  </mergeCells>
  <dataValidations count="2">
    <dataValidation type="textLength" operator="lessThanOrEqual" allowBlank="1" showInputMessage="1" showErrorMessage="1" error="Por favor ingresar menos de 2.500 caracteres, incluyendo espacios." prompt="Recuerde que este campo tiene máximo 2.500 caracteres, incluyendo espacios." sqref="AA14:AA17 AA19:AA21" xr:uid="{8385F1D6-6D08-46EA-B4F7-0E8D501CA2BF}">
      <formula1>2500</formula1>
    </dataValidation>
    <dataValidation type="textLength" operator="lessThanOrEqual" allowBlank="1" showInputMessage="1" showErrorMessage="1" error="Por favor ingresar menos de 2.500 caracteres, incluyendo espacios." sqref="Y14:Z17 AB14:AB17 Y19:Z21 AB19:AB21" xr:uid="{EB7B63ED-4CDF-4D10-ABE7-FB633AA7338A}">
      <formula1>2500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2021-02-18T19:54:43Z</dcterms:created>
  <dcterms:modified xsi:type="dcterms:W3CDTF">2021-04-27T14:44:59Z</dcterms:modified>
  <cp:category/>
  <cp:contentStatus/>
</cp:coreProperties>
</file>