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15"/>
  <workbookPr autoCompressPictures="0"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NIVEL CENTRAL\"/>
    </mc:Choice>
  </mc:AlternateContent>
  <xr:revisionPtr revIDLastSave="127" documentId="6_{7B441728-5A5A-45DC-8299-411D24EF3C8A}" xr6:coauthVersionLast="45" xr6:coauthVersionMax="45" xr10:uidLastSave="{E606CEF0-0575-4CFF-BDF0-0F884D3DB76B}"/>
  <bookViews>
    <workbookView xWindow="-120" yWindow="-120" windowWidth="29040" windowHeight="15840" tabRatio="267"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R30" i="1" l="1"/>
  <c r="AM30" i="1"/>
  <c r="AR21" i="1"/>
  <c r="AR20" i="1"/>
  <c r="AP20" i="1"/>
  <c r="AP22" i="1"/>
  <c r="AP24" i="1"/>
  <c r="AP25" i="1"/>
  <c r="AP26" i="1"/>
  <c r="AP27" i="1"/>
  <c r="AP28" i="1"/>
  <c r="AP29" i="1"/>
  <c r="AG26" i="1" l="1"/>
  <c r="AC28" i="1"/>
  <c r="P27" i="1"/>
  <c r="V26" i="1"/>
  <c r="X26" i="1"/>
  <c r="AQ27" i="1"/>
  <c r="P20" i="1"/>
  <c r="AQ20" i="1"/>
  <c r="AS20" i="1"/>
  <c r="P22" i="1"/>
  <c r="AQ22" i="1"/>
  <c r="AS22" i="1"/>
  <c r="AQ24" i="1"/>
  <c r="P25" i="1"/>
  <c r="AH25" i="1"/>
  <c r="AQ25" i="1"/>
  <c r="AS25" i="1"/>
  <c r="AQ26" i="1"/>
  <c r="AS26" i="1"/>
  <c r="AQ28" i="1"/>
  <c r="AQ29" i="1"/>
  <c r="AS29" i="1"/>
  <c r="AK24" i="1"/>
  <c r="AK25" i="1"/>
  <c r="AK26" i="1"/>
  <c r="AM26" i="1"/>
  <c r="AK28" i="1"/>
  <c r="AK29" i="1"/>
  <c r="AM29" i="1"/>
  <c r="AF22" i="1"/>
  <c r="AF25" i="1"/>
  <c r="AF26" i="1"/>
  <c r="AF20" i="1"/>
  <c r="AH20" i="1"/>
  <c r="V22" i="1"/>
  <c r="X22" i="1"/>
  <c r="X30" i="1"/>
  <c r="V23" i="1"/>
  <c r="V24" i="1"/>
  <c r="V25" i="1"/>
  <c r="V27" i="1"/>
  <c r="V28" i="1"/>
  <c r="V29" i="1"/>
  <c r="V20" i="1"/>
  <c r="AH22" i="1"/>
  <c r="AH26" i="1"/>
  <c r="E30" i="1"/>
  <c r="AC30" i="1"/>
  <c r="AH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<sst xmlns="http://schemas.openxmlformats.org/spreadsheetml/2006/main" count="423" uniqueCount="246">
  <si>
    <t>PROCESO FOMENTO Y PROTECCIÓN DE LOS DDHH</t>
  </si>
  <si>
    <t>SECRETARÍA DISTRITAL DE GOBIERNO</t>
  </si>
  <si>
    <t xml:space="preserve">VIGENCIA DE LA PLANEACIÓN: </t>
  </si>
  <si>
    <t>CONTROL DE CAMBIOS</t>
  </si>
  <si>
    <t xml:space="preserve">Dependencia: </t>
  </si>
  <si>
    <t>Dirección de Derechos Humanos</t>
  </si>
  <si>
    <t>VERSIÓN</t>
  </si>
  <si>
    <t>FECHA</t>
  </si>
  <si>
    <t>DESCRIPCIÓN DE LA MODIFICACIÓN</t>
  </si>
  <si>
    <r>
      <t>Objetivo Proceso:</t>
    </r>
    <r>
      <rPr>
        <sz val="10"/>
        <rFont val="Arial"/>
        <family val="2"/>
      </rPr>
      <t xml:space="preserve"> </t>
    </r>
  </si>
  <si>
    <t>Dirigir la formulación, adopción y ejecución de políticas, planes y proyectos orientados a la promoción, garantía, protección, participación ciudadana y apropiación de los derechos, deberes, libertades individuales y colectivas de la ciudadanía en el Distrito Capital, con enfoque territorial, diferencial y de manera coordinada interinstitucionalmente, activa y participativa.</t>
  </si>
  <si>
    <t>Se hace la oficialización del Plan de Gestión con relación a las metas programadas en la vigencia anterior.</t>
  </si>
  <si>
    <r>
      <t>Alcance del Proceso:</t>
    </r>
    <r>
      <rPr>
        <sz val="10"/>
        <rFont val="Arial"/>
        <family val="2"/>
      </rPr>
      <t xml:space="preserve"> </t>
    </r>
  </si>
  <si>
    <t>Este proceso aplica para las acciones de protección, fortalecimiento, orientación y promoción de los derechos, deberes, libertades individuales y colectivas de la ciudadanía en el Distrito Capital.</t>
  </si>
  <si>
    <t>Se modifican las metas: 1,2,3 y 4 en atención a las solicitudes remitidas mediante memorandos 20193000166253 y 20193300104163. Así mismo, su programación trimestral</t>
  </si>
  <si>
    <r>
      <t>Líder del  Proceso:</t>
    </r>
    <r>
      <rPr>
        <sz val="10"/>
        <rFont val="Arial"/>
        <family val="2"/>
      </rPr>
      <t xml:space="preserve"> </t>
    </r>
  </si>
  <si>
    <t>Subsecretario para la Gobernabilidad y Garantía de Derechos</t>
  </si>
  <si>
    <r>
      <t xml:space="preserve">Se adiciona el avance de gestión del proceso realizado durante el I trimestre, obteniendo por resultado del </t>
    </r>
    <r>
      <rPr>
        <b/>
        <sz val="12"/>
        <rFont val="Arial"/>
        <family val="2"/>
      </rPr>
      <t>100%.</t>
    </r>
    <r>
      <rPr>
        <sz val="12"/>
        <rFont val="Arial"/>
        <family val="2"/>
      </rPr>
      <t xml:space="preserve">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r>
  </si>
  <si>
    <t>Se adiciona el avance de gestión del proceso realizado durante el II trimestre, obteniendo por resultado del 94,52%</t>
  </si>
  <si>
    <t>Se modifica la programación de la meta transversal "Obtener una calificación   igual o superior al 80  % en conocimientos de MIPG por proceso y/o Alcaldía Local"  para cuarto trimestre de vigencia.</t>
  </si>
  <si>
    <t xml:space="preserve">De acuerdo con la solicitud remitida por el líder del proceso mediante radicado No 20193000551773, se reprograman las metas "Implementar un (1) servicio en línea en la página web de la SDG para la expedición de certificaciones productos de procesos de formación y/o sensibilización en materia de derechos humanos, etnias y libertad religiosa" y "Diseñar, diagramar y publicar en medio digital o impreso un (1) documento pedagógico que consolide las diferentes metodologías de formación y sensibilización en materia de derechos humanos, etnias y libertad religiosa".
    También se modifica la programación de la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100% 
</t>
  </si>
  <si>
    <t xml:space="preserve">Se adiciona el avance de gestión del proceso realizado durante el IV trimestre, obteniendo por resultado del 82%, obteniendo por resultado de gestión para la vigencia 2019 del 86%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</si>
  <si>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</si>
  <si>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</si>
  <si>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</si>
  <si>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</si>
  <si>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</si>
  <si>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</si>
  <si>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</si>
  <si>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</si>
  <si>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</si>
  <si>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</si>
  <si>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</si>
  <si>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</si>
  <si>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</si>
  <si>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</si>
  <si>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</si>
  <si>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</si>
  <si>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</si>
  <si>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</si>
  <si>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</si>
  <si>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</si>
  <si>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</si>
  <si>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</si>
  <si>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</si>
  <si>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</si>
  <si>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</si>
  <si>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</si>
  <si>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</si>
  <si>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</si>
  <si>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</si>
  <si>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</si>
  <si>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</si>
  <si>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</si>
  <si>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</si>
  <si>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</si>
  <si>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</si>
  <si>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</si>
  <si>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</si>
  <si>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Articular efectivamente el esquema institucional y de participación social para la formulación, implementación y evaluación de políticas y estrategias orientadas a la promoción, prevención y protección de los DDHH en el distrito capital y el respeto a la dignidad humana.</t>
  </si>
  <si>
    <t>Implementar el sistema distrital de derechos humanos teniendo en cuenta los enfoques diferenciales, de género y territoriales.</t>
  </si>
  <si>
    <t xml:space="preserve">Ejecutar el 25%  de los Planes de Intervención Local en Derechos Humanos en las 20 Localidades del Distrito. </t>
  </si>
  <si>
    <t>GESTION</t>
  </si>
  <si>
    <t>Porcentaje de implementación de los planes de intervención local en DDHH en las 20 localidades</t>
  </si>
  <si>
    <t>(Número de actividades cumplidas de los planes de intervención local en DDHH / Número total de actividades programadas de los planes de intervención local en DDHH en las 20 localidades) *100</t>
  </si>
  <si>
    <t>SUMA</t>
  </si>
  <si>
    <t>Porcentaje de actividades cumplidas de los planes de intervención local en DDHH</t>
  </si>
  <si>
    <t>EFICIENCIA</t>
  </si>
  <si>
    <t xml:space="preserve">Informes trimestrales de % de avance de implementación de los Planes de Intervención Local </t>
  </si>
  <si>
    <t xml:space="preserve">Dirección de Derechos </t>
  </si>
  <si>
    <t xml:space="preserve">Informes trimestrales del avance en la Implementación por Localidad en archivo físico y digital. </t>
  </si>
  <si>
    <t>Durante el primer trimestre de 2019 fueron reformulados los 20 PLIDDHH y diseñada su estrategia de implementación, logrando un avance porcentual del 2,5% ponderado en los 20 PLIDDHH. Las actividades desarrolladas durante el primer trimestre se enfocaron en la coordinación interinstitucional y la concertación de actividades para la implementación de las demás lineas de los planes.</t>
  </si>
  <si>
    <t>Carpeta de reportes trimestrales de implementación de los PLIDDHH
Archivo fisico administrado por Janeth Roa- 20 Carpetas -1 por cada Localidad
Archivo Digital alimentado por cada enlace Territorial y administrado por el apoyo a la coordinación Vicky Cogua</t>
  </si>
  <si>
    <t>Durante el segundo trimestre de 2019 se continuo con la implementación de los 20 PLIDDHH en sus cinco líneas de acción. Las actividades desarrolladas durante el segundo trimestre se enfocaron en la coordinación interinstitucional, funcionamiento y fortalecimiento de los comités locales de derechos humanos, formación en derechos humanos (prevención trata de personas, prevención de la ECSNNA, prevención de maternidades y paternidades tempranas), difusión de rutas de protección y activación de rutas de protección.</t>
  </si>
  <si>
    <t>Carpeta de reportes trimestrales de implementación de los PLIDDHH
Archivo fisico administrado por Janeth Roa- 20 Carpetas -1 por cada Localidad
Archivo Digital alimentado por cada enlace Territorial y administrado por el apoyo a la coordinación Vicky Cogua</t>
  </si>
  <si>
    <t>Durante el tercer trimestre de 2019 se continuo con la implementación de los 20 PLIDDHH en sus cinco líneas de acción. Las actividades desarrolladas durante el segundo trimestre se enfocaron en la coordinación interinstitucional, funcionamiento y fortalecimiento de los comités locales de derechos humanos, formación en derechos humanos (prevención trata de personas, prevención de la ECSNNA, prevención de maternidades y paternidades tempranas), difusión de rutas de protección y activación de rutas de protección.</t>
  </si>
  <si>
    <t>2.5%</t>
  </si>
  <si>
    <t xml:space="preserve">Durante el IV trimestre de 2019 y en coordinación con las Alcaldías Locales, las DILE, la Policía Nacional, las Personerías Locales y las Secretarías Distritales de la Mujer, de Integración Social, Habitat y Seguridad Convivencia y Justicia, se realizaron 60 Comités Locales de Derechos Humanos. En desarrollo de estrategias orientadas a la promoción, prevención y protección de los DDHH en el distrito capital se formaron 11.339 personas, en escenarios formales 419, en informales 7.418 y en sensibilizaciones 3.502. Los temas de formación fueron: Prevención de trata de personas, de Maternidades y Paternidades Tempranas, de Violencia, de la Explotación Sexual en Niños, Niñas y Adolescentes, en Rutas de los Defensores de los DDHH, enfoque de Género, Derechos de las Mujeres yY, Enfoque Diferencial en DDHH entre otros. </t>
  </si>
  <si>
    <t>Carpeta de reportes trimestrales de implementación de los PLIDDHH
Archivo fisico  20 Carpetas -1 por cada Localidad
Archivo Digital alimentado por cada enlace Territorial y listados de asistencia y bases de datos de las formaciones dictadas.</t>
  </si>
  <si>
    <t xml:space="preserve">Durante la vigencia 2019 se ejecutó el 25%  de los Planes de Intervención Local en Derechos Humanos en las 20 Localidades del Distrito. </t>
  </si>
  <si>
    <t>Ejecutar 80% de los Planes de Intervención Local para Grupos Étnicos (PILGES) en el Distrito</t>
  </si>
  <si>
    <t>Porcentaje de implementación de los PILGES en el Distrito</t>
  </si>
  <si>
    <t>(Número de actividades cumplidas en los cuatro (4) PILGES / Número total de actividades programadas en los cuatro (4) PILGES) *100</t>
  </si>
  <si>
    <t>N/A</t>
  </si>
  <si>
    <t>CONSTANTE</t>
  </si>
  <si>
    <t>Porcentaje de actividades cumplidas de los PILGES</t>
  </si>
  <si>
    <t xml:space="preserve">Informes trimestrales de % de avance de implementación de los PILGES </t>
  </si>
  <si>
    <t xml:space="preserve">Subdirección de Asuntos Étnicos </t>
  </si>
  <si>
    <t xml:space="preserve">En el análisis de avance  de cada uno de los pilges se obtuvo el siguiente resultado:
  ACTIVIDADES     PROGRAMADAS    CUMPLIDAS            TOTAL  CUMPLIMIENTO
PILGE AFRO                                  5                  5                                 100%
PILGE RAIZAL                              4                  4                                 100%
PILGE GITANO                             2                  2                                 100%
PILGE INDÍGENA                        6                  5                                 83%
TOTAL PILGES                             17                16                                94%
Dentro de las evidencias se encuentra matriz de análisis de avance cuantitativo por cada Plan  y un infome cualitativo consolidado de los cuatro Pilges para grupos étnicos.
</t>
  </si>
  <si>
    <t>Informe cualitativo PILGES
Matriz PILGES primer trimestre</t>
  </si>
  <si>
    <t>En el análisis de avance  de cada uno de los pilges se obtuvo el siguiente resultado:
  ACTIVIDADES     PROGRAMADAS    CUMPLIDAS    TOTAL CUMPLIMIENTO
PILGE AFRO                  6                             5                                 83%
PILGE RAIZAL               5                             5                                 100%
PILGE GITANO              5                             5                                 100%
PILGE INDÍGENA          7                             7                                 100%
TOTAL PILGES             23                           22                                 96%
Dentro de las evidencias se encuentra matriz de análisis de avance cuantitativo por cada Plan  y un infome cualitativo consolidado de los cuatro Pilges para grupos étnicos. 
 </t>
  </si>
  <si>
    <t>Carpeta de reportes trimestrales seguimiento PILGES</t>
  </si>
  <si>
    <t xml:space="preserve">En el análisis de avance  de cada uno de los pilges se obtuvo el siguiente resultado:
ACTIVIDADES   PROGRAMADAS    CUMPLIDAS    TOTAL CUMPLIMIENTO
PILGE AFRO                6                                        5                                 83%
PILGE RAIZAL           5                                         5                                 100%
PILGE GITANO          4                                        3                                 75%
PILGE INDÍGENA     7                                        7                                  100%
TOTAL PILGES        22                                       20                                   90%
Dentro de las evidencias se encuentra matriz de análisis de avance cuantitativo por cada Plan  y un infome cualitativo consolidado de los cuatro Pilges para grupos étnicos. </t>
  </si>
  <si>
    <t xml:space="preserve">Informe cualitativo PILGES
Matriz PILGES </t>
  </si>
  <si>
    <t>92.5%</t>
  </si>
  <si>
    <t>En el análisis de avance  de cada uno de los pilges se obtuvo el siguiente resultado:
  ACTIVIDADES     PROGRAMADAS    CUMPLIDAS    TOTAL CUMPLIMIENTO
PILGE AFRO                                  6                                         3                                 50%
PILGE RAIZAL                               3                                         3                                 100%
PILGE GITANO                              4                                        3                                 75%
PILGE INDÍGENA                         6                                         5                                83%
TOTAL PILGES                             19                                       14                                74  %</t>
  </si>
  <si>
    <t xml:space="preserve">Matriz de análisis de avance cuantitativo por cada Plan  y un infome cualitativo consolidado de los cuatro Pilges para grupos étnicos. </t>
  </si>
  <si>
    <t>Durante la vigencia 2019 se ejecuto en promedio el 90% de los Planes de Intervención Local para Grupos Étnicos (PILGES) en el Distrito</t>
  </si>
  <si>
    <t>Ejecutar el 100% de las acciones de acompañamiento técnico al Comité Distrital de Libertad Religiosa</t>
  </si>
  <si>
    <t>RETADORA (MEJORA)</t>
  </si>
  <si>
    <t xml:space="preserve">Porcentaje de implementación de acciones programadas 2019 de la estrategia territorialización </t>
  </si>
  <si>
    <t>(Número de actividades cumplidas de la estrategia tde territorialización / Número total de actividades programadas 2019 de la estrategia en las 20 localidades) *100</t>
  </si>
  <si>
    <t>Porcentaje de actividades cumplidas de la estrategia de territorialización</t>
  </si>
  <si>
    <t>EFICACIA</t>
  </si>
  <si>
    <t>Informes trimestrales de % de avance de implementación de la estrategia de territorialización</t>
  </si>
  <si>
    <t>Subdirección de Asuntos de Libertad Religiosa y de Conciencia</t>
  </si>
  <si>
    <t>SI</t>
  </si>
  <si>
    <t>Se cumplió con el 100% programado para el trimestre con el siguiente informe:
La Subdirección de Asuntos de Libertad Religiosa como Secretaría Técnica del Comité Distrital de Libertad Religiosa en el marco de sus funciones, adelantó la convocatoria y sesionó el pasado 27 de febrero. Reunión en la cual, la comunidad realizó las observaciones frente al plan de acción de la política pública de libertades fundamentes de religión, culto y conciencia, encontrándolo ajustado a las necesidades del sector.
Así mismo, el sector religioso consolidó las observaciones a la propuesta de la Secretaría Técnica referida a los planes de acción de cada comisión especial, para que la Mesa Directiva en reunión posterior articule y coordine dicha agenda, con anuencia de la mayoría de los asistentes, las elecciones de los presidentes de las comisiones especiales se programaron para el mes de marzo, debido a que este punto de la agenda no se pudo agotar. 
Por otro lado, La Subdirección de Asuntos de Libertad Religiosa y de Conciencia como Secretaría Técnica del Comité Distrital de Libertad Religiosa en el marco de sus funciones, adelantó la convocatoria y sesión de las comisiones especiales el pasado 21 de marzo. Sesiones en las cuales, se eligieron los presidentes de las comisiones especiales y se abordaron las agendas establecidas para cada sesión, como la construcción de lineamientos para la promoción de creación de los Comités Locales, la retroalimentación a las observaciones al Plan de Acción por parte de la comunidad y la estrategia de articulación con las instancias de participación ciudadana en las que los líderes eclesiales tienen injerencia. 
En el mes de marzo la Subdirección realizó la asistencia jurídica en la JAL de Puente Aranda con miras a la conformación del Comité Local de Libertad Religiosa para esta localidad. Asistencia que se realizó desde la radicación del proyecto de acuerdo local, pasando por los debates de comisión y de plenaria entre los días del 5 al 23 de marzo. </t>
  </si>
  <si>
    <t>Archivos de gestión de la subdireccion asuntos de libertad religiosa, One drive..actas de reuniones de fecha 27 febrero de 208 y 21 de marzo de 2019</t>
  </si>
  <si>
    <t xml:space="preserve">Se cumplió con el 100% programado para el trimestre con el siguiente informeLa Subdirección de Asuntos de Libertad Religiosa y de Conciencia avanza con diferentes acciones tendientes al fortalecimiento de la institucionalidad en el mes de junio, entre ellas se encuentra la realización de la tercera sesión del Comité Distrital de Libertad Religiosa, en la cual se abordaron temas como el informe anual y semestral de la Secretaría Técnica de dicho Comité, la presentación de la estrategia de incorporación de la Policía Metropolitana de Bogotá D.C y de la Red de Participación Cívica del Sector Religioso y la aprobación de la votación electrónica para la modificación al reglamento interno, los planes de trabajo de las comisiones especiales y la suplencia al cargo de la vicepresidencia segunda. 
Con el equipo de la subdirección se avanza en la georreferenciación de 400 templos en la ciudad, como parte de la estrategia del Comité Distrital de Libertad Religiosa. Por otra parte se han conformado ocho  comités locales de libertad religiosa creados.
Avances y logros acumulados (trimestral): En lo referente al Comité Distrital de Libertad Religiosa, en este trimestre se llegaron a los siguientes logros: 
1.Construcción de lineamientos para la promoción de la creación de los comités locales de libertad religiosa. 
2.Construcción de un protocolo para la atención de líderes religiosos. 
3.Estrategia de articulación de las comisiones para la territorialización de la política pública.
4.Estrategia de articulación con las Entidades del Distrito para el abordaje de la garantía de la libertad religiosa de la Administración en casos de vulneración.
5.Creación de los comités locales de Puente Aranda, Usme, Teusaquillo, Santa Fe y Mártires. 
6.Instalación de los Comités locales de Bosa y Usaquén. 
7.Articulación con las localidades de Suba, Barrios Unidos, Fontibón, Ciudad Bolívar, y Candelaria para la creación de los comités locales.  
</t>
  </si>
  <si>
    <t xml:space="preserve">Archivos de gestión de la subdireccion asuntos de libertad religiosa, One drive..actas de reuniones de fecha 29 abril de 2019  20 junio 2019 (tercera sesion) </t>
  </si>
  <si>
    <t xml:space="preserve">"Se cumplió con el 100% programado para el trimestre con el siguiente informe:
La Subdirección de Asuntos de Libertad Religiosa como Secretaría Técnica del Comité Distrital de Libertad Religiosa en el marco de sus funciones, adelantó la   convocatoria para la cuarta sesión del Comité Distrital de Libertad Religiosa, celebró la cuarta sesión del Comité Distrital de Libertad Religiosa el 22 de agosto de 2019 y realizó la .convocatoria para la quinta sesión del Comité Distrital de Libertad Religiosa.
Se informa que en la cuarta sesión se abordaron temas como: la proyección de los resultados de la votación electrónica, los ajustes normativos al reglamento interno, el avance de la conformación de los Comités Locales y la recepción del trabajo de los Consejeros Territoriales de Planeación para el Sector Religioso.
Por otra parte, en lo referente a los comités locales se informa que para el mes de julio el estado de los comites fueron: 
Comité Local Teusaquillo: Se instaló el Comité de Libertad Religiosa y se adelantó una mesa de trabajo para conformar la mesa directiva y conocer los contenidos del Decreto.
Comité Local Usaquén: Fue expedido el Decreto 009 de 2019 el 15 de julio de 2019.
Comité Local Santa Fe: Se realiza la socialización del Decreto Local a la comunidad.
Comité Local San Cristóbal: Se realiza la socialización del Decreto Local a la comunidad y la Instalación del Comité.
Comité Local Usme: Se realiza la instalación del Comité.
Comité Local Barrios Unidos: Se expide el Decreto Local 004 de 23 julio de 2019.
Comité Local Antonio Nariño: Se realiza reunión con el Alcalde Local para la creación del Comité.
Comité Local Puente Aranda: Se realiza elección del presidente y voceros del Comité. Posteriormente se realiza la instalación y primera sesión del Comité en la cual se aprobó el Reglamento Interno y el Plan de trabajo anual.
Comité Local Candelaria: Se realiza los ajustes normativos al Decreto Local de creación.
Comité Local Rafael Uribe: Se realiza la instalación de Comité.
Para el mes de agosto el estado fue el siguiente: 
Comité Local de Kennedy: Se realizó la instalación del Comité Local de Libertad Religiosa el 13 de agosto de 2019 con una asistencia nutrida. El 23 de agosto de 2019 se reunión este comité por segunda vez con la finalidad de aprobar el reglamento.
Comité Local de Candelaria:Luego de dos (2) reuniones en el mes de agosto con la asesora jurídica de la alcaldía local de candelaria y sugerencias de ajuste al documento, se firma el 14 de agosto de 2019  por el alcalde local de la candelaria, bajo el Decreto 012 que da creación al comité local de Libertad Religiosa y conciencia.
Comité local de Usme:Durante el mes de agosto en la localidad de usme,  en sesión ordinaria se realiza trabajo en el documento de reglamento interno  por parte de los miembros,de la subdirección de asuntos de libertad religiosa  se realizan algunas sugerencias teniendo en cuenta el decreto local y finalmente se consolida documento final.
Para el mes de septiembre no se reportan avances.
</t>
  </si>
  <si>
    <t xml:space="preserve">Archivos de gestión de la subdireccion asuntos de libertad religiosa, One drive..actas de reuniones de fecha 22 agosto  de 2019 y evidencias de las convocatoria 4 y 5 </t>
  </si>
  <si>
    <t>30.0%</t>
  </si>
  <si>
    <t xml:space="preserve">Se cumplió con el 100% programado para el semestre  con las siguientes actividades:
La Subdirección de Asuntos de Libertad Religiosa como Secretaría Técnica del Comité Distrital de Libertad Religiosa en el marco de sus funciones, sesionó en las fechas indicadas con los siguientes temas:
Octubre: Se adelanta la quinta sesión ordinaria el 04 de octubre, en la que se socializó al sector el estado del plan de acción de la política pública de libertad religiosa, así como del contenido de este. Por otro lado, se realizó un trabajo de planeación del plan de acción año 2020 de las comisiones especiales.
Noviembre: Se realiza la convocatoria a la sexta y última sesión programada para el 02 de diciembre de 2019
Diciembre: Se realiza el acompañamiento como Secretaría Técnica en la reunión informal del 02 de  diciembre de 2019 en vista de la falta de quorum delibertorio para la sexta sesión ordinaria programada.
En  lo referente a la promoción de la conformación de los comités locales de libertad religiosa se reporta el estado de los comités locales se informa que a la fecha se cuentan con 14 Comités creados de las 20 localidades. </t>
  </si>
  <si>
    <t xml:space="preserve">Archivos de gestion de la subdireción de asuntos de libertad religiosa - one drive actas de reunion de fecha 04 octubre de 2019 - 02 de diciembre de 2019 </t>
  </si>
  <si>
    <t xml:space="preserve">Se cumplió con el 100% programado para el semestre  con las siguientes actividades:_x000D_
_x000D_
La Subdirección de Asuntos de Libertad Religiosa como Secretaría Técnica del Comité Distrital de Libertad Religiosa en el marco de sus funciones, sesionó en las fechas indicadas con los siguientes temas:_x000D_
_x000D_
_x000D_
Octubre: Se adelanta la quinta sesión ordinaria el 04 de octubre, en la que se socializó al sector el estado del plan de acción de la política pública de libertad religiosa, así como del contenido de este. Por otro lado, se realizó un trabajo de planeación del plan de acción año 2020 de las comisiones especiales._x000D_
_x000D_
 _x000D_
_x000D_
Noviembre: Se realiza la convocatoria a la sexta y última sesión programada para el 02 de diciembre de 2019_x000D_
_x000D_
Diciembre: Se realiza el acompañamiento como Secretaría Técnica en la reunión informal del 02 de  diciembre de 2019 en vista de la falta de quorum delibertorio para la sexta sesión ordinaria programada. _x000D_
_x000D_
En  lo referente a la promoción de la conformación de los comités locales de libertad religiosa se reporta el estado de los comités locales se informa que a la fecha se cuentan con 14 Comités creados de las 20 localidades. </t>
  </si>
  <si>
    <t xml:space="preserve">Implementar un (1) servicio en línea en la página web de la SDG para la expedición de certificaciones productos de procesos de formación y/o sensibilización en materia de derechos humanos, etnias y libertad religiosa. </t>
  </si>
  <si>
    <t xml:space="preserve">Servicio en línea implementando </t>
  </si>
  <si>
    <t>(Número de actividades cumplidas del cronograma para la implementación del servicio en línea/ Número total actividades cumplidas del cronograma para la implementación del servicio en línea)</t>
  </si>
  <si>
    <t>Actividades del cronograma: i) Solicitud Dirección de Tecnólogias e Información, ii) Entrega de información Sistematizada de personas formadas, iii) Seguimiento a atención a solicitud, iv) Piloto  de servicio en línea, v) Verificación de necesidad de mejoras al servicio en línea, de ser así, aplicación de mejoras, vi) Certificación de recibo a satisfacción de servicio en línea.</t>
  </si>
  <si>
    <t>Cronograma de actividades</t>
  </si>
  <si>
    <t>Dirección de Derechos Humanos, Subdirección de Asuntos Étnicos y Subdirección de Asuntos de Libertad Religiosa y de Conciencia.</t>
  </si>
  <si>
    <t xml:space="preserve">Cumplimiento del cronograma de actividades
Soportes correspondientes </t>
  </si>
  <si>
    <t>0.5</t>
  </si>
  <si>
    <t>Se cumplió con el 100% de lo programado para el trimestre con el desarrollo de las siguientes acciones: 
i) Solicitud Dirección de Tecnólogias e Información: Se solicitó la creación del servicio en línea a través del aplicativo Hola, Caso No. 60415-1-46821. A partir de este, se estableció comunicación con la Dirección de Tecnologías de la Información, acordando como compromiso, el envío de las bases de datos correspondientes al Proceso. 
ii) Entrega de información Sistematizada de personas formadas: Se realizó primer envío de las bases de datos. 
iii) Seguimiento a atención a solicitud: Por parte de la Dirección mencionada, se envío primer diseño del servicio en línea, y se solicitó ajuste a las bases de datos. Se realizó segundo envío de la información. </t>
  </si>
  <si>
    <t>- Caso Hola No. 60415-1-46821(se adjunta imagen)
- Imagenes correspondientes a correos electrónicos en los que se remiten las bases de datos solicitadas y luego, ajustadas. 
- Imagen correspondiente a correo electrónico en el que se envía primer diseño de servicio en línea por parte de la Dirección de Tecnologías de la Información.</t>
  </si>
  <si>
    <t>META NO PROGRAMADA</t>
  </si>
  <si>
    <t>Se solicita reprogramación de la meta mediante memorando No. 2013300551773</t>
  </si>
  <si>
    <t>La Dirección de Derechos Humanos desarrolló las gestiones pertinentes para dar cumplimiento a la meta programada. El diseño e implementación del aplicativo estaba a cargo de la Dirección de Tecnologías de la Información. En desarrollo de las reuniones de articulación, se determinó por parte de esta última que el costo del aplicativo superaba los treinta millones de pesos ($30.000.000) situación que, de acuerdo con la consideración de la Dirección de Derechos Humanos, hacía imposible la materialización de este propósito.</t>
  </si>
  <si>
    <t>A través de Memorando No. 20193100545933 se solicitó a la Dirección de Tecnologías e Información informar el estado de avance de la solicitud de aplicativo. Acta de Reunión realizada el 16 de octubre de 2019 en donde se definirieron los lineamientos para el diseño del aplicativo. A través del aplicativo Hola, fue creado el Caso RF-5232-1-74189 de acuerdo con las instrucciones de la Dirección de Tecnologías de la Información. Correo electrónico del 12 de noviembre de 2019 en el que se brinda la información presupuestal.</t>
  </si>
  <si>
    <t>No fue implementado</t>
  </si>
  <si>
    <t xml:space="preserve">Durante la vigencia 2019 no se implemento un (1) servicio en línea en la página web de la SDG para la expedición de certificaciones productos de procesos de formación y/o sensibilización en materia de derechos humanos, etnias y libertad religiosa. </t>
  </si>
  <si>
    <t xml:space="preserve">Diseñar, diagramar y publicar en medio digital o impreso un (1) documento pedagógico que consolide las diferentes metodologías de formación y sensibilización en materia de derechos humanos, etnias y libertad religiosa. </t>
  </si>
  <si>
    <t xml:space="preserve">Documento pedagógico </t>
  </si>
  <si>
    <t xml:space="preserve">Documento pedagógico publicado   </t>
  </si>
  <si>
    <t xml:space="preserve">Documento pedagógico  </t>
  </si>
  <si>
    <t xml:space="preserve">Documento pedagógico 
Página web 
</t>
  </si>
  <si>
    <t xml:space="preserve">Documento publicado </t>
  </si>
  <si>
    <t xml:space="preserve">Esta meta esta programada  en el segundo trimestre del año </t>
  </si>
  <si>
    <t>El Programa Distrital de Educación en Derechos Humanos fue diseñado, diagramado y publicado en el año 2019. Durante esta vigencia, además, se diseñaron y diagramaron los anexos correspondientes a las metodologías elaboradas entre los años 2018 y 2019, correspondientes además a Metodologías con enfoque étnico, y relacionadas con Libertad Religiosa. Se elaboraron entonces: Programa de Educación en Derechos Humanos para la Paz, Anexo B, Anexo C y Módulo Étnico. La diagramación y publicación de estos estuvo a cargo de la Oficina Asesora de Comunicaciones</t>
  </si>
  <si>
    <t>Programa de Educación en Derechos Humanos para la Paz se encuentra en el siguiente link: http://www.gobiernobogota.gov.co/transparencia/informacion-interes/publicacion/otras-publicaciones/programa-distrital-educacion-0 
Anexo B, C  se adjuntan en la carpeta correspondiente.
Módulo Étnico puede visualizarse en el siguiente enlace: https://drive.google.com/file/d/1HbUkD1Dq12Ot-eydeBr8_sk14L_ieipX/view</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</si>
  <si>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</si>
  <si>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</si>
  <si>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</si>
  <si>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</si>
  <si>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</si>
  <si>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</si>
  <si>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</si>
  <si>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</si>
  <si>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Subsecretaría para la Gobernabilidad y Garantía de Derechos</t>
  </si>
  <si>
    <t>Seguimiento Agora</t>
  </si>
  <si>
    <t>Meta no programada</t>
  </si>
  <si>
    <t>El proceso realizó el reporte de la buena práctica en el aplicativo AGORA</t>
  </si>
  <si>
    <t>Reporte AGORA</t>
  </si>
  <si>
    <t>Mantener el 100% de las acciones de mejora asignadas al proceso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</si>
  <si>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</si>
  <si>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</si>
  <si>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</si>
  <si>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</si>
  <si>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</si>
  <si>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De acuerdo con la información entregada por la OAP, el proceso Fomento y protección de los DDHH, no tiene planes de mejora o acciones de mejoras abiertas en aplicativo MIMEC, por lo anterior, la meta se da por cumplida al 100% para el primer trimestre de 2019.
Se anexa como evidencia correo electrónico de la OAP del 10/04/2019</t>
  </si>
  <si>
    <t>Informe aplicativo SIG-MIMEC</t>
  </si>
  <si>
    <t xml:space="preserve">De acuerdo con la información entregada por la OAP, el proceso Fomento y protección de los DDHH, no tiene planes de mejora o acciones de mejoras abiertas en aplicativo MIMEC, por lo anterior, la meta se da por cumplida al 100% para segundo trimestre de 2019.
</t>
  </si>
  <si>
    <t>Reporte MIMEC y SIG</t>
  </si>
  <si>
    <t>El proceso mantuvo en el trimestre el 100% de las acciones de mejora asignadas con relación a planes de mejoramiento interno documentadas y vigentes</t>
  </si>
  <si>
    <t>Reporte SIG - MIMEC</t>
  </si>
  <si>
    <t>El proceso mantiene  actualizado el 100% de las acciones de mejoras asignadas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</si>
  <si>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</si>
  <si>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</si>
  <si>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</si>
  <si>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al proceso</t>
  </si>
  <si>
    <t>Aplicativo Gestión Documental</t>
  </si>
  <si>
    <t>Seguimiento requerimientos ciudadanos</t>
  </si>
  <si>
    <t>Con la intención de dar cumplimiento a la meta establecida, el día 24 de mayo de 2019, se solicitó reporte de vencimientos para las siguientes áreas: 
-Subsecretaría para la Gobernabilidad y Garantía de Derechos
-Dirección de Diálogo Social
-Dirección de Derechos Humanos
-Subdirección de Asuntos Étnicos
-Subdirección de Asuntos de Libertad Religiosa y de Conciencia. 
Actualmente se encuentran pendiente dar respuesta a dos requrimientos ciudadanos, de los cuales, uno se encuentra en la Dirección de Derechos Humanos y el restante en la Subdirección de Asuntos de Libertad Religiosa, de Cultos y Conciencia.</t>
  </si>
  <si>
    <t>- Correo electrónico de 24 de mayo de 2019
- Correo electrónico de 28 de mayo de 2019
- Correo electrónico de 29 de mayo de 2019
- Base de Datos en la que se evidencia que no existen requerimientos ciudadanos pendientes, vigencia 2018.</t>
  </si>
  <si>
    <t>Reporte requerimientos ciudadanos</t>
  </si>
  <si>
    <t>El proceso dio respuesta a los requerimientos ciudadanos que le fueron asignados durante la vigencia 2019</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</si>
  <si>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</si>
  <si>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</si>
  <si>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</si>
  <si>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</si>
  <si>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</si>
  <si>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</si>
  <si>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r>
      <t xml:space="preserve">Al realizar los seguimientos para validar el cumplimiento de los criterios ambientales se encontró:
</t>
    </r>
    <r>
      <rPr>
        <b/>
        <sz val="12"/>
        <color rgb="FF000000"/>
        <rFont val="Garamond"/>
        <family val="1"/>
      </rPr>
      <t>Subsecretaría para la Gobernabilidad y Garantía de Derechos</t>
    </r>
    <r>
      <rPr>
        <sz val="12"/>
        <color rgb="FF000000"/>
        <rFont val="Garamond"/>
        <family val="1"/>
      </rPr>
      <t xml:space="preserve">
Uso eficiente de energía: Durante las 6 inspecciones se evidenció un uso eficiente del 70% , ya que se encontró un  promedio de 3  monitores de la dependencia encendidos. Total de equipos :37
Gestión de Residuos: Se obtiene un promedio de 6,5/9 puntos a partir de las 2 inspecciones realizadas a los puntos ecológico. Se otorga una calificación de 5 teniendo en cuenta que se evidencia una mezcla parcial de los residuos en el punto ecológico.
Movilidad sostenible: 8 personas emplean transporte público, 1 persona bicicleta, 1 persona moto y 1 persona carro particular.
Participación actividades ambientales:  No participó en ninguna actividad
Reporte consumo de papel: Reporte hasta mes de junio.
Consumo de papel: 11 resmas consumidas hasta junio de 2018 y 26  resmas consumidos hasta junio de 2019, se evidencia un aumento de 136%.
</t>
    </r>
    <r>
      <rPr>
        <b/>
        <sz val="12"/>
        <color rgb="FF000000"/>
        <rFont val="Garamond"/>
        <family val="1"/>
      </rPr>
      <t xml:space="preserve">Dirección de Derechos Humanos
</t>
    </r>
    <r>
      <rPr>
        <sz val="12"/>
        <color rgb="FF000000"/>
        <rFont val="Garamond"/>
        <family val="1"/>
      </rPr>
      <t xml:space="preserve">Uso eficiente de energía: Durante las 6 inspecciones se evidenció un uso eficiente del 76% , ya que se encontró un  promedio de 9  monitores de la dependencia encendidos. Total de equipos :37
Gestión de Residuos: Se obtiene un promedio de 6/9 puntos a partir de las 2 inspecciones realizadas a los puntos ecológico. Se otorga una calificación de 5 teniendo en cuenta que se evidencia una mezcla parcial de los residuos en el punto ecológico.
Movilidad sostenible: No presentó reporte.
Participación actividades ambientales:  Recorrido histórico: 2,  charla cambio climático: 2. (10% de participación).
Reporte consumo de papel: Reporte hasta marzo.
Consumo de papel: No se puede realizar comparación por reporte incompleto.
</t>
    </r>
    <r>
      <rPr>
        <b/>
        <sz val="12"/>
        <color rgb="FF000000"/>
        <rFont val="Garamond"/>
        <family val="1"/>
      </rPr>
      <t xml:space="preserve">Subdirección de Asuntos Etnicos
</t>
    </r>
    <r>
      <rPr>
        <sz val="12"/>
        <color rgb="FF000000"/>
        <rFont val="Garamond"/>
        <family val="1"/>
      </rPr>
      <t xml:space="preserve">Uso eficiente de energía: Durante las 6 inspecciones se evidenció un uso eficiente del 80% , ya que se encontró un  promedio de  8 monitores de la dependencia encendidos. Total de equipos :40
Gestión de Residuos: Se obtiene un promedio de 6/9 puntos a partir de las 2 inspecciones realizadas a los puntos ecológico. Se otorga una calificación de 6 teniendo en cuenta que se evidencia una mezcla parcial de los residuos en el punto ecológico.
Movilidad sostenible:No realizó reporte.
Participación actividades ambientales:  Taller materas:6 personas,uaesp :14 personas, Recorrido histórico: 8 personas, charla: 5 personas. (Participación del 82%)
Reporte consumo de papel: Reporte hasta mes de junio.
Consumo de papel: se realiza comparación  entre semestres evidenciando una reducción en el consumo de 43 %
(16  resmas  consumidas hasta junio de 2018 a  23 resmas  consumidas hasta junio de 2019)
</t>
    </r>
    <r>
      <rPr>
        <b/>
        <sz val="12"/>
        <color rgb="FF000000"/>
        <rFont val="Garamond"/>
        <family val="1"/>
      </rPr>
      <t xml:space="preserve">Subdirección de Asuntos de Libertad Religiosa, de Cultos y de Conciencia
</t>
    </r>
    <r>
      <rPr>
        <sz val="12"/>
        <color rgb="FF000000"/>
        <rFont val="Garamond"/>
        <family val="1"/>
      </rPr>
      <t>Uso de la energía: Durante las 6 inspecciones se evidenció un 74% de monitores apagados y un  promedio de 2 monitores de la dependencia se encontraron encendidos. Total de equipos : 7
Gestión de Residuos: Se obtine un promedio de 6/9 puntos a partir de las 2 inspecciones realizadas a los puntos ecológico. Se otorga una calificación de 5 teniendo en cuenta que se evidencia una mezcla parcial de los residuos en el punto ecológico.
Movilidad sostenible: La dependencia no realiza reporte de movilidad.
Participación actividades ambientales: Charla cambio climático 2.  (5% de participación).
Reporte consumo de papel: Reporte actualizado hasta junio de 2019.
Consumo de papel: Hubo disminución  del 30% en el consumo de papel, en primer semestre de 2018 consumio 20 resmas y en el primer semestre de 2019 consumio 14 resmas.</t>
    </r>
  </si>
  <si>
    <t>Reporte de criterios ambientales</t>
  </si>
  <si>
    <t>Reporte criterios ambientales</t>
  </si>
  <si>
    <t>El proceso obtuvo una calificación de 76% en el desempeño ambiental en atención a los 6 criterios evaluados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</si>
  <si>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</si>
  <si>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</si>
  <si>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</si>
  <si>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</si>
  <si>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</si>
  <si>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El proceso obtuvo una calificación en promedio 47,80% en conocimientos del Modelo Integrado de Planeación y Gestión -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</si>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</sst>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7">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Arial"/>
      <family val="2"/>
    </font>
    <font>
      <sz val="12"/>
      <color indexed="8"/>
      <name val="Garamond"/>
      <family val="1"/>
    </font>
    <font>
      <b/>
      <sz val="12"/>
      <color indexed="30"/>
      <name val="Garamond"/>
      <family val="1"/>
    </font>
    <font>
      <sz val="12"/>
      <color indexed="30"/>
      <name val="Garamond"/>
      <family val="1"/>
    </font>
    <font>
      <b/>
      <sz val="10"/>
      <color indexed="8"/>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rgb="FF0070C0"/>
      <name val="Garamond"/>
      <family val="1"/>
    </font>
    <font>
      <sz val="12"/>
      <color theme="1"/>
      <name val="Garamond"/>
      <family val="1"/>
    </font>
    <font>
      <sz val="12"/>
      <color rgb="FF000000"/>
      <name val="Garamond"/>
      <family val="1"/>
    </font>
    <font>
      <sz val="10"/>
      <color theme="1"/>
      <name val="Garamond"/>
      <family val="1"/>
    </font>
    <font>
      <sz val="12"/>
      <color theme="1"/>
      <name val="Calibri"/>
      <family val="2"/>
      <scheme val="minor"/>
    </font>
    <font>
      <b/>
      <sz val="12"/>
      <color rgb="FF0070C0"/>
      <name val="Garamond"/>
      <family val="1"/>
    </font>
    <font>
      <b/>
      <sz val="28"/>
      <color theme="1"/>
      <name val="Arial"/>
      <family val="2"/>
    </font>
    <font>
      <b/>
      <sz val="11"/>
      <color theme="1"/>
      <name val="Arial"/>
      <family val="2"/>
    </font>
    <font>
      <b/>
      <sz val="20"/>
      <color theme="1"/>
      <name val="Arial"/>
      <family val="2"/>
    </font>
    <font>
      <b/>
      <sz val="26"/>
      <color theme="1"/>
      <name val="Arial"/>
      <family val="2"/>
    </font>
    <font>
      <b/>
      <sz val="18"/>
      <color theme="1"/>
      <name val="Calibri"/>
      <family val="2"/>
      <scheme val="minor"/>
    </font>
    <font>
      <sz val="11"/>
      <color theme="1"/>
      <name val="Garamond"/>
      <family val="1"/>
    </font>
    <font>
      <sz val="10"/>
      <color indexed="8"/>
      <name val="Garamond"/>
      <family val="1"/>
    </font>
    <font>
      <b/>
      <sz val="10"/>
      <name val="Garamond"/>
      <family val="1"/>
    </font>
    <font>
      <sz val="11"/>
      <color rgb="FF000000"/>
      <name val="Garamond"/>
      <family val="1"/>
    </font>
    <font>
      <sz val="11"/>
      <name val="Calibri"/>
      <family val="2"/>
      <scheme val="minor"/>
    </font>
    <font>
      <b/>
      <sz val="16"/>
      <name val="Arial"/>
      <family val="2"/>
    </font>
    <font>
      <b/>
      <sz val="12"/>
      <color rgb="FF000000"/>
      <name val="Garamond"/>
      <family val="1"/>
    </font>
    <font>
      <b/>
      <sz val="11"/>
      <color theme="1"/>
      <name val="Calibri"/>
      <family val="2"/>
      <scheme val="minor"/>
    </font>
    <font>
      <b/>
      <sz val="12"/>
      <color indexed="8"/>
      <name val="Arial"/>
      <family val="2"/>
    </font>
    <font>
      <sz val="12"/>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4"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thin">
        <color auto="1"/>
      </top>
      <bottom/>
      <diagonal/>
    </border>
    <border>
      <left style="thin">
        <color rgb="FF000000"/>
      </left>
      <right style="thin">
        <color rgb="FF000000"/>
      </right>
      <top style="thin">
        <color rgb="FF000000"/>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7"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70">
    <xf numFmtId="0" fontId="0" fillId="0" borderId="0" xfId="0"/>
    <xf numFmtId="0" fontId="18" fillId="6" borderId="0" xfId="0" applyFont="1" applyFill="1"/>
    <xf numFmtId="0" fontId="2" fillId="6" borderId="0" xfId="0" applyFont="1" applyFill="1" applyBorder="1" applyAlignment="1">
      <alignment horizontal="left" vertical="center" wrapText="1"/>
    </xf>
    <xf numFmtId="0" fontId="18" fillId="6" borderId="0" xfId="0" applyFont="1" applyFill="1" applyAlignment="1">
      <alignment horizontal="center"/>
    </xf>
    <xf numFmtId="0" fontId="19" fillId="6" borderId="0" xfId="0" applyFont="1" applyFill="1" applyBorder="1" applyAlignment="1">
      <alignment vertical="center" wrapText="1"/>
    </xf>
    <xf numFmtId="0" fontId="19" fillId="6" borderId="0" xfId="0" applyFont="1" applyFill="1"/>
    <xf numFmtId="0" fontId="18" fillId="6" borderId="0" xfId="0" applyFont="1" applyFill="1" applyAlignment="1">
      <alignment vertical="top" wrapText="1"/>
    </xf>
    <xf numFmtId="0" fontId="1" fillId="8" borderId="1" xfId="0" applyFont="1" applyFill="1" applyBorder="1" applyAlignment="1">
      <alignment horizontal="center" vertical="center" wrapText="1"/>
    </xf>
    <xf numFmtId="0" fontId="20" fillId="6" borderId="0" xfId="0" applyFont="1" applyFill="1" applyBorder="1" applyAlignment="1">
      <alignment vertical="center"/>
    </xf>
    <xf numFmtId="0" fontId="18" fillId="6" borderId="0" xfId="0" applyFont="1" applyFill="1" applyBorder="1"/>
    <xf numFmtId="0" fontId="21" fillId="0" borderId="2"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0" fillId="0" borderId="0" xfId="0" applyAlignment="1">
      <alignment wrapText="1"/>
    </xf>
    <xf numFmtId="0" fontId="21" fillId="0" borderId="3"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2" fillId="0" borderId="0" xfId="0" applyFont="1" applyAlignment="1">
      <alignment horizontal="justify"/>
    </xf>
    <xf numFmtId="0" fontId="23" fillId="9" borderId="7" xfId="0" applyFont="1" applyFill="1" applyBorder="1" applyAlignment="1">
      <alignment horizontal="justify" vertical="center" wrapText="1"/>
    </xf>
    <xf numFmtId="0" fontId="23"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3" fillId="10" borderId="7" xfId="0" applyFont="1" applyFill="1" applyBorder="1" applyAlignment="1">
      <alignment horizontal="justify" vertical="center" wrapText="1"/>
    </xf>
    <xf numFmtId="0" fontId="23"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3" fillId="13" borderId="10" xfId="0" applyFont="1" applyFill="1" applyBorder="1" applyAlignment="1">
      <alignment horizontal="justify" vertical="center" wrapText="1"/>
    </xf>
    <xf numFmtId="0" fontId="23"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3" fillId="14" borderId="9" xfId="0" applyFont="1" applyFill="1" applyBorder="1" applyAlignment="1">
      <alignment horizontal="justify" vertical="center" wrapText="1"/>
    </xf>
    <xf numFmtId="0" fontId="23"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4" fillId="14" borderId="7" xfId="0" applyFont="1" applyFill="1" applyBorder="1" applyAlignment="1">
      <alignment horizontal="justify" vertical="center" wrapText="1"/>
    </xf>
    <xf numFmtId="0" fontId="23" fillId="14" borderId="11" xfId="0" applyFont="1" applyFill="1" applyBorder="1" applyAlignment="1">
      <alignment horizontal="left" vertical="center" wrapText="1"/>
    </xf>
    <xf numFmtId="0" fontId="23"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0" fontId="22" fillId="6" borderId="1" xfId="0" applyFont="1" applyFill="1" applyBorder="1" applyAlignment="1" applyProtection="1">
      <alignment horizontal="justify" vertical="center" wrapText="1"/>
      <protection locked="0"/>
    </xf>
    <xf numFmtId="0" fontId="20" fillId="6" borderId="0" xfId="0" applyFont="1" applyFill="1" applyBorder="1" applyAlignment="1">
      <alignment vertical="top" wrapText="1"/>
    </xf>
    <xf numFmtId="0" fontId="20" fillId="6" borderId="0" xfId="0" applyFont="1" applyFill="1" applyBorder="1" applyAlignment="1">
      <alignment horizontal="center" vertical="center" wrapText="1"/>
    </xf>
    <xf numFmtId="0" fontId="22" fillId="6" borderId="12" xfId="0" applyFont="1" applyFill="1" applyBorder="1" applyAlignment="1" applyProtection="1">
      <alignment horizontal="justify" vertical="center" wrapText="1"/>
      <protection locked="0"/>
    </xf>
    <xf numFmtId="9" fontId="2" fillId="6" borderId="5" xfId="4" applyFont="1" applyFill="1" applyBorder="1" applyAlignment="1">
      <alignment horizontal="center" vertical="center" wrapText="1"/>
    </xf>
    <xf numFmtId="0" fontId="1" fillId="8" borderId="13"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5" borderId="13" xfId="0" applyFont="1" applyFill="1" applyBorder="1" applyAlignment="1" applyProtection="1">
      <alignment horizontal="center" vertical="center" wrapText="1"/>
    </xf>
    <xf numFmtId="0" fontId="2" fillId="6" borderId="0"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9" fontId="26" fillId="0" borderId="1" xfId="0" applyNumberFormat="1" applyFont="1" applyFill="1" applyBorder="1" applyAlignment="1" applyProtection="1">
      <alignment horizontal="center" vertical="center" wrapText="1"/>
      <protection locked="0"/>
    </xf>
    <xf numFmtId="9" fontId="26" fillId="0" borderId="1" xfId="4" applyNumberFormat="1" applyFont="1" applyFill="1" applyBorder="1" applyAlignment="1">
      <alignment horizontal="center" vertical="center" wrapText="1"/>
    </xf>
    <xf numFmtId="9" fontId="26" fillId="0" borderId="1" xfId="4" applyNumberFormat="1" applyFont="1" applyFill="1" applyBorder="1" applyAlignment="1">
      <alignment horizontal="center" vertical="center"/>
    </xf>
    <xf numFmtId="0" fontId="27" fillId="6" borderId="1" xfId="0" applyFont="1" applyFill="1" applyBorder="1" applyAlignment="1">
      <alignment horizontal="justify" vertical="center" wrapText="1"/>
    </xf>
    <xf numFmtId="0" fontId="27" fillId="6" borderId="1" xfId="0" applyFont="1" applyFill="1" applyBorder="1" applyAlignment="1" applyProtection="1">
      <alignment horizontal="justify" vertical="center" wrapText="1"/>
      <protection locked="0"/>
    </xf>
    <xf numFmtId="0" fontId="28" fillId="0" borderId="1" xfId="0" applyFont="1" applyBorder="1" applyAlignment="1">
      <alignment horizontal="justify" vertical="center" wrapText="1"/>
    </xf>
    <xf numFmtId="9" fontId="12" fillId="5" borderId="1" xfId="0" applyNumberFormat="1" applyFont="1" applyFill="1" applyBorder="1" applyAlignment="1">
      <alignment horizontal="justify" vertical="center" wrapText="1"/>
    </xf>
    <xf numFmtId="9" fontId="29" fillId="6" borderId="1" xfId="4" applyNumberFormat="1" applyFont="1" applyFill="1" applyBorder="1" applyAlignment="1">
      <alignment horizontal="justify" vertical="center" wrapText="1"/>
    </xf>
    <xf numFmtId="9" fontId="27" fillId="6" borderId="1" xfId="4" applyNumberFormat="1" applyFont="1" applyFill="1" applyBorder="1" applyAlignment="1">
      <alignment horizontal="justify" vertical="center" wrapText="1"/>
    </xf>
    <xf numFmtId="9" fontId="27" fillId="6" borderId="1" xfId="0" applyNumberFormat="1" applyFont="1" applyFill="1" applyBorder="1" applyAlignment="1">
      <alignment horizontal="justify" vertical="center" wrapText="1"/>
    </xf>
    <xf numFmtId="0" fontId="22" fillId="6" borderId="1" xfId="0" applyFont="1" applyFill="1" applyBorder="1" applyAlignment="1">
      <alignment horizontal="justify" vertical="center" wrapText="1"/>
    </xf>
    <xf numFmtId="9" fontId="10" fillId="6" borderId="1" xfId="4" applyFont="1" applyFill="1" applyBorder="1" applyAlignment="1">
      <alignment horizontal="justify" vertical="center" wrapText="1"/>
    </xf>
    <xf numFmtId="9" fontId="22" fillId="6" borderId="1" xfId="4" applyFont="1" applyFill="1" applyBorder="1" applyAlignment="1">
      <alignment horizontal="justify" vertical="center" wrapText="1"/>
    </xf>
    <xf numFmtId="9" fontId="10" fillId="6" borderId="1" xfId="4" applyFont="1" applyFill="1" applyBorder="1" applyAlignment="1" applyProtection="1">
      <alignment horizontal="justify" vertical="center" wrapText="1"/>
      <protection locked="0"/>
    </xf>
    <xf numFmtId="9" fontId="27" fillId="6" borderId="1" xfId="0" applyNumberFormat="1" applyFont="1" applyFill="1" applyBorder="1" applyAlignment="1" applyProtection="1">
      <alignment horizontal="justify" vertical="center" wrapText="1"/>
      <protection locked="0"/>
    </xf>
    <xf numFmtId="164" fontId="22" fillId="6" borderId="1" xfId="4" applyNumberFormat="1" applyFont="1" applyFill="1" applyBorder="1" applyAlignment="1" applyProtection="1">
      <alignment horizontal="justify" vertical="center" wrapText="1"/>
      <protection locked="0"/>
    </xf>
    <xf numFmtId="0" fontId="29" fillId="6" borderId="1" xfId="4" applyNumberFormat="1" applyFont="1" applyFill="1" applyBorder="1" applyAlignment="1">
      <alignment horizontal="justify" vertical="center" wrapText="1"/>
    </xf>
    <xf numFmtId="0" fontId="27" fillId="6" borderId="1" xfId="4" applyNumberFormat="1" applyFont="1" applyFill="1" applyBorder="1" applyAlignment="1">
      <alignment horizontal="justify" vertical="center" wrapText="1"/>
    </xf>
    <xf numFmtId="0" fontId="27" fillId="6" borderId="1" xfId="0" applyNumberFormat="1" applyFont="1" applyFill="1" applyBorder="1" applyAlignment="1">
      <alignment horizontal="justify" vertical="center" wrapText="1"/>
    </xf>
    <xf numFmtId="1" fontId="29" fillId="6" borderId="1" xfId="4" applyNumberFormat="1" applyFont="1" applyFill="1" applyBorder="1" applyAlignment="1">
      <alignment horizontal="justify" vertical="center" wrapText="1"/>
    </xf>
    <xf numFmtId="1" fontId="22" fillId="6" borderId="1" xfId="4" applyNumberFormat="1" applyFont="1" applyFill="1" applyBorder="1" applyAlignment="1">
      <alignment horizontal="justify" vertical="center" wrapText="1"/>
    </xf>
    <xf numFmtId="0" fontId="26" fillId="0" borderId="1" xfId="0" applyFont="1" applyFill="1" applyBorder="1" applyAlignment="1">
      <alignment horizontal="justify" vertical="center"/>
    </xf>
    <xf numFmtId="9" fontId="26" fillId="0" borderId="1" xfId="4" applyFont="1" applyFill="1" applyBorder="1" applyAlignment="1">
      <alignment horizontal="justify" vertical="center" wrapText="1"/>
    </xf>
    <xf numFmtId="9" fontId="26" fillId="0" borderId="1" xfId="4" applyFont="1" applyFill="1" applyBorder="1" applyAlignment="1">
      <alignment horizontal="justify" vertical="center"/>
    </xf>
    <xf numFmtId="9" fontId="26" fillId="0" borderId="1" xfId="0" applyNumberFormat="1" applyFont="1" applyFill="1" applyBorder="1" applyAlignment="1" applyProtection="1">
      <alignment horizontal="justify" vertical="center" wrapText="1"/>
      <protection locked="0"/>
    </xf>
    <xf numFmtId="0" fontId="19" fillId="6" borderId="0" xfId="0" applyFont="1" applyFill="1" applyBorder="1" applyAlignment="1">
      <alignment horizontal="center" vertical="center" wrapText="1"/>
    </xf>
    <xf numFmtId="0" fontId="0" fillId="0" borderId="23" xfId="0" applyBorder="1"/>
    <xf numFmtId="0" fontId="30" fillId="0" borderId="23" xfId="0" applyFont="1" applyBorder="1" applyAlignment="1">
      <alignment horizontal="justify"/>
    </xf>
    <xf numFmtId="0" fontId="26" fillId="0" borderId="23" xfId="0" applyFont="1" applyFill="1" applyBorder="1" applyAlignment="1">
      <alignment horizontal="justify"/>
    </xf>
    <xf numFmtId="0" fontId="0" fillId="0" borderId="24" xfId="0" applyBorder="1"/>
    <xf numFmtId="0" fontId="30" fillId="0" borderId="24" xfId="0" applyFont="1" applyBorder="1" applyAlignment="1">
      <alignment horizontal="justify"/>
    </xf>
    <xf numFmtId="0" fontId="26" fillId="0" borderId="24" xfId="0" applyFont="1" applyFill="1" applyBorder="1" applyAlignment="1">
      <alignment horizontal="justify"/>
    </xf>
    <xf numFmtId="0" fontId="11" fillId="6" borderId="13"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1" fillId="8" borderId="1" xfId="0" applyFont="1" applyFill="1" applyBorder="1" applyAlignment="1">
      <alignment vertical="center" wrapText="1"/>
    </xf>
    <xf numFmtId="0" fontId="20" fillId="7" borderId="1" xfId="0" applyFont="1" applyFill="1" applyBorder="1"/>
    <xf numFmtId="1" fontId="12" fillId="5" borderId="1" xfId="0" applyNumberFormat="1" applyFont="1" applyFill="1" applyBorder="1" applyAlignment="1">
      <alignment horizontal="justify" vertical="center" wrapText="1"/>
    </xf>
    <xf numFmtId="0" fontId="26" fillId="0" borderId="12" xfId="0" applyFont="1" applyFill="1" applyBorder="1" applyAlignment="1" applyProtection="1">
      <alignment horizontal="justify" vertical="center" wrapText="1"/>
      <protection locked="0"/>
    </xf>
    <xf numFmtId="9" fontId="32"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9" fontId="26" fillId="0" borderId="1" xfId="0" applyNumberFormat="1" applyFont="1" applyFill="1" applyBorder="1" applyAlignment="1">
      <alignment horizontal="justify" vertical="center" wrapText="1"/>
    </xf>
    <xf numFmtId="9" fontId="27" fillId="0" borderId="1" xfId="4" applyFont="1" applyFill="1" applyBorder="1" applyAlignment="1">
      <alignment horizontal="center" vertical="center" wrapText="1"/>
    </xf>
    <xf numFmtId="9" fontId="30" fillId="0" borderId="1" xfId="4" applyFont="1" applyFill="1" applyBorder="1" applyAlignment="1">
      <alignment horizontal="center" vertical="center" wrapText="1"/>
    </xf>
    <xf numFmtId="14" fontId="10" fillId="5" borderId="1" xfId="0" applyNumberFormat="1" applyFont="1" applyFill="1" applyBorder="1" applyAlignment="1" applyProtection="1">
      <alignment horizontal="center" vertical="center" wrapText="1"/>
    </xf>
    <xf numFmtId="0" fontId="29" fillId="6" borderId="1" xfId="4" applyNumberFormat="1" applyFont="1" applyFill="1" applyBorder="1" applyAlignment="1">
      <alignment horizontal="center" vertical="center" wrapText="1"/>
    </xf>
    <xf numFmtId="164" fontId="29" fillId="6" borderId="1" xfId="4" applyNumberFormat="1" applyFont="1" applyFill="1" applyBorder="1" applyAlignment="1">
      <alignment horizontal="justify" vertical="center" wrapText="1"/>
    </xf>
    <xf numFmtId="164" fontId="27" fillId="6" borderId="1" xfId="4" applyNumberFormat="1" applyFont="1" applyFill="1" applyBorder="1" applyAlignment="1">
      <alignment horizontal="justify" vertical="center" wrapText="1"/>
    </xf>
    <xf numFmtId="164" fontId="29" fillId="6" borderId="1" xfId="4" applyNumberFormat="1" applyFont="1" applyFill="1" applyBorder="1" applyAlignment="1">
      <alignment horizontal="center" vertical="center" wrapText="1"/>
    </xf>
    <xf numFmtId="9" fontId="22" fillId="6" borderId="1" xfId="0" applyNumberFormat="1" applyFont="1" applyFill="1" applyBorder="1" applyAlignment="1">
      <alignment horizontal="justify" vertical="center" wrapText="1"/>
    </xf>
    <xf numFmtId="0" fontId="37" fillId="0" borderId="0" xfId="0" applyFont="1"/>
    <xf numFmtId="0" fontId="38" fillId="6" borderId="0" xfId="0" applyFont="1" applyFill="1" applyBorder="1" applyAlignment="1">
      <alignment horizontal="center"/>
    </xf>
    <xf numFmtId="0" fontId="39" fillId="6" borderId="0"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9" fillId="6" borderId="0" xfId="0" applyFont="1" applyFill="1"/>
    <xf numFmtId="0" fontId="15" fillId="6" borderId="0" xfId="0" applyFont="1" applyFill="1" applyBorder="1" applyAlignment="1">
      <alignment horizontal="center" vertical="center" wrapText="1"/>
    </xf>
    <xf numFmtId="0" fontId="28" fillId="0" borderId="1" xfId="0" applyFont="1" applyFill="1" applyBorder="1" applyAlignment="1" applyProtection="1">
      <alignment horizontal="justify" vertical="center" wrapText="1"/>
      <protection locked="0"/>
    </xf>
    <xf numFmtId="0" fontId="29" fillId="6" borderId="0" xfId="0" applyFont="1" applyFill="1" applyBorder="1"/>
    <xf numFmtId="164" fontId="27" fillId="6" borderId="1" xfId="4" applyNumberFormat="1" applyFont="1" applyFill="1" applyBorder="1" applyAlignment="1">
      <alignment horizontal="center" vertical="center" wrapText="1"/>
    </xf>
    <xf numFmtId="0" fontId="40" fillId="6" borderId="1" xfId="0" applyFont="1" applyFill="1" applyBorder="1" applyAlignment="1" applyProtection="1">
      <alignment horizontal="justify" vertical="center" wrapText="1"/>
      <protection locked="0"/>
    </xf>
    <xf numFmtId="0" fontId="9" fillId="15" borderId="1" xfId="0" applyFont="1" applyFill="1" applyBorder="1" applyAlignment="1">
      <alignment horizontal="center" vertical="center" wrapText="1"/>
    </xf>
    <xf numFmtId="0" fontId="28" fillId="6" borderId="1" xfId="0" applyFont="1" applyFill="1" applyBorder="1" applyAlignment="1" applyProtection="1">
      <alignment horizontal="justify" vertical="center" wrapText="1"/>
      <protection locked="0"/>
    </xf>
    <xf numFmtId="0" fontId="41" fillId="0" borderId="1" xfId="0" applyFont="1" applyBorder="1" applyAlignment="1">
      <alignment horizontal="center" vertical="center"/>
    </xf>
    <xf numFmtId="0" fontId="16" fillId="0" borderId="1" xfId="0" applyFont="1" applyFill="1" applyBorder="1" applyAlignment="1" applyProtection="1">
      <alignment horizontal="center" vertical="center" wrapText="1"/>
      <protection locked="0"/>
    </xf>
    <xf numFmtId="10" fontId="42" fillId="6" borderId="5" xfId="4" applyNumberFormat="1" applyFont="1" applyFill="1" applyBorder="1" applyAlignment="1">
      <alignment horizontal="center" vertical="center" wrapText="1"/>
    </xf>
    <xf numFmtId="9" fontId="19" fillId="6" borderId="0" xfId="4" applyFont="1" applyFill="1"/>
    <xf numFmtId="10" fontId="0" fillId="0" borderId="0" xfId="0" applyNumberFormat="1"/>
    <xf numFmtId="0" fontId="4" fillId="6" borderId="0" xfId="0" applyFont="1" applyFill="1" applyBorder="1" applyAlignment="1">
      <alignment horizontal="center"/>
    </xf>
    <xf numFmtId="9" fontId="1" fillId="6" borderId="0" xfId="4" applyFont="1" applyFill="1" applyBorder="1" applyAlignment="1">
      <alignment horizontal="center" vertical="center" wrapText="1"/>
    </xf>
    <xf numFmtId="0" fontId="44" fillId="0" borderId="0" xfId="0" applyFont="1" applyAlignment="1">
      <alignment horizontal="center"/>
    </xf>
    <xf numFmtId="0" fontId="20" fillId="6" borderId="0" xfId="0" applyFont="1" applyFill="1" applyAlignment="1">
      <alignment horizontal="center"/>
    </xf>
    <xf numFmtId="9" fontId="11" fillId="6" borderId="1" xfId="4" applyFont="1" applyFill="1" applyBorder="1" applyAlignment="1">
      <alignment horizontal="center" vertical="center" wrapText="1"/>
    </xf>
    <xf numFmtId="0" fontId="20" fillId="6" borderId="0" xfId="0" applyFont="1" applyFill="1" applyBorder="1" applyAlignment="1">
      <alignment horizontal="center" vertical="top" wrapText="1"/>
    </xf>
    <xf numFmtId="0" fontId="20" fillId="6" borderId="0" xfId="0" applyFont="1" applyFill="1" applyAlignment="1">
      <alignment horizontal="center" vertical="top" wrapText="1"/>
    </xf>
    <xf numFmtId="9" fontId="43" fillId="6" borderId="1" xfId="4" applyFont="1" applyFill="1" applyBorder="1" applyAlignment="1">
      <alignment horizontal="center" vertical="center" wrapText="1"/>
    </xf>
    <xf numFmtId="9" fontId="43" fillId="0" borderId="1" xfId="4"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30" fillId="6" borderId="0" xfId="0" applyFont="1" applyFill="1"/>
    <xf numFmtId="0" fontId="30" fillId="0" borderId="23" xfId="0" applyFont="1" applyBorder="1"/>
    <xf numFmtId="9" fontId="28" fillId="6" borderId="1" xfId="4"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0" fillId="6" borderId="0" xfId="0" applyFont="1" applyFill="1" applyBorder="1" applyAlignment="1">
      <alignment horizontal="center" vertical="center" wrapText="1"/>
    </xf>
    <xf numFmtId="0" fontId="10" fillId="6" borderId="30" xfId="0" applyFont="1" applyFill="1" applyBorder="1" applyAlignment="1">
      <alignment horizontal="center" vertical="center" wrapText="1"/>
    </xf>
    <xf numFmtId="14" fontId="10" fillId="6" borderId="30" xfId="0" applyNumberFormat="1" applyFont="1" applyFill="1" applyBorder="1" applyAlignment="1">
      <alignment horizontal="center" vertical="center" wrapText="1"/>
    </xf>
    <xf numFmtId="0" fontId="10" fillId="6" borderId="6" xfId="0" applyFont="1" applyFill="1" applyBorder="1" applyAlignment="1">
      <alignment horizontal="center" vertical="center" wrapText="1"/>
    </xf>
    <xf numFmtId="14" fontId="10" fillId="6" borderId="6" xfId="0" applyNumberFormat="1"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9" fontId="28" fillId="6" borderId="1" xfId="4" applyNumberFormat="1" applyFont="1" applyFill="1" applyBorder="1" applyAlignment="1">
      <alignment horizontal="justify" vertical="center" wrapText="1"/>
    </xf>
    <xf numFmtId="9" fontId="28" fillId="6" borderId="1" xfId="4" applyNumberFormat="1" applyFont="1" applyFill="1" applyBorder="1" applyAlignment="1" applyProtection="1">
      <alignment horizontal="justify" vertical="center" wrapText="1"/>
      <protection locked="0"/>
    </xf>
    <xf numFmtId="9" fontId="28" fillId="0" borderId="1" xfId="4" applyFont="1" applyFill="1" applyBorder="1" applyAlignment="1" applyProtection="1">
      <alignment horizontal="justify" vertical="center" wrapText="1"/>
      <protection locked="0"/>
    </xf>
    <xf numFmtId="9" fontId="28" fillId="0" borderId="1" xfId="4" applyNumberFormat="1" applyFont="1" applyFill="1" applyBorder="1" applyAlignment="1">
      <alignment horizontal="center" vertical="center" wrapText="1"/>
    </xf>
    <xf numFmtId="9" fontId="28" fillId="0" borderId="1" xfId="4" applyFont="1" applyFill="1" applyBorder="1" applyAlignment="1" applyProtection="1">
      <alignment horizontal="center" vertical="center" wrapText="1"/>
      <protection locked="0"/>
    </xf>
    <xf numFmtId="9" fontId="28" fillId="6" borderId="1" xfId="4" applyNumberFormat="1" applyFont="1" applyFill="1" applyBorder="1" applyAlignment="1">
      <alignment horizontal="center" vertical="center" wrapText="1"/>
    </xf>
    <xf numFmtId="9" fontId="22" fillId="6" borderId="1" xfId="0" applyNumberFormat="1" applyFont="1" applyFill="1" applyBorder="1" applyAlignment="1" applyProtection="1">
      <alignment horizontal="justify" vertical="center" wrapText="1"/>
      <protection locked="0"/>
    </xf>
    <xf numFmtId="0" fontId="0" fillId="0" borderId="0" xfId="0" applyAlignment="1">
      <alignment horizontal="center" vertical="center" wrapText="1"/>
    </xf>
    <xf numFmtId="0" fontId="28" fillId="0" borderId="1" xfId="0" applyFont="1" applyBorder="1" applyAlignment="1" applyProtection="1">
      <alignment horizontal="center" vertical="center" wrapText="1"/>
      <protection locked="0"/>
    </xf>
    <xf numFmtId="9" fontId="27" fillId="6" borderId="1" xfId="4" applyFont="1" applyFill="1" applyBorder="1" applyAlignment="1">
      <alignment horizontal="justify" vertical="center" wrapText="1"/>
    </xf>
    <xf numFmtId="0" fontId="28" fillId="0" borderId="1" xfId="0" applyFont="1" applyFill="1" applyBorder="1" applyAlignment="1" applyProtection="1">
      <alignment horizontal="center" vertical="center" wrapText="1"/>
      <protection locked="0"/>
    </xf>
    <xf numFmtId="0" fontId="27" fillId="0" borderId="1" xfId="4" applyNumberFormat="1" applyFont="1" applyFill="1" applyBorder="1" applyAlignment="1">
      <alignment horizontal="justify" vertical="center" wrapText="1"/>
    </xf>
    <xf numFmtId="9" fontId="27" fillId="0" borderId="1" xfId="4" applyNumberFormat="1" applyFont="1" applyFill="1" applyBorder="1" applyAlignment="1">
      <alignment horizontal="justify" vertical="center" wrapText="1"/>
    </xf>
    <xf numFmtId="0" fontId="46" fillId="0" borderId="1" xfId="0" applyFont="1" applyBorder="1" applyAlignment="1" applyProtection="1">
      <alignment horizontal="justify" vertical="center" wrapText="1"/>
      <protection locked="0"/>
    </xf>
    <xf numFmtId="0" fontId="46" fillId="0" borderId="0" xfId="0" applyFont="1" applyAlignment="1">
      <alignment horizontal="justify" vertical="center"/>
    </xf>
    <xf numFmtId="0" fontId="46" fillId="0" borderId="0" xfId="0" applyFont="1" applyAlignment="1">
      <alignment horizontal="left" vertical="center"/>
    </xf>
    <xf numFmtId="0" fontId="22" fillId="6" borderId="1" xfId="0" applyFont="1" applyFill="1" applyBorder="1" applyAlignment="1" applyProtection="1">
      <alignment horizontal="center" vertical="center" wrapText="1"/>
      <protection locked="0"/>
    </xf>
    <xf numFmtId="0" fontId="1" fillId="6" borderId="14"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20" fillId="6" borderId="0" xfId="0" applyFont="1" applyFill="1" applyBorder="1" applyAlignment="1">
      <alignment horizontal="right"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22" fillId="6" borderId="5" xfId="0" applyFont="1" applyFill="1" applyBorder="1" applyAlignment="1" applyProtection="1">
      <alignment horizontal="center" vertical="center" wrapText="1"/>
      <protection locked="0"/>
    </xf>
    <xf numFmtId="0" fontId="1" fillId="1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0" fillId="6" borderId="0"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22" fontId="36" fillId="22" borderId="25" xfId="0" applyNumberFormat="1" applyFont="1" applyFill="1" applyBorder="1" applyAlignment="1">
      <alignment horizontal="center" vertical="center"/>
    </xf>
    <xf numFmtId="22" fontId="36" fillId="22" borderId="26" xfId="0" applyNumberFormat="1" applyFont="1" applyFill="1" applyBorder="1" applyAlignment="1">
      <alignment horizontal="center" vertical="center"/>
    </xf>
    <xf numFmtId="22" fontId="36" fillId="22" borderId="9" xfId="0" applyNumberFormat="1" applyFont="1" applyFill="1" applyBorder="1" applyAlignment="1">
      <alignment horizontal="center" vertical="center"/>
    </xf>
    <xf numFmtId="0" fontId="36" fillId="10" borderId="28" xfId="0" applyFont="1" applyFill="1" applyBorder="1" applyAlignment="1">
      <alignment horizontal="center" vertical="center"/>
    </xf>
    <xf numFmtId="0" fontId="36" fillId="10" borderId="29" xfId="0" applyFont="1" applyFill="1" applyBorder="1" applyAlignment="1">
      <alignment horizontal="center" vertical="center"/>
    </xf>
    <xf numFmtId="0" fontId="36" fillId="10" borderId="11" xfId="0" applyFont="1" applyFill="1" applyBorder="1" applyAlignment="1">
      <alignment horizontal="center" vertical="center"/>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 fillId="11" borderId="6" xfId="0" applyFont="1" applyFill="1" applyBorder="1" applyAlignment="1" applyProtection="1">
      <alignment horizontal="center" vertical="center" wrapText="1"/>
      <protection locked="0"/>
    </xf>
    <xf numFmtId="0" fontId="15" fillId="18" borderId="3"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20" fillId="6" borderId="0" xfId="0" applyFont="1" applyFill="1" applyBorder="1" applyAlignment="1">
      <alignment horizontal="center" vertical="center"/>
    </xf>
    <xf numFmtId="0" fontId="4" fillId="8" borderId="2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8" fillId="6" borderId="0" xfId="0" applyFont="1" applyFill="1" applyBorder="1" applyAlignment="1">
      <alignment horizontal="center"/>
    </xf>
    <xf numFmtId="0" fontId="1" fillId="7" borderId="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0" fillId="6" borderId="0" xfId="0" applyFont="1" applyFill="1" applyBorder="1" applyAlignment="1">
      <alignment horizontal="justify" vertical="center" wrapText="1"/>
    </xf>
    <xf numFmtId="0" fontId="1" fillId="16"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1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16" borderId="6" xfId="0" applyFont="1" applyFill="1" applyBorder="1" applyAlignment="1" applyProtection="1">
      <alignment horizontal="center" vertical="center" wrapText="1"/>
      <protection locked="0"/>
    </xf>
    <xf numFmtId="0" fontId="20" fillId="6" borderId="0" xfId="0" applyFont="1" applyFill="1" applyBorder="1" applyAlignment="1">
      <alignment horizontal="right" vertical="center" wrapText="1"/>
    </xf>
    <xf numFmtId="9" fontId="2" fillId="6" borderId="5"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33" fillId="20" borderId="5" xfId="0" applyFont="1" applyFill="1" applyBorder="1" applyAlignment="1" applyProtection="1">
      <alignment horizontal="center" vertical="center" wrapText="1"/>
      <protection locked="0"/>
    </xf>
    <xf numFmtId="0" fontId="33" fillId="19" borderId="5" xfId="0" applyFont="1" applyFill="1" applyBorder="1" applyAlignment="1" applyProtection="1">
      <alignment horizontal="center" vertical="center" wrapText="1"/>
      <protection locked="0"/>
    </xf>
    <xf numFmtId="0" fontId="34" fillId="19" borderId="5" xfId="0" applyFont="1" applyFill="1" applyBorder="1" applyAlignment="1" applyProtection="1">
      <alignment horizontal="center" vertical="center" wrapText="1"/>
      <protection locked="0"/>
    </xf>
    <xf numFmtId="0" fontId="4" fillId="17" borderId="1" xfId="0" applyFont="1" applyFill="1" applyBorder="1" applyAlignment="1" applyProtection="1">
      <alignment horizontal="center" vertical="center" wrapText="1"/>
      <protection locked="0"/>
    </xf>
    <xf numFmtId="0" fontId="1" fillId="11"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 fillId="17" borderId="6" xfId="0" applyFont="1" applyFill="1" applyBorder="1" applyAlignment="1" applyProtection="1">
      <alignment horizontal="center" vertical="center" wrapText="1"/>
      <protection locked="0"/>
    </xf>
    <xf numFmtId="0" fontId="33" fillId="11" borderId="5" xfId="0" applyFont="1" applyFill="1" applyBorder="1" applyAlignment="1" applyProtection="1">
      <alignment horizontal="center" vertical="center" wrapText="1"/>
      <protection locked="0"/>
    </xf>
    <xf numFmtId="0" fontId="19" fillId="6" borderId="5" xfId="0" applyFont="1" applyFill="1" applyBorder="1" applyAlignment="1" applyProtection="1">
      <alignment horizontal="center" vertical="center" wrapText="1"/>
      <protection locked="0"/>
    </xf>
    <xf numFmtId="0" fontId="22" fillId="6" borderId="5" xfId="0" applyFont="1" applyFill="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35" fillId="21" borderId="5" xfId="0" applyFont="1" applyFill="1" applyBorder="1" applyAlignment="1" applyProtection="1">
      <alignment horizontal="center" vertical="center" wrapText="1"/>
      <protection locked="0"/>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top" wrapText="1"/>
    </xf>
    <xf numFmtId="0" fontId="25" fillId="6" borderId="1" xfId="0" applyFont="1" applyFill="1" applyBorder="1" applyAlignment="1">
      <alignment horizontal="center" vertical="top" wrapText="1"/>
    </xf>
    <xf numFmtId="0" fontId="1" fillId="6" borderId="1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10" fillId="5" borderId="16"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10" fontId="22" fillId="0" borderId="1" xfId="0" applyNumberFormat="1" applyFont="1" applyFill="1" applyBorder="1" applyAlignment="1" applyProtection="1">
      <alignment horizontal="justify" vertical="center" wrapText="1"/>
      <protection locked="0"/>
    </xf>
    <xf numFmtId="9" fontId="10" fillId="0" borderId="1" xfId="4" applyFont="1" applyFill="1" applyBorder="1" applyAlignment="1">
      <alignment horizontal="justify" vertical="center" wrapText="1"/>
    </xf>
    <xf numFmtId="0" fontId="22" fillId="0" borderId="1" xfId="0" applyFont="1" applyFill="1" applyBorder="1" applyAlignment="1" applyProtection="1">
      <alignment horizontal="justify" vertical="center" wrapText="1"/>
      <protection locked="0"/>
    </xf>
    <xf numFmtId="164" fontId="27" fillId="0" borderId="1" xfId="4" applyNumberFormat="1" applyFont="1" applyFill="1" applyBorder="1" applyAlignment="1">
      <alignment horizontal="justify" vertical="center" wrapText="1"/>
    </xf>
    <xf numFmtId="164" fontId="10" fillId="6" borderId="1" xfId="4" applyNumberFormat="1" applyFont="1" applyFill="1" applyBorder="1" applyAlignment="1">
      <alignment horizontal="justify" vertical="center" wrapText="1"/>
    </xf>
    <xf numFmtId="0" fontId="22" fillId="6" borderId="1" xfId="4" applyNumberFormat="1" applyFont="1" applyFill="1" applyBorder="1" applyAlignment="1" applyProtection="1">
      <alignment horizontal="justify" vertical="center" wrapText="1"/>
      <protection locked="0"/>
    </xf>
    <xf numFmtId="0" fontId="10" fillId="6" borderId="1" xfId="4" applyNumberFormat="1" applyFont="1" applyFill="1" applyBorder="1" applyAlignment="1">
      <alignment horizontal="justify" vertical="center" wrapText="1"/>
    </xf>
    <xf numFmtId="0" fontId="22" fillId="6" borderId="1" xfId="0" applyNumberFormat="1" applyFont="1" applyFill="1" applyBorder="1" applyAlignment="1">
      <alignment horizontal="justify" vertical="center" wrapText="1"/>
    </xf>
    <xf numFmtId="2" fontId="27" fillId="6" borderId="1" xfId="4" applyNumberFormat="1" applyFont="1" applyFill="1" applyBorder="1" applyAlignment="1">
      <alignment horizontal="justify" vertical="center" wrapText="1"/>
    </xf>
    <xf numFmtId="2" fontId="22" fillId="6" borderId="1" xfId="4" applyNumberFormat="1" applyFont="1" applyFill="1" applyBorder="1" applyAlignment="1" applyProtection="1">
      <alignment horizontal="justify" vertical="center" wrapText="1"/>
      <protection locked="0"/>
    </xf>
    <xf numFmtId="2" fontId="22" fillId="6" borderId="1" xfId="0" applyNumberFormat="1" applyFont="1" applyFill="1" applyBorder="1" applyAlignment="1">
      <alignment horizontal="justify" vertical="center" wrapText="1"/>
    </xf>
    <xf numFmtId="2" fontId="22" fillId="6" borderId="1" xfId="4" applyNumberFormat="1" applyFont="1" applyFill="1" applyBorder="1" applyAlignment="1">
      <alignment horizontal="justify" vertical="center" wrapText="1"/>
    </xf>
    <xf numFmtId="0" fontId="28" fillId="0" borderId="30" xfId="0" applyFont="1" applyFill="1" applyBorder="1" applyAlignment="1" applyProtection="1">
      <alignment horizontal="center" vertical="center" wrapText="1"/>
      <protection locked="0"/>
    </xf>
    <xf numFmtId="9" fontId="10" fillId="6" borderId="16" xfId="4" applyFont="1" applyFill="1" applyBorder="1" applyAlignment="1" applyProtection="1">
      <alignment horizontal="justify" vertical="center" wrapText="1"/>
      <protection locked="0"/>
    </xf>
    <xf numFmtId="0" fontId="22" fillId="6" borderId="31" xfId="0" applyFont="1" applyFill="1" applyBorder="1" applyAlignment="1" applyProtection="1">
      <alignment horizontal="justify" vertical="center" wrapText="1"/>
      <protection locked="0"/>
    </xf>
    <xf numFmtId="0" fontId="26" fillId="6" borderId="1" xfId="0" applyFont="1" applyFill="1" applyBorder="1" applyAlignment="1" applyProtection="1">
      <alignment horizontal="justify" vertical="center" wrapText="1"/>
      <protection locked="0"/>
    </xf>
    <xf numFmtId="10" fontId="26" fillId="0" borderId="1" xfId="0" applyNumberFormat="1" applyFont="1" applyFill="1" applyBorder="1" applyAlignment="1" applyProtection="1">
      <alignment horizontal="justify" vertical="center" wrapText="1"/>
      <protection locked="0"/>
    </xf>
    <xf numFmtId="0" fontId="10" fillId="6" borderId="30" xfId="0" applyFont="1" applyFill="1" applyBorder="1" applyAlignment="1">
      <alignment horizontal="center" vertical="center" wrapText="1"/>
    </xf>
    <xf numFmtId="0" fontId="10" fillId="6" borderId="32" xfId="0" applyFont="1" applyFill="1" applyBorder="1" applyAlignment="1">
      <alignment horizontal="center" vertical="center" wrapText="1"/>
    </xf>
    <xf numFmtId="14" fontId="10" fillId="6" borderId="32" xfId="0" applyNumberFormat="1"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6"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4000000}"/>
    <cellStyle name="Porcentual 2" xfId="6" xr:uid="{00000000-0005-0000-0000-000006000000}"/>
    <cellStyle name="Rojo" xfId="7" xr:uid="{00000000-0005-0000-0000-000007000000}"/>
    <cellStyle name="Verde" xfId="8" xr:uid="{00000000-0005-0000-0000-000008000000}"/>
  </cellStyles>
  <dxfs count="5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414" name="AutoShape 38" descr="Resultado de imagen para boton agregar icono">
          <a:extLst>
            <a:ext uri="{FF2B5EF4-FFF2-40B4-BE49-F238E27FC236}">
              <a16:creationId xmlns:a16="http://schemas.microsoft.com/office/drawing/2014/main" id="{CCAF6D47-70D0-412E-88B7-78F18D8BF7EE}"/>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5" name="AutoShape 39" descr="Resultado de imagen para boton agregar icono">
          <a:extLst>
            <a:ext uri="{FF2B5EF4-FFF2-40B4-BE49-F238E27FC236}">
              <a16:creationId xmlns:a16="http://schemas.microsoft.com/office/drawing/2014/main" id="{43ECED41-C950-4530-B537-2490E92B2F4E}"/>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6" name="AutoShape 40" descr="Resultado de imagen para boton agregar icono">
          <a:extLst>
            <a:ext uri="{FF2B5EF4-FFF2-40B4-BE49-F238E27FC236}">
              <a16:creationId xmlns:a16="http://schemas.microsoft.com/office/drawing/2014/main" id="{6C9B72DD-3330-4EA7-A5F5-FF6B4AC1B972}"/>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17" name="AutoShape 42" descr="Z">
          <a:extLst>
            <a:ext uri="{FF2B5EF4-FFF2-40B4-BE49-F238E27FC236}">
              <a16:creationId xmlns:a16="http://schemas.microsoft.com/office/drawing/2014/main" id="{14061A68-EBFF-44C1-8238-ECAF2B1CC36A}"/>
            </a:ext>
          </a:extLst>
        </xdr:cNvPr>
        <xdr:cNvSpPr>
          <a:spLocks noChangeAspect="1" noChangeArrowheads="1"/>
        </xdr:cNvSpPr>
      </xdr:nvSpPr>
      <xdr:spPr bwMode="auto">
        <a:xfrm>
          <a:off x="11506200" y="27622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8"/>
  <sheetViews>
    <sheetView showGridLines="0" tabSelected="1" topLeftCell="AI28" zoomScale="70" zoomScaleNormal="70" zoomScalePageLayoutView="70" workbookViewId="0">
      <selection activeCell="AP31" sqref="AP31:AR31"/>
    </sheetView>
  </sheetViews>
  <sheetFormatPr defaultColWidth="0" defaultRowHeight="15"/>
  <cols>
    <col min="1" max="1" width="8.85546875" style="18" customWidth="1"/>
    <col min="2" max="2" width="46.42578125" customWidth="1"/>
    <col min="3" max="3" width="30.140625" customWidth="1"/>
    <col min="4" max="4" width="48.7109375" customWidth="1"/>
    <col min="5" max="5" width="23.42578125" style="18" customWidth="1"/>
    <col min="6" max="11" width="23.42578125" customWidth="1"/>
    <col min="12" max="12" width="6.42578125" customWidth="1"/>
    <col min="13" max="13" width="5.85546875" customWidth="1"/>
    <col min="14" max="14" width="12.42578125" customWidth="1"/>
    <col min="15" max="15" width="14.7109375" customWidth="1"/>
    <col min="16" max="21" width="23.42578125" customWidth="1"/>
    <col min="22" max="22" width="18.42578125" customWidth="1"/>
    <col min="23" max="23" width="15.28515625" customWidth="1"/>
    <col min="24" max="24" width="22.42578125" style="126" customWidth="1"/>
    <col min="25" max="25" width="101.28515625" style="107" customWidth="1"/>
    <col min="26" max="26" width="37.85546875" style="107" customWidth="1"/>
    <col min="27" max="27" width="11.140625" customWidth="1"/>
    <col min="28" max="28" width="9.140625" customWidth="1"/>
    <col min="29" max="29" width="16.42578125" customWidth="1"/>
    <col min="30" max="30" width="150" customWidth="1"/>
    <col min="31" max="31" width="49.7109375" customWidth="1"/>
    <col min="32" max="34" width="11.42578125" customWidth="1"/>
    <col min="35" max="35" width="71.85546875" customWidth="1"/>
    <col min="36" max="36" width="37.85546875" customWidth="1"/>
    <col min="37" max="38" width="11.42578125" customWidth="1"/>
    <col min="39" max="39" width="14.85546875" customWidth="1"/>
    <col min="40" max="40" width="72" customWidth="1"/>
    <col min="41" max="41" width="39" customWidth="1"/>
    <col min="42" max="42" width="23" customWidth="1"/>
    <col min="43" max="43" width="19.140625" customWidth="1"/>
    <col min="44" max="44" width="31.42578125" customWidth="1"/>
    <col min="45" max="45" width="18.42578125" customWidth="1"/>
    <col min="46" max="46" width="19.85546875" customWidth="1"/>
    <col min="47" max="47" width="11.42578125" style="83" customWidth="1"/>
    <col min="48" max="16384" width="0" style="83" hidden="1"/>
  </cols>
  <sheetData>
    <row r="1" spans="1:47" ht="40.5" customHeight="1">
      <c r="A1" s="184" t="s">
        <v>0</v>
      </c>
      <c r="B1" s="185"/>
      <c r="C1" s="185"/>
      <c r="D1" s="185"/>
      <c r="E1" s="185"/>
      <c r="F1" s="185"/>
      <c r="G1" s="185"/>
      <c r="H1" s="185"/>
      <c r="I1" s="186"/>
      <c r="J1" s="1"/>
      <c r="K1" s="1"/>
      <c r="L1" s="1"/>
      <c r="M1" s="1"/>
      <c r="N1" s="1"/>
      <c r="O1" s="1"/>
      <c r="P1" s="1"/>
      <c r="Q1" s="1"/>
      <c r="R1" s="1"/>
      <c r="S1" s="1"/>
      <c r="T1" s="1"/>
      <c r="U1" s="1"/>
    </row>
    <row r="2" spans="1:47" ht="40.5" customHeight="1" thickBot="1">
      <c r="A2" s="187" t="s">
        <v>1</v>
      </c>
      <c r="B2" s="188"/>
      <c r="C2" s="188"/>
      <c r="D2" s="188"/>
      <c r="E2" s="188"/>
      <c r="F2" s="188"/>
      <c r="G2" s="188"/>
      <c r="H2" s="188"/>
      <c r="I2" s="189"/>
      <c r="J2" s="1"/>
      <c r="K2" s="1"/>
      <c r="L2" s="1"/>
      <c r="M2" s="1"/>
      <c r="N2" s="1"/>
      <c r="O2" s="1"/>
      <c r="P2" s="1"/>
      <c r="Q2" s="1"/>
      <c r="R2" s="1"/>
      <c r="S2" s="1"/>
      <c r="T2" s="1"/>
      <c r="U2" s="1"/>
    </row>
    <row r="3" spans="1:47" ht="32.25" customHeight="1">
      <c r="A3" s="204" t="s">
        <v>2</v>
      </c>
      <c r="B3" s="205"/>
      <c r="C3" s="52">
        <v>2019</v>
      </c>
      <c r="D3" s="234" t="s">
        <v>3</v>
      </c>
      <c r="E3" s="235"/>
      <c r="F3" s="235"/>
      <c r="G3" s="235"/>
      <c r="H3" s="235"/>
      <c r="I3" s="236"/>
      <c r="J3" s="1"/>
      <c r="K3" s="1"/>
      <c r="L3" s="1"/>
      <c r="M3" s="1"/>
      <c r="N3" s="1"/>
      <c r="O3" s="1"/>
      <c r="P3" s="1"/>
      <c r="Q3" s="1"/>
      <c r="R3" s="1"/>
      <c r="S3" s="1"/>
      <c r="T3" s="1"/>
      <c r="U3" s="1"/>
      <c r="V3" s="1"/>
      <c r="W3" s="1"/>
      <c r="X3" s="127"/>
      <c r="Y3" s="111"/>
      <c r="Z3" s="111"/>
      <c r="AA3" s="1"/>
      <c r="AB3" s="1"/>
      <c r="AC3" s="1"/>
      <c r="AD3" s="1"/>
      <c r="AE3" s="1"/>
      <c r="AF3" s="1"/>
      <c r="AG3" s="1"/>
      <c r="AH3" s="1"/>
      <c r="AI3" s="1"/>
      <c r="AJ3" s="1"/>
      <c r="AK3" s="1"/>
      <c r="AL3" s="1"/>
      <c r="AM3" s="1"/>
      <c r="AN3" s="1"/>
      <c r="AO3" s="1"/>
      <c r="AP3" s="1"/>
      <c r="AQ3" s="1"/>
      <c r="AR3" s="1"/>
      <c r="AS3" s="1"/>
      <c r="AT3" s="1"/>
    </row>
    <row r="4" spans="1:47" ht="43.5" customHeight="1">
      <c r="A4" s="204" t="s">
        <v>4</v>
      </c>
      <c r="B4" s="205"/>
      <c r="C4" s="52" t="s">
        <v>5</v>
      </c>
      <c r="D4" s="51" t="s">
        <v>6</v>
      </c>
      <c r="E4" s="117" t="s">
        <v>7</v>
      </c>
      <c r="F4" s="237" t="s">
        <v>8</v>
      </c>
      <c r="G4" s="238"/>
      <c r="H4" s="238"/>
      <c r="I4" s="239"/>
      <c r="J4" s="1"/>
      <c r="K4" s="1"/>
      <c r="L4" s="1"/>
      <c r="M4" s="1"/>
      <c r="N4" s="1"/>
      <c r="O4" s="1"/>
      <c r="P4" s="1"/>
      <c r="Q4" s="1"/>
      <c r="R4" s="1"/>
      <c r="S4" s="1"/>
      <c r="T4" s="1"/>
      <c r="U4" s="1"/>
      <c r="V4" s="1"/>
      <c r="W4" s="1"/>
      <c r="X4" s="127"/>
      <c r="Y4" s="111"/>
      <c r="Z4" s="111"/>
      <c r="AA4" s="1"/>
      <c r="AB4" s="1"/>
      <c r="AC4" s="1"/>
      <c r="AD4" s="1"/>
      <c r="AE4" s="1"/>
      <c r="AF4" s="1"/>
      <c r="AG4" s="1"/>
      <c r="AH4" s="1"/>
      <c r="AI4" s="1"/>
      <c r="AJ4" s="1"/>
      <c r="AK4" s="1"/>
      <c r="AL4" s="1"/>
      <c r="AM4" s="1"/>
      <c r="AN4" s="1"/>
      <c r="AO4" s="1"/>
      <c r="AP4" s="1"/>
      <c r="AQ4" s="1"/>
      <c r="AR4" s="1"/>
      <c r="AS4" s="1"/>
      <c r="AT4" s="1"/>
    </row>
    <row r="5" spans="1:47" ht="60.75" customHeight="1">
      <c r="A5" s="204" t="s">
        <v>9</v>
      </c>
      <c r="B5" s="205"/>
      <c r="C5" s="52" t="s">
        <v>10</v>
      </c>
      <c r="D5" s="53">
        <v>1</v>
      </c>
      <c r="E5" s="101">
        <v>43440</v>
      </c>
      <c r="F5" s="240" t="s">
        <v>11</v>
      </c>
      <c r="G5" s="241"/>
      <c r="H5" s="241"/>
      <c r="I5" s="242"/>
      <c r="J5" s="1"/>
      <c r="K5" s="1"/>
      <c r="L5" s="1"/>
      <c r="M5" s="1"/>
      <c r="N5" s="1"/>
      <c r="O5" s="1"/>
      <c r="P5" s="1"/>
      <c r="Q5" s="1"/>
      <c r="R5" s="1"/>
      <c r="S5" s="1"/>
      <c r="T5" s="1"/>
      <c r="U5" s="1"/>
      <c r="V5" s="1"/>
      <c r="W5" s="1"/>
      <c r="X5" s="127"/>
      <c r="Y5" s="111"/>
      <c r="Z5" s="111"/>
      <c r="AA5" s="1"/>
      <c r="AB5" s="1"/>
      <c r="AC5" s="1"/>
      <c r="AD5" s="1"/>
      <c r="AE5" s="1"/>
      <c r="AF5" s="1"/>
      <c r="AG5" s="1"/>
      <c r="AH5" s="1"/>
      <c r="AI5" s="1"/>
      <c r="AJ5" s="1"/>
      <c r="AK5" s="1"/>
      <c r="AL5" s="1"/>
      <c r="AM5" s="1"/>
      <c r="AN5" s="1"/>
      <c r="AO5" s="1"/>
      <c r="AP5" s="1"/>
      <c r="AQ5" s="1"/>
      <c r="AR5" s="1"/>
      <c r="AS5" s="1"/>
      <c r="AT5" s="1"/>
    </row>
    <row r="6" spans="1:47" ht="64.5" customHeight="1">
      <c r="A6" s="204" t="s">
        <v>12</v>
      </c>
      <c r="B6" s="205"/>
      <c r="C6" s="52" t="s">
        <v>13</v>
      </c>
      <c r="D6" s="53">
        <v>2</v>
      </c>
      <c r="E6" s="101">
        <v>43558</v>
      </c>
      <c r="F6" s="240" t="s">
        <v>14</v>
      </c>
      <c r="G6" s="241"/>
      <c r="H6" s="241"/>
      <c r="I6" s="242"/>
      <c r="J6" s="1"/>
      <c r="K6" s="1"/>
      <c r="L6" s="1"/>
      <c r="M6" s="1"/>
      <c r="N6" s="1"/>
      <c r="O6" s="1"/>
      <c r="P6" s="1"/>
      <c r="Q6" s="1"/>
      <c r="R6" s="1"/>
      <c r="S6" s="1"/>
      <c r="T6" s="1"/>
      <c r="U6" s="1"/>
      <c r="V6" s="20"/>
      <c r="W6" s="20"/>
      <c r="X6" s="124"/>
      <c r="Y6" s="108"/>
      <c r="Z6" s="108"/>
      <c r="AA6" s="20"/>
      <c r="AB6" s="20"/>
      <c r="AC6" s="20"/>
      <c r="AD6" s="20"/>
      <c r="AE6" s="20"/>
      <c r="AF6" s="20"/>
      <c r="AG6" s="20"/>
      <c r="AH6" s="20"/>
      <c r="AI6" s="20"/>
      <c r="AJ6" s="20"/>
      <c r="AK6" s="20"/>
      <c r="AL6" s="20"/>
      <c r="AM6" s="20"/>
      <c r="AN6" s="20"/>
      <c r="AO6" s="20"/>
      <c r="AP6" s="2"/>
      <c r="AQ6" s="20"/>
      <c r="AR6" s="20"/>
      <c r="AS6" s="20"/>
      <c r="AT6" s="20"/>
    </row>
    <row r="7" spans="1:47" ht="125.25" customHeight="1" thickBot="1">
      <c r="A7" s="232" t="s">
        <v>15</v>
      </c>
      <c r="B7" s="233"/>
      <c r="C7" s="110" t="s">
        <v>16</v>
      </c>
      <c r="D7" s="165">
        <v>3</v>
      </c>
      <c r="E7" s="145">
        <v>43578</v>
      </c>
      <c r="F7" s="243" t="s">
        <v>17</v>
      </c>
      <c r="G7" s="243"/>
      <c r="H7" s="243"/>
      <c r="I7" s="243"/>
      <c r="J7" s="1"/>
      <c r="K7" s="1"/>
      <c r="L7" s="1"/>
      <c r="M7" s="1"/>
      <c r="N7" s="1"/>
      <c r="O7" s="1"/>
      <c r="P7" s="1"/>
      <c r="Q7" s="1"/>
      <c r="R7" s="1"/>
      <c r="S7" s="1"/>
      <c r="T7" s="1"/>
      <c r="U7" s="9"/>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row>
    <row r="8" spans="1:47" s="136" customFormat="1" ht="73.5" customHeight="1">
      <c r="A8" s="133"/>
      <c r="B8" s="134"/>
      <c r="C8" s="134"/>
      <c r="D8" s="143">
        <v>4</v>
      </c>
      <c r="E8" s="144">
        <v>43675</v>
      </c>
      <c r="F8" s="246" t="s">
        <v>18</v>
      </c>
      <c r="G8" s="246"/>
      <c r="H8" s="246"/>
      <c r="I8" s="246"/>
      <c r="J8" s="134"/>
      <c r="K8" s="134"/>
      <c r="L8" s="134"/>
      <c r="M8" s="134"/>
      <c r="N8" s="134"/>
      <c r="O8" s="134"/>
      <c r="P8" s="134"/>
      <c r="Q8" s="135"/>
      <c r="R8" s="135"/>
      <c r="S8" s="135"/>
      <c r="T8" s="135"/>
      <c r="U8" s="135"/>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row>
    <row r="9" spans="1:47" s="136" customFormat="1" ht="73.5" customHeight="1">
      <c r="A9" s="140"/>
      <c r="B9" s="134"/>
      <c r="C9" s="134"/>
      <c r="D9" s="141">
        <v>5</v>
      </c>
      <c r="E9" s="142">
        <v>43717</v>
      </c>
      <c r="F9" s="247" t="s">
        <v>19</v>
      </c>
      <c r="G9" s="246"/>
      <c r="H9" s="246"/>
      <c r="I9" s="246"/>
      <c r="J9" s="134"/>
      <c r="K9" s="134"/>
      <c r="L9" s="134"/>
      <c r="M9" s="134"/>
      <c r="N9" s="134"/>
      <c r="O9" s="134"/>
      <c r="P9" s="134"/>
      <c r="Q9" s="135"/>
      <c r="R9" s="135"/>
      <c r="S9" s="135"/>
      <c r="T9" s="135"/>
      <c r="U9" s="135"/>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row>
    <row r="10" spans="1:47" s="136" customFormat="1" ht="192" customHeight="1">
      <c r="A10" s="140"/>
      <c r="B10" s="134"/>
      <c r="C10" s="134"/>
      <c r="D10" s="266">
        <v>6</v>
      </c>
      <c r="E10" s="267">
        <v>43782</v>
      </c>
      <c r="F10" s="268" t="s">
        <v>20</v>
      </c>
      <c r="G10" s="269"/>
      <c r="H10" s="269"/>
      <c r="I10" s="269"/>
      <c r="J10" s="134"/>
      <c r="K10" s="134"/>
      <c r="L10" s="134"/>
      <c r="M10" s="134"/>
      <c r="N10" s="134"/>
      <c r="O10" s="134"/>
      <c r="P10" s="134"/>
      <c r="Q10" s="135"/>
      <c r="R10" s="135"/>
      <c r="S10" s="135"/>
      <c r="T10" s="135"/>
      <c r="U10" s="135"/>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row>
    <row r="11" spans="1:47" s="136" customFormat="1" ht="73.5" customHeight="1">
      <c r="A11" s="140"/>
      <c r="B11" s="134"/>
      <c r="C11" s="134"/>
      <c r="D11" s="141">
        <v>7</v>
      </c>
      <c r="E11" s="142">
        <v>43850</v>
      </c>
      <c r="F11" s="265" t="s">
        <v>21</v>
      </c>
      <c r="G11" s="265"/>
      <c r="H11" s="265"/>
      <c r="I11" s="265"/>
      <c r="J11" s="134"/>
      <c r="K11" s="134"/>
      <c r="L11" s="134"/>
      <c r="M11" s="134"/>
      <c r="N11" s="134"/>
      <c r="O11" s="134"/>
      <c r="P11" s="134"/>
      <c r="Q11" s="135"/>
      <c r="R11" s="135"/>
      <c r="S11" s="135"/>
      <c r="T11" s="135"/>
      <c r="U11" s="135"/>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row>
    <row r="12" spans="1:47">
      <c r="A12" s="54"/>
      <c r="B12" s="2"/>
      <c r="C12" s="2"/>
      <c r="D12" s="196"/>
      <c r="E12" s="196"/>
      <c r="F12" s="196"/>
      <c r="G12" s="196"/>
      <c r="H12" s="196"/>
      <c r="I12" s="196"/>
      <c r="J12" s="196"/>
      <c r="K12" s="196"/>
      <c r="L12" s="196"/>
      <c r="M12" s="196"/>
      <c r="N12" s="196"/>
      <c r="O12" s="196"/>
      <c r="P12" s="196"/>
      <c r="Q12" s="196"/>
      <c r="R12" s="196"/>
      <c r="S12" s="196"/>
      <c r="T12" s="180"/>
      <c r="U12" s="8"/>
      <c r="V12" s="166"/>
      <c r="W12" s="166"/>
      <c r="X12" s="166"/>
      <c r="Y12" s="112"/>
      <c r="Z12" s="112"/>
      <c r="AA12" s="166"/>
      <c r="AB12" s="166"/>
      <c r="AC12" s="166"/>
      <c r="AD12" s="166"/>
      <c r="AE12" s="166"/>
      <c r="AF12" s="166"/>
      <c r="AG12" s="166"/>
      <c r="AH12" s="166"/>
      <c r="AI12" s="166"/>
      <c r="AJ12" s="166"/>
      <c r="AK12" s="166"/>
      <c r="AL12" s="166"/>
      <c r="AM12" s="166"/>
      <c r="AN12" s="166"/>
      <c r="AO12" s="166"/>
      <c r="AP12" s="166"/>
      <c r="AQ12" s="166"/>
      <c r="AR12" s="166"/>
      <c r="AS12" s="166"/>
      <c r="AT12" s="166"/>
    </row>
    <row r="13" spans="1:47">
      <c r="A13" s="3"/>
      <c r="B13" s="1"/>
      <c r="C13" s="1"/>
      <c r="D13" s="202"/>
      <c r="E13" s="202"/>
      <c r="F13" s="202"/>
      <c r="G13" s="202"/>
      <c r="H13" s="202"/>
      <c r="I13" s="202"/>
      <c r="J13" s="202"/>
      <c r="K13" s="202"/>
      <c r="L13" s="201"/>
      <c r="M13" s="201"/>
      <c r="N13" s="201"/>
      <c r="O13" s="201"/>
      <c r="P13" s="166"/>
      <c r="Q13" s="166"/>
      <c r="R13" s="166"/>
      <c r="S13" s="166"/>
      <c r="T13" s="166"/>
      <c r="U13" s="166"/>
      <c r="V13" s="201"/>
      <c r="W13" s="201"/>
      <c r="X13" s="177"/>
      <c r="Y13" s="109"/>
      <c r="Z13" s="109"/>
      <c r="AA13" s="201"/>
      <c r="AB13" s="201"/>
      <c r="AC13" s="177"/>
      <c r="AD13" s="177"/>
      <c r="AE13" s="177"/>
      <c r="AF13" s="201"/>
      <c r="AG13" s="201"/>
      <c r="AH13" s="177"/>
      <c r="AI13" s="177"/>
      <c r="AJ13" s="177"/>
      <c r="AK13" s="201"/>
      <c r="AL13" s="201"/>
      <c r="AM13" s="177"/>
      <c r="AN13" s="177"/>
      <c r="AO13" s="177"/>
      <c r="AP13" s="201"/>
      <c r="AQ13" s="201"/>
      <c r="AR13" s="201"/>
      <c r="AS13" s="177"/>
      <c r="AT13" s="177"/>
    </row>
    <row r="14" spans="1:47" ht="15.75" thickBot="1">
      <c r="A14" s="3"/>
      <c r="B14" s="1"/>
      <c r="C14" s="1"/>
      <c r="D14" s="1"/>
      <c r="E14" s="3"/>
      <c r="F14" s="1"/>
      <c r="G14" s="1"/>
      <c r="H14" s="1"/>
      <c r="I14" s="1"/>
      <c r="J14" s="1"/>
      <c r="K14" s="1"/>
      <c r="L14" s="1"/>
      <c r="M14" s="1"/>
      <c r="N14" s="1"/>
      <c r="O14" s="1"/>
      <c r="P14" s="1"/>
      <c r="Q14" s="1"/>
      <c r="R14" s="1"/>
      <c r="S14" s="1"/>
      <c r="T14" s="1"/>
      <c r="U14" s="1"/>
      <c r="V14" s="166"/>
      <c r="W14" s="166"/>
      <c r="X14" s="166"/>
      <c r="Y14" s="112"/>
      <c r="Z14" s="112"/>
      <c r="AA14" s="166"/>
      <c r="AB14" s="166"/>
      <c r="AC14" s="166"/>
      <c r="AD14" s="166"/>
      <c r="AE14" s="166"/>
      <c r="AF14" s="166"/>
      <c r="AG14" s="166"/>
      <c r="AH14" s="166"/>
      <c r="AI14" s="166"/>
      <c r="AJ14" s="166"/>
      <c r="AK14" s="166"/>
      <c r="AL14" s="166"/>
      <c r="AM14" s="166"/>
      <c r="AN14" s="166"/>
      <c r="AO14" s="166"/>
      <c r="AP14" s="166"/>
      <c r="AQ14" s="166"/>
      <c r="AR14" s="166"/>
      <c r="AS14" s="166"/>
      <c r="AT14" s="166"/>
    </row>
    <row r="15" spans="1:47" ht="15" customHeight="1">
      <c r="A15" s="197" t="s">
        <v>22</v>
      </c>
      <c r="B15" s="198"/>
      <c r="C15" s="198"/>
      <c r="D15" s="244"/>
      <c r="E15" s="244"/>
      <c r="F15" s="244"/>
      <c r="G15" s="244"/>
      <c r="H15" s="244"/>
      <c r="I15" s="244"/>
      <c r="J15" s="244"/>
      <c r="K15" s="244"/>
      <c r="L15" s="244"/>
      <c r="M15" s="244"/>
      <c r="N15" s="244"/>
      <c r="O15" s="244"/>
      <c r="P15" s="244"/>
      <c r="Q15" s="244"/>
      <c r="R15" s="244"/>
      <c r="S15" s="244"/>
      <c r="T15" s="244"/>
      <c r="U15" s="244"/>
      <c r="V15" s="219" t="s">
        <v>23</v>
      </c>
      <c r="W15" s="219"/>
      <c r="X15" s="219"/>
      <c r="Y15" s="219"/>
      <c r="Z15" s="219"/>
      <c r="AA15" s="212" t="s">
        <v>23</v>
      </c>
      <c r="AB15" s="212"/>
      <c r="AC15" s="212"/>
      <c r="AD15" s="212"/>
      <c r="AE15" s="212"/>
      <c r="AF15" s="219" t="s">
        <v>23</v>
      </c>
      <c r="AG15" s="219"/>
      <c r="AH15" s="219"/>
      <c r="AI15" s="219"/>
      <c r="AJ15" s="219"/>
      <c r="AK15" s="193" t="s">
        <v>23</v>
      </c>
      <c r="AL15" s="193"/>
      <c r="AM15" s="193"/>
      <c r="AN15" s="193"/>
      <c r="AO15" s="193"/>
      <c r="AP15" s="194" t="s">
        <v>23</v>
      </c>
      <c r="AQ15" s="194"/>
      <c r="AR15" s="194"/>
      <c r="AS15" s="194"/>
      <c r="AT15" s="195"/>
      <c r="AU15" s="86"/>
    </row>
    <row r="16" spans="1:47" ht="15" customHeight="1">
      <c r="A16" s="199"/>
      <c r="B16" s="200"/>
      <c r="C16" s="200"/>
      <c r="D16" s="245"/>
      <c r="E16" s="245"/>
      <c r="F16" s="245"/>
      <c r="G16" s="245"/>
      <c r="H16" s="245"/>
      <c r="I16" s="245"/>
      <c r="J16" s="245"/>
      <c r="K16" s="245"/>
      <c r="L16" s="245"/>
      <c r="M16" s="245"/>
      <c r="N16" s="245"/>
      <c r="O16" s="245"/>
      <c r="P16" s="245"/>
      <c r="Q16" s="245"/>
      <c r="R16" s="245"/>
      <c r="S16" s="245"/>
      <c r="T16" s="245"/>
      <c r="U16" s="245"/>
      <c r="V16" s="222" t="s">
        <v>24</v>
      </c>
      <c r="W16" s="222"/>
      <c r="X16" s="222"/>
      <c r="Y16" s="222"/>
      <c r="Z16" s="222"/>
      <c r="AA16" s="212" t="s">
        <v>25</v>
      </c>
      <c r="AB16" s="212"/>
      <c r="AC16" s="212"/>
      <c r="AD16" s="212"/>
      <c r="AE16" s="212"/>
      <c r="AF16" s="222" t="s">
        <v>26</v>
      </c>
      <c r="AG16" s="222"/>
      <c r="AH16" s="222"/>
      <c r="AI16" s="222"/>
      <c r="AJ16" s="222"/>
      <c r="AK16" s="193" t="s">
        <v>27</v>
      </c>
      <c r="AL16" s="193"/>
      <c r="AM16" s="193"/>
      <c r="AN16" s="193"/>
      <c r="AO16" s="193"/>
      <c r="AP16" s="208" t="s">
        <v>28</v>
      </c>
      <c r="AQ16" s="208"/>
      <c r="AR16" s="208"/>
      <c r="AS16" s="208"/>
      <c r="AT16" s="209"/>
      <c r="AU16" s="86"/>
    </row>
    <row r="17" spans="1:47" ht="34.5" customHeight="1">
      <c r="A17" s="181"/>
      <c r="B17" s="182"/>
      <c r="C17" s="182"/>
      <c r="D17" s="203" t="s">
        <v>29</v>
      </c>
      <c r="E17" s="203"/>
      <c r="F17" s="203"/>
      <c r="G17" s="203"/>
      <c r="H17" s="203"/>
      <c r="I17" s="203"/>
      <c r="J17" s="203"/>
      <c r="K17" s="203"/>
      <c r="L17" s="203"/>
      <c r="M17" s="203"/>
      <c r="N17" s="203"/>
      <c r="O17" s="203"/>
      <c r="P17" s="203"/>
      <c r="Q17" s="203"/>
      <c r="R17" s="203"/>
      <c r="S17" s="203"/>
      <c r="T17" s="183"/>
      <c r="U17" s="183"/>
      <c r="V17" s="211"/>
      <c r="W17" s="211"/>
      <c r="X17" s="226" t="s">
        <v>30</v>
      </c>
      <c r="Y17" s="221" t="s">
        <v>31</v>
      </c>
      <c r="Z17" s="221" t="s">
        <v>32</v>
      </c>
      <c r="AA17" s="207"/>
      <c r="AB17" s="207"/>
      <c r="AC17" s="207" t="s">
        <v>30</v>
      </c>
      <c r="AD17" s="207" t="s">
        <v>31</v>
      </c>
      <c r="AE17" s="207" t="s">
        <v>32</v>
      </c>
      <c r="AF17" s="211"/>
      <c r="AG17" s="211"/>
      <c r="AH17" s="211" t="s">
        <v>30</v>
      </c>
      <c r="AI17" s="211" t="s">
        <v>31</v>
      </c>
      <c r="AJ17" s="211" t="s">
        <v>32</v>
      </c>
      <c r="AK17" s="220"/>
      <c r="AL17" s="220"/>
      <c r="AM17" s="220" t="s">
        <v>30</v>
      </c>
      <c r="AN17" s="220" t="s">
        <v>31</v>
      </c>
      <c r="AO17" s="220" t="s">
        <v>32</v>
      </c>
      <c r="AP17" s="191" t="s">
        <v>33</v>
      </c>
      <c r="AQ17" s="191"/>
      <c r="AR17" s="191"/>
      <c r="AS17" s="191" t="s">
        <v>30</v>
      </c>
      <c r="AT17" s="210" t="s">
        <v>34</v>
      </c>
      <c r="AU17" s="86"/>
    </row>
    <row r="18" spans="1:47" ht="44.25" customHeight="1">
      <c r="A18" s="50" t="s">
        <v>35</v>
      </c>
      <c r="B18" s="7" t="s">
        <v>36</v>
      </c>
      <c r="C18" s="7" t="s">
        <v>37</v>
      </c>
      <c r="D18" s="183" t="s">
        <v>38</v>
      </c>
      <c r="E18" s="183" t="s">
        <v>39</v>
      </c>
      <c r="F18" s="183" t="s">
        <v>40</v>
      </c>
      <c r="G18" s="183" t="s">
        <v>41</v>
      </c>
      <c r="H18" s="183" t="s">
        <v>42</v>
      </c>
      <c r="I18" s="183" t="s">
        <v>43</v>
      </c>
      <c r="J18" s="183" t="s">
        <v>44</v>
      </c>
      <c r="K18" s="183" t="s">
        <v>45</v>
      </c>
      <c r="L18" s="183" t="s">
        <v>46</v>
      </c>
      <c r="M18" s="183" t="s">
        <v>47</v>
      </c>
      <c r="N18" s="183" t="s">
        <v>48</v>
      </c>
      <c r="O18" s="183" t="s">
        <v>49</v>
      </c>
      <c r="P18" s="183" t="s">
        <v>50</v>
      </c>
      <c r="Q18" s="183" t="s">
        <v>51</v>
      </c>
      <c r="R18" s="183" t="s">
        <v>52</v>
      </c>
      <c r="S18" s="183" t="s">
        <v>53</v>
      </c>
      <c r="T18" s="183" t="s">
        <v>54</v>
      </c>
      <c r="U18" s="183" t="s">
        <v>55</v>
      </c>
      <c r="V18" s="175" t="s">
        <v>56</v>
      </c>
      <c r="W18" s="175" t="s">
        <v>57</v>
      </c>
      <c r="X18" s="226"/>
      <c r="Y18" s="221"/>
      <c r="Z18" s="221"/>
      <c r="AA18" s="171" t="s">
        <v>56</v>
      </c>
      <c r="AB18" s="171" t="s">
        <v>57</v>
      </c>
      <c r="AC18" s="207"/>
      <c r="AD18" s="207"/>
      <c r="AE18" s="207"/>
      <c r="AF18" s="175" t="s">
        <v>56</v>
      </c>
      <c r="AG18" s="175" t="s">
        <v>57</v>
      </c>
      <c r="AH18" s="211"/>
      <c r="AI18" s="211"/>
      <c r="AJ18" s="211"/>
      <c r="AK18" s="172" t="s">
        <v>56</v>
      </c>
      <c r="AL18" s="172" t="s">
        <v>57</v>
      </c>
      <c r="AM18" s="220"/>
      <c r="AN18" s="220"/>
      <c r="AO18" s="220"/>
      <c r="AP18" s="179" t="s">
        <v>41</v>
      </c>
      <c r="AQ18" s="179" t="s">
        <v>56</v>
      </c>
      <c r="AR18" s="179" t="s">
        <v>57</v>
      </c>
      <c r="AS18" s="191"/>
      <c r="AT18" s="210"/>
      <c r="AU18" s="86"/>
    </row>
    <row r="19" spans="1:47">
      <c r="A19" s="50"/>
      <c r="B19" s="91"/>
      <c r="C19" s="91"/>
      <c r="D19" s="183" t="s">
        <v>58</v>
      </c>
      <c r="E19" s="183"/>
      <c r="F19" s="183" t="s">
        <v>58</v>
      </c>
      <c r="G19" s="183" t="s">
        <v>58</v>
      </c>
      <c r="H19" s="183" t="s">
        <v>58</v>
      </c>
      <c r="I19" s="183" t="s">
        <v>58</v>
      </c>
      <c r="J19" s="183" t="s">
        <v>58</v>
      </c>
      <c r="K19" s="183" t="s">
        <v>58</v>
      </c>
      <c r="L19" s="92" t="s">
        <v>58</v>
      </c>
      <c r="M19" s="92" t="s">
        <v>58</v>
      </c>
      <c r="N19" s="92" t="s">
        <v>58</v>
      </c>
      <c r="O19" s="92" t="s">
        <v>58</v>
      </c>
      <c r="P19" s="183" t="s">
        <v>58</v>
      </c>
      <c r="Q19" s="183" t="s">
        <v>58</v>
      </c>
      <c r="R19" s="183" t="s">
        <v>58</v>
      </c>
      <c r="S19" s="183" t="s">
        <v>58</v>
      </c>
      <c r="T19" s="183"/>
      <c r="U19" s="183"/>
      <c r="V19" s="175" t="s">
        <v>58</v>
      </c>
      <c r="W19" s="175"/>
      <c r="X19" s="176" t="s">
        <v>58</v>
      </c>
      <c r="Y19" s="173" t="s">
        <v>58</v>
      </c>
      <c r="Z19" s="173" t="s">
        <v>58</v>
      </c>
      <c r="AA19" s="171" t="s">
        <v>58</v>
      </c>
      <c r="AB19" s="171" t="s">
        <v>58</v>
      </c>
      <c r="AC19" s="171" t="s">
        <v>58</v>
      </c>
      <c r="AD19" s="171" t="s">
        <v>58</v>
      </c>
      <c r="AE19" s="171" t="s">
        <v>58</v>
      </c>
      <c r="AF19" s="175" t="s">
        <v>58</v>
      </c>
      <c r="AG19" s="175" t="s">
        <v>58</v>
      </c>
      <c r="AH19" s="175"/>
      <c r="AI19" s="175" t="s">
        <v>58</v>
      </c>
      <c r="AJ19" s="175" t="s">
        <v>58</v>
      </c>
      <c r="AK19" s="172" t="s">
        <v>58</v>
      </c>
      <c r="AL19" s="172" t="s">
        <v>58</v>
      </c>
      <c r="AM19" s="172" t="s">
        <v>58</v>
      </c>
      <c r="AN19" s="172" t="s">
        <v>58</v>
      </c>
      <c r="AO19" s="172" t="s">
        <v>58</v>
      </c>
      <c r="AP19" s="179" t="s">
        <v>58</v>
      </c>
      <c r="AQ19" s="179"/>
      <c r="AR19" s="179" t="s">
        <v>58</v>
      </c>
      <c r="AS19" s="179" t="s">
        <v>58</v>
      </c>
      <c r="AT19" s="178" t="s">
        <v>58</v>
      </c>
      <c r="AU19" s="86"/>
    </row>
    <row r="20" spans="1:47" s="84" customFormat="1" ht="243.75" customHeight="1">
      <c r="A20" s="89">
        <v>2</v>
      </c>
      <c r="B20" s="60" t="s">
        <v>59</v>
      </c>
      <c r="C20" s="61" t="s">
        <v>60</v>
      </c>
      <c r="D20" s="138" t="s">
        <v>61</v>
      </c>
      <c r="E20" s="99">
        <v>0.15</v>
      </c>
      <c r="F20" s="61" t="s">
        <v>62</v>
      </c>
      <c r="G20" s="62" t="s">
        <v>63</v>
      </c>
      <c r="H20" s="62" t="s">
        <v>64</v>
      </c>
      <c r="I20" s="63">
        <v>0.4</v>
      </c>
      <c r="J20" s="60" t="s">
        <v>65</v>
      </c>
      <c r="K20" s="62" t="s">
        <v>66</v>
      </c>
      <c r="L20" s="103">
        <v>2.5000000000000001E-2</v>
      </c>
      <c r="M20" s="65">
        <v>0.1</v>
      </c>
      <c r="N20" s="65">
        <v>0.1</v>
      </c>
      <c r="O20" s="104">
        <v>2.5000000000000001E-2</v>
      </c>
      <c r="P20" s="66">
        <f>SUM(L20:O20)</f>
        <v>0.25</v>
      </c>
      <c r="Q20" s="60" t="s">
        <v>67</v>
      </c>
      <c r="R20" s="60" t="s">
        <v>68</v>
      </c>
      <c r="S20" s="60" t="s">
        <v>69</v>
      </c>
      <c r="T20" s="60" t="s">
        <v>70</v>
      </c>
      <c r="U20" s="61"/>
      <c r="V20" s="105">
        <f>L20</f>
        <v>2.5000000000000001E-2</v>
      </c>
      <c r="W20" s="252">
        <v>2.5000000000000001E-2</v>
      </c>
      <c r="X20" s="128">
        <v>1</v>
      </c>
      <c r="Y20" s="61" t="s">
        <v>71</v>
      </c>
      <c r="Z20" s="61" t="s">
        <v>72</v>
      </c>
      <c r="AA20" s="146">
        <v>0.1</v>
      </c>
      <c r="AB20" s="147">
        <v>0.1</v>
      </c>
      <c r="AC20" s="131">
        <v>1</v>
      </c>
      <c r="AD20" s="118" t="s">
        <v>73</v>
      </c>
      <c r="AE20" s="118" t="s">
        <v>74</v>
      </c>
      <c r="AF20" s="65">
        <f>N20</f>
        <v>0.1</v>
      </c>
      <c r="AG20" s="152">
        <v>0.1</v>
      </c>
      <c r="AH20" s="68">
        <f>AG20/AF20</f>
        <v>1</v>
      </c>
      <c r="AI20" s="118" t="s">
        <v>75</v>
      </c>
      <c r="AJ20" s="118" t="s">
        <v>74</v>
      </c>
      <c r="AK20" s="251" t="s">
        <v>76</v>
      </c>
      <c r="AL20" s="248">
        <v>2.5000000000000001E-2</v>
      </c>
      <c r="AM20" s="249">
        <v>1</v>
      </c>
      <c r="AN20" s="250" t="s">
        <v>77</v>
      </c>
      <c r="AO20" s="250" t="s">
        <v>78</v>
      </c>
      <c r="AP20" s="69" t="str">
        <f>G20</f>
        <v>Porcentaje de implementación de los planes de intervención local en DDHH en las 20 localidades</v>
      </c>
      <c r="AQ20" s="106">
        <f>P20</f>
        <v>0.25</v>
      </c>
      <c r="AR20" s="69">
        <f>SUM(AL20,AG20,AB20,W20)</f>
        <v>0.25</v>
      </c>
      <c r="AS20" s="70">
        <f>AR20/AQ20</f>
        <v>1</v>
      </c>
      <c r="AT20" s="48" t="s">
        <v>79</v>
      </c>
      <c r="AU20" s="87"/>
    </row>
    <row r="21" spans="1:47" s="84" customFormat="1" ht="253.5" customHeight="1">
      <c r="A21" s="89">
        <v>2</v>
      </c>
      <c r="B21" s="60" t="s">
        <v>59</v>
      </c>
      <c r="C21" s="61" t="s">
        <v>60</v>
      </c>
      <c r="D21" s="139" t="s">
        <v>80</v>
      </c>
      <c r="E21" s="99">
        <v>0.15</v>
      </c>
      <c r="F21" s="61" t="s">
        <v>62</v>
      </c>
      <c r="G21" s="62" t="s">
        <v>81</v>
      </c>
      <c r="H21" s="62" t="s">
        <v>82</v>
      </c>
      <c r="I21" s="63" t="s">
        <v>83</v>
      </c>
      <c r="J21" s="60" t="s">
        <v>84</v>
      </c>
      <c r="K21" s="62" t="s">
        <v>85</v>
      </c>
      <c r="L21" s="64">
        <v>0.8</v>
      </c>
      <c r="M21" s="65">
        <v>0.8</v>
      </c>
      <c r="N21" s="65">
        <v>0.8</v>
      </c>
      <c r="O21" s="65">
        <v>0.8</v>
      </c>
      <c r="P21" s="66">
        <v>0.8</v>
      </c>
      <c r="Q21" s="60" t="s">
        <v>67</v>
      </c>
      <c r="R21" s="60" t="s">
        <v>86</v>
      </c>
      <c r="S21" s="60" t="s">
        <v>87</v>
      </c>
      <c r="T21" s="60" t="s">
        <v>70</v>
      </c>
      <c r="U21" s="71"/>
      <c r="V21" s="115">
        <v>0.8</v>
      </c>
      <c r="W21" s="68">
        <v>0.94</v>
      </c>
      <c r="X21" s="128">
        <v>1</v>
      </c>
      <c r="Y21" s="61" t="s">
        <v>88</v>
      </c>
      <c r="Z21" s="153" t="s">
        <v>89</v>
      </c>
      <c r="AA21" s="146">
        <v>0.8</v>
      </c>
      <c r="AB21" s="147">
        <v>0.95</v>
      </c>
      <c r="AC21" s="131">
        <v>1</v>
      </c>
      <c r="AD21" s="118" t="s">
        <v>90</v>
      </c>
      <c r="AE21" s="118" t="s">
        <v>91</v>
      </c>
      <c r="AF21" s="65">
        <v>0.8</v>
      </c>
      <c r="AG21" s="65">
        <v>0.96</v>
      </c>
      <c r="AH21" s="65">
        <v>1</v>
      </c>
      <c r="AI21" s="118" t="s">
        <v>92</v>
      </c>
      <c r="AJ21" s="118" t="s">
        <v>93</v>
      </c>
      <c r="AK21" s="104">
        <v>0.8</v>
      </c>
      <c r="AL21" s="72">
        <v>0.74</v>
      </c>
      <c r="AM21" s="68" t="s">
        <v>94</v>
      </c>
      <c r="AN21" s="45" t="s">
        <v>95</v>
      </c>
      <c r="AO21" s="45" t="s">
        <v>96</v>
      </c>
      <c r="AP21" s="69" t="s">
        <v>81</v>
      </c>
      <c r="AQ21" s="106">
        <v>0.8</v>
      </c>
      <c r="AR21" s="69">
        <f>AVERAGE(AL21,AG21,AB21,W21)</f>
        <v>0.89749999999999996</v>
      </c>
      <c r="AS21" s="70">
        <v>1</v>
      </c>
      <c r="AT21" s="48" t="s">
        <v>97</v>
      </c>
      <c r="AU21" s="87"/>
    </row>
    <row r="22" spans="1:47" s="84" customFormat="1" ht="409.5" customHeight="1">
      <c r="A22" s="89">
        <v>2</v>
      </c>
      <c r="B22" s="60" t="s">
        <v>59</v>
      </c>
      <c r="C22" s="61" t="s">
        <v>60</v>
      </c>
      <c r="D22" s="138" t="s">
        <v>98</v>
      </c>
      <c r="E22" s="99">
        <v>0.15</v>
      </c>
      <c r="F22" s="61" t="s">
        <v>99</v>
      </c>
      <c r="G22" s="62" t="s">
        <v>100</v>
      </c>
      <c r="H22" s="62" t="s">
        <v>101</v>
      </c>
      <c r="I22" s="63">
        <v>0</v>
      </c>
      <c r="J22" s="60" t="s">
        <v>65</v>
      </c>
      <c r="K22" s="62" t="s">
        <v>102</v>
      </c>
      <c r="L22" s="64">
        <v>0.2</v>
      </c>
      <c r="M22" s="65">
        <v>0.3</v>
      </c>
      <c r="N22" s="65">
        <v>0.2</v>
      </c>
      <c r="O22" s="65">
        <v>0.3</v>
      </c>
      <c r="P22" s="66">
        <f>SUM(L22:O22)</f>
        <v>1</v>
      </c>
      <c r="Q22" s="60" t="s">
        <v>103</v>
      </c>
      <c r="R22" s="60" t="s">
        <v>104</v>
      </c>
      <c r="S22" s="60" t="s">
        <v>105</v>
      </c>
      <c r="T22" s="60" t="s">
        <v>70</v>
      </c>
      <c r="U22" s="61" t="s">
        <v>106</v>
      </c>
      <c r="V22" s="105">
        <f t="shared" ref="V22:V29" si="0">L22</f>
        <v>0.2</v>
      </c>
      <c r="W22" s="68">
        <v>0.2</v>
      </c>
      <c r="X22" s="128">
        <f t="shared" ref="X22:X26" si="1">W22/V22</f>
        <v>1</v>
      </c>
      <c r="Y22" s="61" t="s">
        <v>107</v>
      </c>
      <c r="Z22" s="61" t="s">
        <v>108</v>
      </c>
      <c r="AA22" s="146">
        <v>0.3</v>
      </c>
      <c r="AB22" s="147">
        <v>0.3</v>
      </c>
      <c r="AC22" s="131">
        <v>1</v>
      </c>
      <c r="AD22" s="116" t="s">
        <v>109</v>
      </c>
      <c r="AE22" s="118" t="s">
        <v>110</v>
      </c>
      <c r="AF22" s="65">
        <f t="shared" ref="AF22:AF26" si="2">N22</f>
        <v>0.2</v>
      </c>
      <c r="AG22" s="152">
        <v>0.2</v>
      </c>
      <c r="AH22" s="68">
        <f t="shared" ref="AH22:AH26" si="3">AG22/AF22</f>
        <v>1</v>
      </c>
      <c r="AI22" s="45" t="s">
        <v>111</v>
      </c>
      <c r="AJ22" s="45" t="s">
        <v>112</v>
      </c>
      <c r="AK22" s="104">
        <v>0.3</v>
      </c>
      <c r="AL22" s="72" t="s">
        <v>113</v>
      </c>
      <c r="AM22" s="68">
        <v>1</v>
      </c>
      <c r="AN22" s="45" t="s">
        <v>114</v>
      </c>
      <c r="AO22" s="45" t="s">
        <v>115</v>
      </c>
      <c r="AP22" s="69" t="str">
        <f t="shared" ref="AP22:AP29" si="4">G22</f>
        <v xml:space="preserve">Porcentaje de implementación de acciones programadas 2019 de la estrategia territorialización </v>
      </c>
      <c r="AQ22" s="106">
        <f t="shared" ref="AQ22:AQ29" si="5">P22</f>
        <v>1</v>
      </c>
      <c r="AR22" s="69">
        <v>1</v>
      </c>
      <c r="AS22" s="70">
        <f t="shared" ref="AS22:AS29" si="6">AR22/AQ22</f>
        <v>1</v>
      </c>
      <c r="AT22" s="48" t="s">
        <v>116</v>
      </c>
      <c r="AU22" s="87"/>
    </row>
    <row r="23" spans="1:47" s="84" customFormat="1" ht="237" customHeight="1">
      <c r="A23" s="89">
        <v>2</v>
      </c>
      <c r="B23" s="60" t="s">
        <v>59</v>
      </c>
      <c r="C23" s="61" t="s">
        <v>60</v>
      </c>
      <c r="D23" s="138" t="s">
        <v>117</v>
      </c>
      <c r="E23" s="99">
        <v>0.2</v>
      </c>
      <c r="F23" s="61" t="s">
        <v>99</v>
      </c>
      <c r="G23" s="62" t="s">
        <v>118</v>
      </c>
      <c r="H23" s="62" t="s">
        <v>119</v>
      </c>
      <c r="I23" s="93">
        <v>0</v>
      </c>
      <c r="J23" s="60" t="s">
        <v>65</v>
      </c>
      <c r="K23" s="62" t="s">
        <v>120</v>
      </c>
      <c r="L23" s="73">
        <v>0.5</v>
      </c>
      <c r="M23" s="74">
        <v>0</v>
      </c>
      <c r="N23" s="74">
        <v>0</v>
      </c>
      <c r="O23" s="74">
        <v>0.5</v>
      </c>
      <c r="P23" s="75">
        <v>1</v>
      </c>
      <c r="Q23" s="60" t="s">
        <v>103</v>
      </c>
      <c r="R23" s="60" t="s">
        <v>121</v>
      </c>
      <c r="S23" s="60" t="s">
        <v>122</v>
      </c>
      <c r="T23" s="60" t="s">
        <v>123</v>
      </c>
      <c r="U23" s="61"/>
      <c r="V23" s="102">
        <f t="shared" si="0"/>
        <v>0.5</v>
      </c>
      <c r="W23" s="254" t="s">
        <v>124</v>
      </c>
      <c r="X23" s="128">
        <v>1</v>
      </c>
      <c r="Y23" s="61" t="s">
        <v>125</v>
      </c>
      <c r="Z23" s="61" t="s">
        <v>126</v>
      </c>
      <c r="AA23" s="137" t="s">
        <v>127</v>
      </c>
      <c r="AB23" s="137" t="s">
        <v>127</v>
      </c>
      <c r="AC23" s="131" t="s">
        <v>127</v>
      </c>
      <c r="AD23" s="118" t="s">
        <v>127</v>
      </c>
      <c r="AE23" s="118" t="s">
        <v>127</v>
      </c>
      <c r="AF23" s="157"/>
      <c r="AG23" s="45"/>
      <c r="AH23" s="68" t="s">
        <v>127</v>
      </c>
      <c r="AI23" s="45" t="s">
        <v>128</v>
      </c>
      <c r="AJ23" s="45"/>
      <c r="AK23" s="74" t="s">
        <v>124</v>
      </c>
      <c r="AL23" s="253">
        <v>0</v>
      </c>
      <c r="AM23" s="68">
        <v>0</v>
      </c>
      <c r="AN23" s="162" t="s">
        <v>129</v>
      </c>
      <c r="AO23" s="162" t="s">
        <v>130</v>
      </c>
      <c r="AP23" s="69" t="s">
        <v>131</v>
      </c>
      <c r="AQ23" s="255">
        <v>1</v>
      </c>
      <c r="AR23" s="69">
        <v>0</v>
      </c>
      <c r="AS23" s="70">
        <v>0</v>
      </c>
      <c r="AT23" s="48" t="s">
        <v>132</v>
      </c>
      <c r="AU23" s="87"/>
    </row>
    <row r="24" spans="1:47" s="84" customFormat="1" ht="409.6">
      <c r="A24" s="89">
        <v>2</v>
      </c>
      <c r="B24" s="60" t="s">
        <v>59</v>
      </c>
      <c r="C24" s="61" t="s">
        <v>60</v>
      </c>
      <c r="D24" s="138" t="s">
        <v>133</v>
      </c>
      <c r="E24" s="100">
        <v>0.15</v>
      </c>
      <c r="F24" s="45" t="s">
        <v>99</v>
      </c>
      <c r="G24" s="62" t="s">
        <v>134</v>
      </c>
      <c r="H24" s="62" t="s">
        <v>135</v>
      </c>
      <c r="I24" s="63">
        <v>0</v>
      </c>
      <c r="J24" s="60" t="s">
        <v>65</v>
      </c>
      <c r="K24" s="62" t="s">
        <v>136</v>
      </c>
      <c r="L24" s="76">
        <v>0</v>
      </c>
      <c r="M24" s="77">
        <v>0</v>
      </c>
      <c r="N24" s="77"/>
      <c r="O24" s="77">
        <v>1</v>
      </c>
      <c r="P24" s="67">
        <v>1</v>
      </c>
      <c r="Q24" s="60" t="s">
        <v>103</v>
      </c>
      <c r="R24" s="60" t="s">
        <v>137</v>
      </c>
      <c r="S24" s="60" t="s">
        <v>122</v>
      </c>
      <c r="T24" s="60" t="s">
        <v>138</v>
      </c>
      <c r="U24" s="45"/>
      <c r="V24" s="105">
        <f t="shared" si="0"/>
        <v>0</v>
      </c>
      <c r="W24" s="68"/>
      <c r="X24" s="128" t="s">
        <v>127</v>
      </c>
      <c r="Y24" s="61" t="s">
        <v>139</v>
      </c>
      <c r="Z24" s="61"/>
      <c r="AA24" s="137" t="s">
        <v>127</v>
      </c>
      <c r="AB24" s="137" t="s">
        <v>127</v>
      </c>
      <c r="AC24" s="131" t="s">
        <v>127</v>
      </c>
      <c r="AD24" s="118" t="s">
        <v>127</v>
      </c>
      <c r="AE24" s="118" t="s">
        <v>127</v>
      </c>
      <c r="AF24" s="158"/>
      <c r="AG24" s="45"/>
      <c r="AH24" s="68" t="s">
        <v>127</v>
      </c>
      <c r="AI24" s="45" t="s">
        <v>128</v>
      </c>
      <c r="AJ24" s="45"/>
      <c r="AK24" s="256">
        <f t="shared" ref="AK22:AK29" si="7">O24</f>
        <v>1</v>
      </c>
      <c r="AL24" s="257">
        <v>1</v>
      </c>
      <c r="AM24" s="68">
        <v>1</v>
      </c>
      <c r="AN24" s="45" t="s">
        <v>140</v>
      </c>
      <c r="AO24" s="45" t="s">
        <v>141</v>
      </c>
      <c r="AP24" s="69" t="str">
        <f t="shared" si="4"/>
        <v xml:space="preserve">Documento pedagógico </v>
      </c>
      <c r="AQ24" s="258">
        <f t="shared" si="5"/>
        <v>1</v>
      </c>
      <c r="AR24" s="259">
        <v>1</v>
      </c>
      <c r="AS24" s="70">
        <v>1</v>
      </c>
      <c r="AT24" s="262" t="s">
        <v>140</v>
      </c>
      <c r="AU24" s="87"/>
    </row>
    <row r="25" spans="1:47" s="85" customFormat="1" ht="116.25" customHeight="1">
      <c r="A25" s="90">
        <v>6</v>
      </c>
      <c r="B25" s="56" t="s">
        <v>142</v>
      </c>
      <c r="C25" s="56" t="s">
        <v>143</v>
      </c>
      <c r="D25" s="55" t="s">
        <v>144</v>
      </c>
      <c r="E25" s="58">
        <v>0.04</v>
      </c>
      <c r="F25" s="55" t="s">
        <v>145</v>
      </c>
      <c r="G25" s="55" t="s">
        <v>146</v>
      </c>
      <c r="H25" s="55" t="s">
        <v>147</v>
      </c>
      <c r="I25" s="55">
        <v>1</v>
      </c>
      <c r="J25" s="55" t="s">
        <v>65</v>
      </c>
      <c r="K25" s="55" t="s">
        <v>148</v>
      </c>
      <c r="L25" s="55">
        <v>0</v>
      </c>
      <c r="M25" s="55">
        <v>0</v>
      </c>
      <c r="N25" s="55">
        <v>1</v>
      </c>
      <c r="O25" s="55">
        <v>0</v>
      </c>
      <c r="P25" s="55">
        <f>+SUM(L25:O25)</f>
        <v>1</v>
      </c>
      <c r="Q25" s="56" t="s">
        <v>103</v>
      </c>
      <c r="R25" s="56" t="s">
        <v>149</v>
      </c>
      <c r="S25" s="97" t="s">
        <v>150</v>
      </c>
      <c r="T25" s="78" t="s">
        <v>151</v>
      </c>
      <c r="U25" s="56"/>
      <c r="V25" s="105">
        <f t="shared" si="0"/>
        <v>0</v>
      </c>
      <c r="W25" s="56">
        <v>0</v>
      </c>
      <c r="X25" s="128" t="s">
        <v>127</v>
      </c>
      <c r="Y25" t="s">
        <v>152</v>
      </c>
      <c r="Z25" s="56"/>
      <c r="AA25" s="137" t="s">
        <v>127</v>
      </c>
      <c r="AB25" s="137" t="s">
        <v>127</v>
      </c>
      <c r="AC25" s="131" t="s">
        <v>127</v>
      </c>
      <c r="AD25" s="113" t="s">
        <v>127</v>
      </c>
      <c r="AE25" s="113" t="s">
        <v>127</v>
      </c>
      <c r="AF25" s="74">
        <f t="shared" si="2"/>
        <v>1</v>
      </c>
      <c r="AG25" s="74">
        <v>1</v>
      </c>
      <c r="AH25" s="155">
        <f>P25</f>
        <v>1</v>
      </c>
      <c r="AI25" s="156" t="s">
        <v>153</v>
      </c>
      <c r="AJ25" s="159" t="s">
        <v>154</v>
      </c>
      <c r="AK25" s="104">
        <f t="shared" si="7"/>
        <v>0</v>
      </c>
      <c r="AL25" s="81"/>
      <c r="AM25" s="68" t="s">
        <v>127</v>
      </c>
      <c r="AN25" s="68" t="s">
        <v>127</v>
      </c>
      <c r="AO25" s="159" t="s">
        <v>154</v>
      </c>
      <c r="AP25" s="69" t="str">
        <f t="shared" si="4"/>
        <v>Propuesta de buena práctica de gestión registrada  por proceso o Alcaldía Local en la herramienta de gestión del conocimiento (AGORA).</v>
      </c>
      <c r="AQ25" s="258">
        <f t="shared" si="5"/>
        <v>1</v>
      </c>
      <c r="AR25" s="259">
        <v>1</v>
      </c>
      <c r="AS25" s="261">
        <f t="shared" si="6"/>
        <v>1</v>
      </c>
      <c r="AT25" s="260" t="s">
        <v>153</v>
      </c>
      <c r="AU25" s="88"/>
    </row>
    <row r="26" spans="1:47" s="85" customFormat="1" ht="128.25" customHeight="1">
      <c r="A26" s="90">
        <v>6</v>
      </c>
      <c r="B26" s="56" t="s">
        <v>142</v>
      </c>
      <c r="C26" s="56" t="s">
        <v>143</v>
      </c>
      <c r="D26" s="55" t="s">
        <v>155</v>
      </c>
      <c r="E26" s="58">
        <v>0.04</v>
      </c>
      <c r="F26" s="55" t="s">
        <v>145</v>
      </c>
      <c r="G26" s="55" t="s">
        <v>156</v>
      </c>
      <c r="H26" s="55" t="s">
        <v>157</v>
      </c>
      <c r="I26" s="98">
        <v>1</v>
      </c>
      <c r="J26" s="55" t="s">
        <v>84</v>
      </c>
      <c r="K26" s="55" t="s">
        <v>158</v>
      </c>
      <c r="L26" s="79">
        <v>1</v>
      </c>
      <c r="M26" s="79">
        <v>1</v>
      </c>
      <c r="N26" s="79">
        <v>1</v>
      </c>
      <c r="O26" s="79">
        <v>1</v>
      </c>
      <c r="P26" s="79">
        <v>1</v>
      </c>
      <c r="Q26" s="56" t="s">
        <v>103</v>
      </c>
      <c r="R26" s="56" t="s">
        <v>159</v>
      </c>
      <c r="S26" s="97" t="s">
        <v>150</v>
      </c>
      <c r="T26" s="56" t="s">
        <v>160</v>
      </c>
      <c r="U26" s="56"/>
      <c r="V26" s="105">
        <f t="shared" si="0"/>
        <v>1</v>
      </c>
      <c r="W26" s="105">
        <v>1</v>
      </c>
      <c r="X26" s="128">
        <f t="shared" si="1"/>
        <v>1</v>
      </c>
      <c r="Y26" s="113" t="s">
        <v>161</v>
      </c>
      <c r="Z26" s="113" t="s">
        <v>162</v>
      </c>
      <c r="AA26" s="146">
        <v>1</v>
      </c>
      <c r="AB26" s="148">
        <v>1</v>
      </c>
      <c r="AC26" s="131">
        <v>1</v>
      </c>
      <c r="AD26" s="113" t="s">
        <v>163</v>
      </c>
      <c r="AE26" s="113" t="s">
        <v>164</v>
      </c>
      <c r="AF26" s="65">
        <f t="shared" si="2"/>
        <v>1</v>
      </c>
      <c r="AG26" s="155">
        <f>O26</f>
        <v>1</v>
      </c>
      <c r="AH26" s="68">
        <f t="shared" si="3"/>
        <v>1</v>
      </c>
      <c r="AI26" s="154" t="s">
        <v>165</v>
      </c>
      <c r="AJ26" s="160" t="s">
        <v>166</v>
      </c>
      <c r="AK26" s="104">
        <f t="shared" si="7"/>
        <v>1</v>
      </c>
      <c r="AL26" s="81">
        <v>1</v>
      </c>
      <c r="AM26" s="68">
        <f t="shared" ref="AM22:AM29" si="8">AL26/AK26</f>
        <v>1</v>
      </c>
      <c r="AN26" s="263" t="s">
        <v>167</v>
      </c>
      <c r="AO26" s="160" t="s">
        <v>166</v>
      </c>
      <c r="AP26" s="69" t="str">
        <f t="shared" si="4"/>
        <v>Acciones correctivas documentadas y vigentes</v>
      </c>
      <c r="AQ26" s="106">
        <f t="shared" si="5"/>
        <v>1</v>
      </c>
      <c r="AR26" s="69">
        <v>1</v>
      </c>
      <c r="AS26" s="70">
        <f t="shared" si="6"/>
        <v>1</v>
      </c>
      <c r="AT26" s="263" t="s">
        <v>167</v>
      </c>
      <c r="AU26" s="88"/>
    </row>
    <row r="27" spans="1:47" s="85" customFormat="1" ht="246.75" customHeight="1">
      <c r="A27" s="90">
        <v>6</v>
      </c>
      <c r="B27" s="56" t="s">
        <v>142</v>
      </c>
      <c r="C27" s="56" t="s">
        <v>143</v>
      </c>
      <c r="D27" s="55" t="s">
        <v>168</v>
      </c>
      <c r="E27" s="58">
        <v>0.04</v>
      </c>
      <c r="F27" s="55" t="s">
        <v>145</v>
      </c>
      <c r="G27" s="55" t="s">
        <v>169</v>
      </c>
      <c r="H27" s="55" t="s">
        <v>170</v>
      </c>
      <c r="I27" s="55">
        <v>31</v>
      </c>
      <c r="J27" s="55" t="s">
        <v>65</v>
      </c>
      <c r="K27" s="55" t="s">
        <v>171</v>
      </c>
      <c r="L27" s="79">
        <v>0</v>
      </c>
      <c r="M27" s="79">
        <v>0</v>
      </c>
      <c r="N27" s="79">
        <v>0</v>
      </c>
      <c r="O27" s="79">
        <v>1</v>
      </c>
      <c r="P27" s="80">
        <f>SUM(L27:O27)</f>
        <v>1</v>
      </c>
      <c r="Q27" s="56" t="s">
        <v>103</v>
      </c>
      <c r="R27" s="56" t="s">
        <v>172</v>
      </c>
      <c r="S27" s="97" t="s">
        <v>150</v>
      </c>
      <c r="T27" s="56" t="s">
        <v>173</v>
      </c>
      <c r="U27" s="56"/>
      <c r="V27" s="105">
        <f t="shared" si="0"/>
        <v>0</v>
      </c>
      <c r="W27" s="56"/>
      <c r="X27" s="128" t="s">
        <v>127</v>
      </c>
      <c r="Y27" s="119" t="s">
        <v>127</v>
      </c>
      <c r="Z27" s="120" t="s">
        <v>127</v>
      </c>
      <c r="AA27" s="149">
        <v>0.94</v>
      </c>
      <c r="AB27" s="150">
        <v>1</v>
      </c>
      <c r="AC27" s="132">
        <v>1</v>
      </c>
      <c r="AD27" s="113" t="s">
        <v>174</v>
      </c>
      <c r="AE27" s="113" t="s">
        <v>175</v>
      </c>
      <c r="AF27" s="68" t="s">
        <v>127</v>
      </c>
      <c r="AG27" s="68" t="s">
        <v>127</v>
      </c>
      <c r="AH27" s="68" t="s">
        <v>127</v>
      </c>
      <c r="AI27" s="68" t="s">
        <v>127</v>
      </c>
      <c r="AJ27" s="159" t="s">
        <v>176</v>
      </c>
      <c r="AK27" s="68">
        <v>1</v>
      </c>
      <c r="AL27" s="68">
        <v>1</v>
      </c>
      <c r="AM27" s="68">
        <v>1</v>
      </c>
      <c r="AN27" s="113" t="s">
        <v>177</v>
      </c>
      <c r="AO27" s="159" t="s">
        <v>176</v>
      </c>
      <c r="AP27" s="69" t="str">
        <f t="shared" si="4"/>
        <v xml:space="preserve">Porcentaje de requerimientos ciudadanos con respuesta de fondo con corte a 31 de diciembre de 2018, según verificación efectuada por el proceso de Servicio a la Ciudadanía </v>
      </c>
      <c r="AQ27" s="106">
        <f t="shared" si="5"/>
        <v>1</v>
      </c>
      <c r="AR27" s="69">
        <v>1</v>
      </c>
      <c r="AS27" s="70">
        <v>1</v>
      </c>
      <c r="AT27" s="113" t="s">
        <v>177</v>
      </c>
      <c r="AU27" s="88"/>
    </row>
    <row r="28" spans="1:47" s="85" customFormat="1" ht="408.75" customHeight="1">
      <c r="A28" s="90">
        <v>6</v>
      </c>
      <c r="B28" s="56" t="s">
        <v>142</v>
      </c>
      <c r="C28" s="56" t="s">
        <v>143</v>
      </c>
      <c r="D28" s="56" t="s">
        <v>178</v>
      </c>
      <c r="E28" s="57">
        <v>0.04</v>
      </c>
      <c r="F28" s="56" t="s">
        <v>145</v>
      </c>
      <c r="G28" s="56" t="s">
        <v>179</v>
      </c>
      <c r="H28" s="56" t="s">
        <v>180</v>
      </c>
      <c r="I28" s="56">
        <v>0</v>
      </c>
      <c r="J28" s="56" t="s">
        <v>84</v>
      </c>
      <c r="K28" s="56" t="s">
        <v>181</v>
      </c>
      <c r="L28" s="81">
        <v>0</v>
      </c>
      <c r="M28" s="81">
        <v>0.7</v>
      </c>
      <c r="N28" s="81">
        <v>0</v>
      </c>
      <c r="O28" s="81">
        <v>0.7</v>
      </c>
      <c r="P28" s="81">
        <v>0.7</v>
      </c>
      <c r="Q28" s="56" t="s">
        <v>103</v>
      </c>
      <c r="R28" s="56" t="s">
        <v>182</v>
      </c>
      <c r="S28" s="97" t="s">
        <v>150</v>
      </c>
      <c r="T28" s="56" t="s">
        <v>183</v>
      </c>
      <c r="U28" s="56"/>
      <c r="V28" s="105">
        <f t="shared" si="0"/>
        <v>0</v>
      </c>
      <c r="W28" s="56"/>
      <c r="X28" s="128" t="s">
        <v>127</v>
      </c>
      <c r="Y28" s="119" t="s">
        <v>127</v>
      </c>
      <c r="Z28" s="120" t="s">
        <v>127</v>
      </c>
      <c r="AA28" s="151">
        <v>0.7</v>
      </c>
      <c r="AB28" s="150">
        <v>0.47</v>
      </c>
      <c r="AC28" s="131">
        <f>AB28/AA28</f>
        <v>0.67142857142857149</v>
      </c>
      <c r="AD28" s="113" t="s">
        <v>184</v>
      </c>
      <c r="AE28" s="113" t="s">
        <v>185</v>
      </c>
      <c r="AF28" s="68" t="s">
        <v>127</v>
      </c>
      <c r="AG28" s="68" t="s">
        <v>127</v>
      </c>
      <c r="AH28" s="68" t="s">
        <v>127</v>
      </c>
      <c r="AI28" s="68" t="s">
        <v>127</v>
      </c>
      <c r="AJ28" s="161" t="s">
        <v>186</v>
      </c>
      <c r="AK28" s="104">
        <f t="shared" si="7"/>
        <v>0.7</v>
      </c>
      <c r="AL28" s="81">
        <v>0.76</v>
      </c>
      <c r="AM28" s="68">
        <v>1</v>
      </c>
      <c r="AN28" s="56" t="s">
        <v>187</v>
      </c>
      <c r="AO28" s="161" t="s">
        <v>186</v>
      </c>
      <c r="AP28" s="69" t="str">
        <f t="shared" si="4"/>
        <v>Cumplimiento de criterios ambientales</v>
      </c>
      <c r="AQ28" s="106">
        <f t="shared" si="5"/>
        <v>0.7</v>
      </c>
      <c r="AR28" s="69">
        <v>0.76</v>
      </c>
      <c r="AS28" s="70">
        <v>1</v>
      </c>
      <c r="AT28" s="94" t="s">
        <v>187</v>
      </c>
      <c r="AU28" s="88"/>
    </row>
    <row r="29" spans="1:47" s="85" customFormat="1" ht="116.25" customHeight="1">
      <c r="A29" s="90">
        <v>6</v>
      </c>
      <c r="B29" s="56" t="s">
        <v>142</v>
      </c>
      <c r="C29" s="56" t="s">
        <v>143</v>
      </c>
      <c r="D29" s="55" t="s">
        <v>188</v>
      </c>
      <c r="E29" s="59">
        <v>0.04</v>
      </c>
      <c r="F29" s="56" t="s">
        <v>145</v>
      </c>
      <c r="G29" s="55" t="s">
        <v>189</v>
      </c>
      <c r="H29" s="56" t="s">
        <v>190</v>
      </c>
      <c r="I29" s="56">
        <v>0</v>
      </c>
      <c r="J29" s="55" t="s">
        <v>84</v>
      </c>
      <c r="K29" s="56" t="s">
        <v>191</v>
      </c>
      <c r="L29" s="81">
        <v>0</v>
      </c>
      <c r="M29" s="81">
        <v>0</v>
      </c>
      <c r="N29" s="81">
        <v>0</v>
      </c>
      <c r="O29" s="81">
        <v>0.8</v>
      </c>
      <c r="P29" s="81">
        <v>0.8</v>
      </c>
      <c r="Q29" s="56" t="s">
        <v>103</v>
      </c>
      <c r="R29" s="56" t="s">
        <v>182</v>
      </c>
      <c r="S29" s="97" t="s">
        <v>150</v>
      </c>
      <c r="T29" s="56" t="s">
        <v>182</v>
      </c>
      <c r="U29" s="56"/>
      <c r="V29" s="105">
        <f t="shared" si="0"/>
        <v>0</v>
      </c>
      <c r="W29" s="56"/>
      <c r="X29" s="128" t="s">
        <v>127</v>
      </c>
      <c r="Y29" s="119" t="s">
        <v>127</v>
      </c>
      <c r="Z29" s="120" t="s">
        <v>127</v>
      </c>
      <c r="AA29" s="137" t="s">
        <v>127</v>
      </c>
      <c r="AB29" s="137" t="s">
        <v>127</v>
      </c>
      <c r="AC29" s="131" t="s">
        <v>127</v>
      </c>
      <c r="AD29" s="113" t="s">
        <v>127</v>
      </c>
      <c r="AE29" s="113" t="s">
        <v>127</v>
      </c>
      <c r="AF29" s="68" t="s">
        <v>127</v>
      </c>
      <c r="AG29" s="68" t="s">
        <v>127</v>
      </c>
      <c r="AH29" s="68" t="s">
        <v>127</v>
      </c>
      <c r="AI29" s="68" t="s">
        <v>127</v>
      </c>
      <c r="AJ29" s="159" t="s">
        <v>192</v>
      </c>
      <c r="AK29" s="104">
        <f t="shared" si="7"/>
        <v>0.8</v>
      </c>
      <c r="AL29" s="264">
        <v>0.47799999999999998</v>
      </c>
      <c r="AM29" s="68">
        <f t="shared" si="8"/>
        <v>0.59749999999999992</v>
      </c>
      <c r="AN29" s="56" t="s">
        <v>193</v>
      </c>
      <c r="AO29" s="159" t="s">
        <v>192</v>
      </c>
      <c r="AP29" s="69" t="str">
        <f t="shared" si="4"/>
        <v>Nivel de conocimientos de MIPG</v>
      </c>
      <c r="AQ29" s="106">
        <f t="shared" si="5"/>
        <v>0.8</v>
      </c>
      <c r="AR29" s="69">
        <v>0.47799999999999998</v>
      </c>
      <c r="AS29" s="70">
        <f t="shared" si="6"/>
        <v>0.59749999999999992</v>
      </c>
      <c r="AT29" s="56" t="s">
        <v>193</v>
      </c>
      <c r="AU29" s="88"/>
    </row>
    <row r="30" spans="1:47" ht="95.25" customHeight="1" thickBot="1">
      <c r="A30" s="163"/>
      <c r="B30" s="228" t="s">
        <v>194</v>
      </c>
      <c r="C30" s="228"/>
      <c r="D30" s="228"/>
      <c r="E30" s="95">
        <f>SUM(E20:E29)</f>
        <v>1</v>
      </c>
      <c r="F30" s="224"/>
      <c r="G30" s="224"/>
      <c r="H30" s="224"/>
      <c r="I30" s="224"/>
      <c r="J30" s="224"/>
      <c r="K30" s="224"/>
      <c r="L30" s="224"/>
      <c r="M30" s="224"/>
      <c r="N30" s="224"/>
      <c r="O30" s="224"/>
      <c r="P30" s="224"/>
      <c r="Q30" s="224"/>
      <c r="R30" s="224"/>
      <c r="S30" s="224"/>
      <c r="T30" s="224"/>
      <c r="U30" s="224"/>
      <c r="V30" s="217" t="s">
        <v>195</v>
      </c>
      <c r="W30" s="217"/>
      <c r="X30" s="121">
        <f>AVERAGE(X20:X29)</f>
        <v>1</v>
      </c>
      <c r="Y30" s="224"/>
      <c r="Z30" s="224"/>
      <c r="AA30" s="216" t="s">
        <v>196</v>
      </c>
      <c r="AB30" s="216"/>
      <c r="AC30" s="121">
        <f>AVERAGE(AC20:AC29)</f>
        <v>0.94523809523809532</v>
      </c>
      <c r="AD30" s="224"/>
      <c r="AE30" s="224"/>
      <c r="AF30" s="217" t="s">
        <v>197</v>
      </c>
      <c r="AG30" s="217"/>
      <c r="AH30" s="49">
        <f>AVERAGE(AH20:AH29)</f>
        <v>1</v>
      </c>
      <c r="AI30" s="225"/>
      <c r="AJ30" s="225"/>
      <c r="AK30" s="223" t="s">
        <v>198</v>
      </c>
      <c r="AL30" s="223"/>
      <c r="AM30" s="49">
        <f>AVERAGE(AM20:AM29)</f>
        <v>0.82468750000000002</v>
      </c>
      <c r="AN30" s="174"/>
      <c r="AO30" s="218" t="s">
        <v>199</v>
      </c>
      <c r="AP30" s="218"/>
      <c r="AQ30" s="218"/>
      <c r="AR30" s="96">
        <f>AVERAGE(AS20:AS29)</f>
        <v>0.85975000000000001</v>
      </c>
      <c r="AS30" s="214"/>
      <c r="AT30" s="215"/>
      <c r="AU30" s="86"/>
    </row>
    <row r="31" spans="1:47">
      <c r="A31" s="3"/>
      <c r="B31" s="4"/>
      <c r="C31" s="4"/>
      <c r="D31" s="4"/>
      <c r="E31" s="82"/>
      <c r="F31" s="4"/>
      <c r="G31" s="4"/>
      <c r="H31" s="5"/>
      <c r="I31" s="5"/>
      <c r="J31" s="5"/>
      <c r="K31" s="5"/>
      <c r="L31" s="5"/>
      <c r="M31" s="5"/>
      <c r="N31" s="5"/>
      <c r="O31" s="5"/>
      <c r="P31" s="5"/>
      <c r="Q31" s="5"/>
      <c r="R31" s="5"/>
      <c r="S31" s="1"/>
      <c r="T31" s="1"/>
      <c r="U31" s="1"/>
      <c r="V31" s="213"/>
      <c r="W31" s="213"/>
      <c r="X31" s="125"/>
      <c r="Y31" s="114"/>
      <c r="Z31" s="114"/>
      <c r="AA31" s="213"/>
      <c r="AB31" s="213"/>
      <c r="AC31" s="44"/>
      <c r="AD31" s="9"/>
      <c r="AE31" s="9"/>
      <c r="AF31" s="213"/>
      <c r="AG31" s="213"/>
      <c r="AH31" s="44"/>
      <c r="AI31" s="9"/>
      <c r="AJ31" s="9"/>
      <c r="AK31" s="213"/>
      <c r="AL31" s="213"/>
      <c r="AM31" s="44"/>
      <c r="AN31" s="9"/>
      <c r="AO31" s="9"/>
      <c r="AP31" s="213"/>
      <c r="AQ31" s="213"/>
      <c r="AR31" s="213"/>
      <c r="AS31" s="44"/>
      <c r="AT31" s="1"/>
    </row>
    <row r="32" spans="1:47">
      <c r="A32" s="3"/>
      <c r="B32" s="4"/>
      <c r="C32" s="4"/>
      <c r="D32" s="4"/>
      <c r="E32" s="82"/>
      <c r="F32" s="4"/>
      <c r="G32" s="4"/>
      <c r="H32" s="5"/>
      <c r="I32" s="5"/>
      <c r="J32" s="5"/>
      <c r="K32" s="5"/>
      <c r="L32" s="5"/>
      <c r="M32" s="5"/>
      <c r="N32" s="5"/>
      <c r="O32" s="5"/>
      <c r="P32" s="5"/>
      <c r="Q32" s="5"/>
      <c r="R32" s="5"/>
      <c r="S32" s="1"/>
      <c r="T32" s="1"/>
      <c r="U32" s="1"/>
      <c r="V32" s="170"/>
      <c r="W32" s="170"/>
      <c r="X32" s="125"/>
      <c r="Y32" s="114"/>
      <c r="Z32" s="114"/>
      <c r="AA32" s="170"/>
      <c r="AB32" s="170"/>
      <c r="AC32" s="44"/>
      <c r="AD32" s="9"/>
      <c r="AE32" s="9"/>
      <c r="AF32" s="170"/>
      <c r="AG32" s="170"/>
      <c r="AH32" s="44"/>
      <c r="AI32" s="9"/>
      <c r="AJ32" s="9"/>
      <c r="AK32" s="170"/>
      <c r="AL32" s="170"/>
      <c r="AM32" s="44"/>
      <c r="AN32" s="9"/>
      <c r="AO32" s="9"/>
      <c r="AP32" s="170"/>
      <c r="AQ32" s="170"/>
      <c r="AR32" s="170"/>
      <c r="AS32" s="44"/>
      <c r="AT32" s="1"/>
    </row>
    <row r="33" spans="1:46" ht="15.75" customHeight="1">
      <c r="A33" s="3"/>
      <c r="B33" s="4"/>
      <c r="C33" s="4"/>
      <c r="D33" s="4"/>
      <c r="E33" s="82"/>
      <c r="F33" s="4"/>
      <c r="G33" s="4"/>
      <c r="H33" s="5"/>
      <c r="I33" s="5"/>
      <c r="J33" s="5"/>
      <c r="K33" s="5"/>
      <c r="L33" s="5"/>
      <c r="M33" s="5"/>
      <c r="N33" s="5"/>
      <c r="O33" s="5"/>
      <c r="P33" s="5"/>
      <c r="Q33" s="5"/>
      <c r="R33" s="5"/>
      <c r="S33" s="1"/>
      <c r="T33" s="1"/>
      <c r="U33" s="1"/>
      <c r="V33" s="213"/>
      <c r="W33" s="213"/>
      <c r="X33" s="129"/>
      <c r="Y33" s="114"/>
      <c r="Z33" s="114"/>
      <c r="AA33" s="213"/>
      <c r="AB33" s="213"/>
      <c r="AC33" s="46"/>
      <c r="AD33" s="9"/>
      <c r="AE33" s="9"/>
      <c r="AF33" s="213"/>
      <c r="AG33" s="213"/>
      <c r="AH33" s="47"/>
      <c r="AI33" s="9"/>
      <c r="AJ33" s="9"/>
      <c r="AK33" s="213"/>
      <c r="AL33" s="213"/>
      <c r="AM33" s="47"/>
      <c r="AN33" s="9"/>
      <c r="AO33" s="9"/>
      <c r="AP33" s="213"/>
      <c r="AQ33" s="213"/>
      <c r="AR33" s="213"/>
      <c r="AS33" s="47"/>
      <c r="AT33" s="1"/>
    </row>
    <row r="34" spans="1:46" ht="15.75" customHeight="1">
      <c r="A34" s="3"/>
      <c r="B34" s="227" t="s">
        <v>200</v>
      </c>
      <c r="C34" s="227"/>
      <c r="D34" s="227"/>
      <c r="E34" s="168"/>
      <c r="F34" s="227" t="s">
        <v>201</v>
      </c>
      <c r="G34" s="227"/>
      <c r="H34" s="227"/>
      <c r="I34" s="227"/>
      <c r="J34" s="227" t="s">
        <v>202</v>
      </c>
      <c r="K34" s="227"/>
      <c r="L34" s="227"/>
      <c r="M34" s="227"/>
      <c r="N34" s="227"/>
      <c r="O34" s="227"/>
      <c r="P34" s="227"/>
      <c r="Q34" s="5"/>
      <c r="R34" s="5"/>
      <c r="S34" s="1"/>
      <c r="T34" s="1"/>
      <c r="U34" s="1"/>
      <c r="V34" s="213"/>
      <c r="W34" s="213"/>
      <c r="X34" s="129"/>
      <c r="Y34" s="114"/>
      <c r="Z34" s="114"/>
      <c r="AA34" s="213"/>
      <c r="AB34" s="213"/>
      <c r="AC34" s="46"/>
      <c r="AD34" s="9"/>
      <c r="AE34" s="9"/>
      <c r="AF34" s="213"/>
      <c r="AG34" s="213"/>
      <c r="AH34" s="47"/>
      <c r="AI34" s="9"/>
      <c r="AJ34" s="9"/>
      <c r="AK34" s="213"/>
      <c r="AL34" s="213"/>
      <c r="AM34" s="47"/>
      <c r="AN34" s="9"/>
      <c r="AO34" s="9"/>
      <c r="AP34" s="213"/>
      <c r="AQ34" s="213"/>
      <c r="AR34" s="213"/>
      <c r="AS34" s="47"/>
      <c r="AT34" s="1"/>
    </row>
    <row r="35" spans="1:46" ht="15.75" customHeight="1">
      <c r="A35" s="3"/>
      <c r="B35" s="230" t="s">
        <v>203</v>
      </c>
      <c r="C35" s="230"/>
      <c r="D35" s="169"/>
      <c r="E35" s="169"/>
      <c r="F35" s="231" t="s">
        <v>203</v>
      </c>
      <c r="G35" s="231"/>
      <c r="H35" s="231"/>
      <c r="I35" s="231"/>
      <c r="J35" s="231" t="s">
        <v>203</v>
      </c>
      <c r="K35" s="231"/>
      <c r="L35" s="231"/>
      <c r="M35" s="231"/>
      <c r="N35" s="231"/>
      <c r="O35" s="231"/>
      <c r="P35" s="231"/>
      <c r="Q35" s="5"/>
      <c r="R35" s="5"/>
      <c r="S35" s="1"/>
      <c r="T35" s="1"/>
      <c r="U35" s="1"/>
      <c r="V35" s="206"/>
      <c r="W35" s="206"/>
      <c r="X35" s="125"/>
      <c r="Y35" s="114"/>
      <c r="Z35" s="114"/>
      <c r="AA35" s="206"/>
      <c r="AB35" s="206"/>
      <c r="AC35" s="44"/>
      <c r="AD35" s="9"/>
      <c r="AE35" s="9"/>
      <c r="AF35" s="206"/>
      <c r="AG35" s="206"/>
      <c r="AH35" s="44"/>
      <c r="AI35" s="9"/>
      <c r="AJ35" s="9"/>
      <c r="AK35" s="206"/>
      <c r="AL35" s="206"/>
      <c r="AM35" s="44"/>
      <c r="AN35" s="9"/>
      <c r="AO35" s="9"/>
      <c r="AP35" s="206"/>
      <c r="AQ35" s="206"/>
      <c r="AR35" s="206"/>
      <c r="AS35" s="44"/>
      <c r="AT35" s="1"/>
    </row>
    <row r="36" spans="1:46" ht="51" customHeight="1">
      <c r="A36" s="3"/>
      <c r="B36" s="229" t="s">
        <v>204</v>
      </c>
      <c r="C36" s="229"/>
      <c r="D36" s="167"/>
      <c r="E36" s="167"/>
      <c r="F36" s="227" t="s">
        <v>205</v>
      </c>
      <c r="G36" s="227"/>
      <c r="H36" s="227"/>
      <c r="I36" s="227"/>
      <c r="J36" s="227" t="s">
        <v>206</v>
      </c>
      <c r="K36" s="227"/>
      <c r="L36" s="227"/>
      <c r="M36" s="227"/>
      <c r="N36" s="227"/>
      <c r="O36" s="227"/>
      <c r="P36" s="227"/>
      <c r="Q36" s="5"/>
      <c r="R36" s="122"/>
      <c r="S36" s="1"/>
      <c r="T36" s="1"/>
      <c r="U36" s="1"/>
      <c r="V36" s="1"/>
      <c r="W36" s="1"/>
      <c r="X36" s="130"/>
      <c r="Y36" s="111"/>
      <c r="Z36" s="111"/>
      <c r="AA36" s="1"/>
      <c r="AB36" s="1"/>
      <c r="AC36" s="6"/>
      <c r="AD36" s="1"/>
      <c r="AE36" s="1"/>
      <c r="AF36" s="1"/>
      <c r="AG36" s="1"/>
      <c r="AH36" s="6"/>
      <c r="AI36" s="1"/>
      <c r="AJ36" s="1"/>
      <c r="AK36" s="1"/>
      <c r="AL36" s="1"/>
      <c r="AM36" s="6"/>
      <c r="AN36" s="1"/>
      <c r="AO36" s="1"/>
      <c r="AP36" s="1"/>
      <c r="AQ36" s="1"/>
      <c r="AR36" s="1"/>
      <c r="AS36" s="6"/>
      <c r="AT36" s="1"/>
    </row>
    <row r="37" spans="1:46" ht="22.5" customHeight="1">
      <c r="A37" s="3"/>
      <c r="B37" s="229"/>
      <c r="C37" s="229"/>
      <c r="D37" s="167"/>
      <c r="E37" s="167"/>
      <c r="F37" s="227"/>
      <c r="G37" s="227"/>
      <c r="H37" s="227"/>
      <c r="I37" s="227"/>
      <c r="J37" s="229"/>
      <c r="K37" s="229"/>
      <c r="L37" s="229"/>
      <c r="M37" s="229"/>
      <c r="N37" s="229"/>
      <c r="O37" s="229"/>
      <c r="P37" s="229"/>
      <c r="Q37" s="5"/>
      <c r="R37" s="5"/>
      <c r="S37" s="1"/>
      <c r="T37" s="1"/>
      <c r="U37" s="1"/>
      <c r="V37" s="1"/>
      <c r="W37" s="1"/>
      <c r="X37" s="130"/>
      <c r="Y37" s="111"/>
      <c r="Z37" s="111"/>
      <c r="AA37" s="1"/>
      <c r="AB37" s="1"/>
      <c r="AC37" s="6"/>
      <c r="AD37" s="1"/>
      <c r="AE37" s="1"/>
      <c r="AF37" s="1"/>
      <c r="AG37" s="1"/>
      <c r="AH37" s="6"/>
      <c r="AI37" s="1"/>
      <c r="AJ37" s="1"/>
      <c r="AK37" s="1"/>
      <c r="AL37" s="1"/>
      <c r="AM37" s="6"/>
      <c r="AN37" s="1"/>
      <c r="AO37" s="1"/>
      <c r="AP37" s="1"/>
      <c r="AQ37" s="1"/>
      <c r="AR37" s="1"/>
      <c r="AS37" s="6"/>
      <c r="AT37" s="1"/>
    </row>
    <row r="38" spans="1:46">
      <c r="R38" s="123"/>
    </row>
  </sheetData>
  <mergeCells count="109">
    <mergeCell ref="A7:B7"/>
    <mergeCell ref="D3:I3"/>
    <mergeCell ref="F4:I4"/>
    <mergeCell ref="V8:Z8"/>
    <mergeCell ref="F5:I5"/>
    <mergeCell ref="F6:I6"/>
    <mergeCell ref="F7:I7"/>
    <mergeCell ref="D15:U16"/>
    <mergeCell ref="V15:Z15"/>
    <mergeCell ref="V7:Z7"/>
    <mergeCell ref="F8:I8"/>
    <mergeCell ref="F9:I9"/>
    <mergeCell ref="F10:I10"/>
    <mergeCell ref="F11:I11"/>
    <mergeCell ref="B37:C37"/>
    <mergeCell ref="F37:I37"/>
    <mergeCell ref="J37:P37"/>
    <mergeCell ref="F34:I34"/>
    <mergeCell ref="J34:P34"/>
    <mergeCell ref="J36:P36"/>
    <mergeCell ref="F36:I36"/>
    <mergeCell ref="B36:C36"/>
    <mergeCell ref="B35:C35"/>
    <mergeCell ref="F35:I35"/>
    <mergeCell ref="J35:P35"/>
    <mergeCell ref="V35:W35"/>
    <mergeCell ref="AK35:AL35"/>
    <mergeCell ref="AK34:AL34"/>
    <mergeCell ref="B34:D34"/>
    <mergeCell ref="B30:D30"/>
    <mergeCell ref="F30:U30"/>
    <mergeCell ref="Y30:Z30"/>
    <mergeCell ref="AA35:AB35"/>
    <mergeCell ref="V34:W34"/>
    <mergeCell ref="AA34:AB34"/>
    <mergeCell ref="AF31:AG31"/>
    <mergeCell ref="AK31:AL31"/>
    <mergeCell ref="V31:W31"/>
    <mergeCell ref="V33:W33"/>
    <mergeCell ref="AA31:AB31"/>
    <mergeCell ref="AE17:AE18"/>
    <mergeCell ref="V30:W30"/>
    <mergeCell ref="AK17:AL17"/>
    <mergeCell ref="Z17:Z18"/>
    <mergeCell ref="V16:Z16"/>
    <mergeCell ref="Y17:Y18"/>
    <mergeCell ref="AA17:AB17"/>
    <mergeCell ref="AK30:AL30"/>
    <mergeCell ref="AD30:AE30"/>
    <mergeCell ref="AI30:AJ30"/>
    <mergeCell ref="AA16:AE16"/>
    <mergeCell ref="AC17:AC18"/>
    <mergeCell ref="AF16:AJ16"/>
    <mergeCell ref="AK16:AO16"/>
    <mergeCell ref="AH17:AH18"/>
    <mergeCell ref="AM17:AM18"/>
    <mergeCell ref="AN17:AN18"/>
    <mergeCell ref="AO17:AO18"/>
    <mergeCell ref="AI17:AI18"/>
    <mergeCell ref="X17:X18"/>
    <mergeCell ref="V17:W17"/>
    <mergeCell ref="AP35:AR35"/>
    <mergeCell ref="AF35:AG35"/>
    <mergeCell ref="AF13:AG13"/>
    <mergeCell ref="AD17:AD18"/>
    <mergeCell ref="AP16:AT16"/>
    <mergeCell ref="AP13:AR13"/>
    <mergeCell ref="AT17:AT18"/>
    <mergeCell ref="AA13:AB13"/>
    <mergeCell ref="AF17:AG17"/>
    <mergeCell ref="AJ17:AJ18"/>
    <mergeCell ref="AA15:AE15"/>
    <mergeCell ref="AP33:AR33"/>
    <mergeCell ref="AK33:AL33"/>
    <mergeCell ref="AS30:AT30"/>
    <mergeCell ref="AA30:AB30"/>
    <mergeCell ref="AF30:AG30"/>
    <mergeCell ref="AK13:AL13"/>
    <mergeCell ref="AP31:AR31"/>
    <mergeCell ref="AF34:AG34"/>
    <mergeCell ref="AF33:AG33"/>
    <mergeCell ref="AA33:AB33"/>
    <mergeCell ref="AO30:AQ30"/>
    <mergeCell ref="AP34:AR34"/>
    <mergeCell ref="AF15:AJ15"/>
    <mergeCell ref="A1:I1"/>
    <mergeCell ref="A2:I2"/>
    <mergeCell ref="AF7:AJ7"/>
    <mergeCell ref="AK7:AO7"/>
    <mergeCell ref="AS17:AS18"/>
    <mergeCell ref="AP8:AT8"/>
    <mergeCell ref="AA7:AE7"/>
    <mergeCell ref="AA8:AE8"/>
    <mergeCell ref="AF8:AJ8"/>
    <mergeCell ref="AK8:AO8"/>
    <mergeCell ref="AP17:AR17"/>
    <mergeCell ref="AK15:AO15"/>
    <mergeCell ref="AP15:AT15"/>
    <mergeCell ref="AP7:AT7"/>
    <mergeCell ref="D12:S12"/>
    <mergeCell ref="A15:C16"/>
    <mergeCell ref="V13:W13"/>
    <mergeCell ref="D13:K13"/>
    <mergeCell ref="L13:O13"/>
    <mergeCell ref="D17:S17"/>
    <mergeCell ref="A3:B3"/>
    <mergeCell ref="A4:B4"/>
    <mergeCell ref="A5:B5"/>
    <mergeCell ref="A6:B6"/>
  </mergeCells>
  <conditionalFormatting sqref="AC30 AR30:AS30 AH20 AS20:AS29 AM20:AM30 X20:X30 AH22:AH24 AH26:AH30">
    <cfRule type="containsText" dxfId="57" priority="296" operator="containsText" text="N/A">
      <formula>NOT(ISERROR(SEARCH("N/A",X20)))</formula>
    </cfRule>
    <cfRule type="cellIs" dxfId="56" priority="297" operator="between">
      <formula>#REF!</formula>
      <formula>#REF!</formula>
    </cfRule>
    <cfRule type="cellIs" dxfId="55" priority="298" operator="between">
      <formula>#REF!</formula>
      <formula>#REF!</formula>
    </cfRule>
    <cfRule type="cellIs" dxfId="54" priority="299" operator="between">
      <formula>#REF!</formula>
      <formula>#REF!</formula>
    </cfRule>
  </conditionalFormatting>
  <conditionalFormatting sqref="X30">
    <cfRule type="colorScale" priority="87">
      <colorScale>
        <cfvo type="min"/>
        <cfvo type="percentile" val="50"/>
        <cfvo type="max"/>
        <color rgb="FFF8696B"/>
        <color rgb="FFFFEB84"/>
        <color rgb="FF63BE7B"/>
      </colorScale>
    </cfRule>
  </conditionalFormatting>
  <conditionalFormatting sqref="AC30">
    <cfRule type="colorScale" priority="86">
      <colorScale>
        <cfvo type="min"/>
        <cfvo type="percentile" val="50"/>
        <cfvo type="max"/>
        <color rgb="FFF8696B"/>
        <color rgb="FFFFEB84"/>
        <color rgb="FF63BE7B"/>
      </colorScale>
    </cfRule>
  </conditionalFormatting>
  <conditionalFormatting sqref="AH30">
    <cfRule type="colorScale" priority="85">
      <colorScale>
        <cfvo type="min"/>
        <cfvo type="percentile" val="50"/>
        <cfvo type="max"/>
        <color rgb="FFF8696B"/>
        <color rgb="FFFFEB84"/>
        <color rgb="FF63BE7B"/>
      </colorScale>
    </cfRule>
  </conditionalFormatting>
  <conditionalFormatting sqref="AM30">
    <cfRule type="colorScale" priority="84">
      <colorScale>
        <cfvo type="min"/>
        <cfvo type="percentile" val="50"/>
        <cfvo type="max"/>
        <color rgb="FFF8696B"/>
        <color rgb="FFFFEB84"/>
        <color rgb="FF63BE7B"/>
      </colorScale>
    </cfRule>
  </conditionalFormatting>
  <conditionalFormatting sqref="AR30">
    <cfRule type="colorScale" priority="79">
      <colorScale>
        <cfvo type="min"/>
        <cfvo type="percentile" val="50"/>
        <cfvo type="max"/>
        <color rgb="FFF8696B"/>
        <color rgb="FFFFEB84"/>
        <color rgb="FF63BE7B"/>
      </colorScale>
    </cfRule>
  </conditionalFormatting>
  <conditionalFormatting sqref="X20:X29">
    <cfRule type="containsText" dxfId="53" priority="72" operator="containsText" text="N/A">
      <formula>NOT(ISERROR(SEARCH("N/A",X20)))</formula>
    </cfRule>
  </conditionalFormatting>
  <conditionalFormatting sqref="W20:W24">
    <cfRule type="containsText" dxfId="52" priority="68" operator="containsText" text="N/A">
      <formula>NOT(ISERROR(SEARCH("N/A",W20)))</formula>
    </cfRule>
    <cfRule type="cellIs" dxfId="51" priority="69" operator="between">
      <formula>#REF!</formula>
      <formula>#REF!</formula>
    </cfRule>
    <cfRule type="cellIs" dxfId="50" priority="70" operator="between">
      <formula>#REF!</formula>
      <formula>#REF!</formula>
    </cfRule>
    <cfRule type="cellIs" dxfId="49" priority="71" operator="between">
      <formula>#REF!</formula>
      <formula>#REF!</formula>
    </cfRule>
  </conditionalFormatting>
  <conditionalFormatting sqref="W20:W24">
    <cfRule type="containsText" dxfId="48" priority="64" operator="containsText" text="N/A">
      <formula>NOT(ISERROR(SEARCH("N/A",W20)))</formula>
    </cfRule>
  </conditionalFormatting>
  <conditionalFormatting sqref="AR30">
    <cfRule type="colorScale" priority="316">
      <colorScale>
        <cfvo type="min"/>
        <cfvo type="percentile" val="50"/>
        <cfvo type="max"/>
        <color rgb="FF63BE7B"/>
        <color rgb="FFFFEB84"/>
        <color rgb="FFF8696B"/>
      </colorScale>
    </cfRule>
  </conditionalFormatting>
  <conditionalFormatting sqref="AF29">
    <cfRule type="containsText" dxfId="47" priority="49" operator="containsText" text="N/A">
      <formula>NOT(ISERROR(SEARCH("N/A",AF29)))</formula>
    </cfRule>
    <cfRule type="cellIs" dxfId="46" priority="50" operator="between">
      <formula>#REF!</formula>
      <formula>#REF!</formula>
    </cfRule>
    <cfRule type="cellIs" dxfId="45" priority="51" operator="between">
      <formula>#REF!</formula>
      <formula>#REF!</formula>
    </cfRule>
    <cfRule type="cellIs" dxfId="44" priority="52" operator="between">
      <formula>#REF!</formula>
      <formula>#REF!</formula>
    </cfRule>
  </conditionalFormatting>
  <conditionalFormatting sqref="AG29">
    <cfRule type="containsText" dxfId="43" priority="45" operator="containsText" text="N/A">
      <formula>NOT(ISERROR(SEARCH("N/A",AG29)))</formula>
    </cfRule>
    <cfRule type="cellIs" dxfId="42" priority="46" operator="between">
      <formula>#REF!</formula>
      <formula>#REF!</formula>
    </cfRule>
    <cfRule type="cellIs" dxfId="41" priority="47" operator="between">
      <formula>#REF!</formula>
      <formula>#REF!</formula>
    </cfRule>
    <cfRule type="cellIs" dxfId="40" priority="48" operator="between">
      <formula>#REF!</formula>
      <formula>#REF!</formula>
    </cfRule>
  </conditionalFormatting>
  <conditionalFormatting sqref="AG28">
    <cfRule type="containsText" dxfId="39" priority="41" operator="containsText" text="N/A">
      <formula>NOT(ISERROR(SEARCH("N/A",AG28)))</formula>
    </cfRule>
    <cfRule type="cellIs" dxfId="38" priority="42" operator="between">
      <formula>#REF!</formula>
      <formula>#REF!</formula>
    </cfRule>
    <cfRule type="cellIs" dxfId="37" priority="43" operator="between">
      <formula>#REF!</formula>
      <formula>#REF!</formula>
    </cfRule>
    <cfRule type="cellIs" dxfId="36" priority="44" operator="between">
      <formula>#REF!</formula>
      <formula>#REF!</formula>
    </cfRule>
  </conditionalFormatting>
  <conditionalFormatting sqref="AF28">
    <cfRule type="containsText" dxfId="35" priority="37" operator="containsText" text="N/A">
      <formula>NOT(ISERROR(SEARCH("N/A",AF28)))</formula>
    </cfRule>
    <cfRule type="cellIs" dxfId="34" priority="38" operator="between">
      <formula>#REF!</formula>
      <formula>#REF!</formula>
    </cfRule>
    <cfRule type="cellIs" dxfId="33" priority="39" operator="between">
      <formula>#REF!</formula>
      <formula>#REF!</formula>
    </cfRule>
    <cfRule type="cellIs" dxfId="32" priority="40" operator="between">
      <formula>#REF!</formula>
      <formula>#REF!</formula>
    </cfRule>
  </conditionalFormatting>
  <conditionalFormatting sqref="AI28">
    <cfRule type="containsText" dxfId="31" priority="33" operator="containsText" text="N/A">
      <formula>NOT(ISERROR(SEARCH("N/A",AI28)))</formula>
    </cfRule>
    <cfRule type="cellIs" dxfId="30" priority="34" operator="between">
      <formula>#REF!</formula>
      <formula>#REF!</formula>
    </cfRule>
    <cfRule type="cellIs" dxfId="29" priority="35" operator="between">
      <formula>#REF!</formula>
      <formula>#REF!</formula>
    </cfRule>
    <cfRule type="cellIs" dxfId="28" priority="36" operator="between">
      <formula>#REF!</formula>
      <formula>#REF!</formula>
    </cfRule>
  </conditionalFormatting>
  <conditionalFormatting sqref="AI29">
    <cfRule type="containsText" dxfId="27" priority="29" operator="containsText" text="N/A">
      <formula>NOT(ISERROR(SEARCH("N/A",AI29)))</formula>
    </cfRule>
    <cfRule type="cellIs" dxfId="26" priority="30" operator="between">
      <formula>#REF!</formula>
      <formula>#REF!</formula>
    </cfRule>
    <cfRule type="cellIs" dxfId="25" priority="31" operator="between">
      <formula>#REF!</formula>
      <formula>#REF!</formula>
    </cfRule>
    <cfRule type="cellIs" dxfId="24" priority="32" operator="between">
      <formula>#REF!</formula>
      <formula>#REF!</formula>
    </cfRule>
  </conditionalFormatting>
  <conditionalFormatting sqref="AG27">
    <cfRule type="containsText" dxfId="23" priority="25" operator="containsText" text="N/A">
      <formula>NOT(ISERROR(SEARCH("N/A",AG27)))</formula>
    </cfRule>
    <cfRule type="cellIs" dxfId="22" priority="26" operator="between">
      <formula>#REF!</formula>
      <formula>#REF!</formula>
    </cfRule>
    <cfRule type="cellIs" dxfId="21" priority="27" operator="between">
      <formula>#REF!</formula>
      <formula>#REF!</formula>
    </cfRule>
    <cfRule type="cellIs" dxfId="20" priority="28" operator="between">
      <formula>#REF!</formula>
      <formula>#REF!</formula>
    </cfRule>
  </conditionalFormatting>
  <conditionalFormatting sqref="AF27">
    <cfRule type="containsText" dxfId="19" priority="21" operator="containsText" text="N/A">
      <formula>NOT(ISERROR(SEARCH("N/A",AF27)))</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AI27">
    <cfRule type="containsText" dxfId="15" priority="17" operator="containsText" text="N/A">
      <formula>NOT(ISERROR(SEARCH("N/A",AI27)))</formula>
    </cfRule>
    <cfRule type="cellIs" dxfId="14" priority="18" operator="between">
      <formula>#REF!</formula>
      <formula>#REF!</formula>
    </cfRule>
    <cfRule type="cellIs" dxfId="13" priority="19" operator="between">
      <formula>#REF!</formula>
      <formula>#REF!</formula>
    </cfRule>
    <cfRule type="cellIs" dxfId="12" priority="20" operator="between">
      <formula>#REF!</formula>
      <formula>#REF!</formula>
    </cfRule>
  </conditionalFormatting>
  <conditionalFormatting sqref="AK27">
    <cfRule type="containsText" dxfId="11" priority="13" operator="containsText" text="N/A">
      <formula>NOT(ISERROR(SEARCH("N/A",AK27)))</formula>
    </cfRule>
    <cfRule type="cellIs" dxfId="10" priority="14" operator="between">
      <formula>#REF!</formula>
      <formula>#REF!</formula>
    </cfRule>
    <cfRule type="cellIs" dxfId="9" priority="15" operator="between">
      <formula>#REF!</formula>
      <formula>#REF!</formula>
    </cfRule>
    <cfRule type="cellIs" dxfId="8" priority="16" operator="between">
      <formula>#REF!</formula>
      <formula>#REF!</formula>
    </cfRule>
  </conditionalFormatting>
  <conditionalFormatting sqref="AL27">
    <cfRule type="containsText" dxfId="7" priority="9" operator="containsText" text="N/A">
      <formula>NOT(ISERROR(SEARCH("N/A",AL27)))</formula>
    </cfRule>
    <cfRule type="cellIs" dxfId="6" priority="10" operator="between">
      <formula>#REF!</formula>
      <formula>#REF!</formula>
    </cfRule>
    <cfRule type="cellIs" dxfId="5" priority="11" operator="between">
      <formula>#REF!</formula>
      <formula>#REF!</formula>
    </cfRule>
    <cfRule type="cellIs" dxfId="4" priority="12" operator="between">
      <formula>#REF!</formula>
      <formula>#REF!</formula>
    </cfRule>
  </conditionalFormatting>
  <conditionalFormatting sqref="AN25">
    <cfRule type="containsText" dxfId="3" priority="1" operator="containsText" text="N/A">
      <formula>NOT(ISERROR(SEARCH("N/A",AN25)))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J29 J20:J27" xr:uid="{00000000-0002-0000-0000-000000000000}">
      <formula1>PROGRAMACION</formula1>
    </dataValidation>
    <dataValidation type="list" allowBlank="1" showInputMessage="1" showErrorMessage="1" sqref="W5" xr:uid="{00000000-0002-0000-0000-000001000000}">
      <formula1>$AT$7:$AT$13</formula1>
    </dataValidation>
    <dataValidation type="list" allowBlank="1" showInputMessage="1" showErrorMessage="1" error="Escriba un texto " promptTitle="Cualquier contenido" sqref="F20:F24" xr:uid="{00000000-0002-0000-0000-000002000000}">
      <formula1>META02</formula1>
    </dataValidation>
    <dataValidation type="list" allowBlank="1" showInputMessage="1" showErrorMessage="1" error="Escriba un texto " promptTitle="Cualquier contenido" sqref="F27:F29 F25" xr:uid="{00000000-0002-0000-0000-000003000000}">
      <formula1>META2</formula1>
    </dataValidation>
    <dataValidation type="list" allowBlank="1" showInputMessage="1" showErrorMessage="1" sqref="Q20:Q29" xr:uid="{00000000-0002-0000-0000-000004000000}">
      <formula1>INDICADOR</formula1>
    </dataValidation>
    <dataValidation type="list" allowBlank="1" showInputMessage="1" showErrorMessage="1" sqref="U20:U29"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headerFooter>
    <oddFooter xml:space="preserve">&amp;RCódigo: PLE-PIN-F017
Versión: 2
Vigencia desde: XX noviembre de 2018
</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zoomScalePageLayoutView="55" workbookViewId="0">
      <selection activeCell="C3" sqref="C3:C6"/>
    </sheetView>
  </sheetViews>
  <sheetFormatPr defaultColWidth="9.140625" defaultRowHeight="15"/>
  <cols>
    <col min="1" max="1" width="25.140625" customWidth="1"/>
    <col min="2" max="2" width="28.28515625" bestFit="1" customWidth="1"/>
    <col min="3" max="3" width="56.42578125" bestFit="1" customWidth="1"/>
    <col min="4" max="4" width="43.28515625" customWidth="1"/>
    <col min="5" max="5" width="13.28515625" customWidth="1"/>
    <col min="6" max="256" width="11.42578125" customWidth="1"/>
  </cols>
  <sheetData>
    <row r="1" spans="1:8">
      <c r="A1" t="s">
        <v>207</v>
      </c>
      <c r="B1" t="s">
        <v>208</v>
      </c>
      <c r="C1" t="s">
        <v>209</v>
      </c>
      <c r="D1" t="s">
        <v>210</v>
      </c>
      <c r="F1" t="s">
        <v>211</v>
      </c>
    </row>
    <row r="2" spans="1:8">
      <c r="A2" t="s">
        <v>212</v>
      </c>
      <c r="B2" t="s">
        <v>213</v>
      </c>
      <c r="D2" t="s">
        <v>65</v>
      </c>
      <c r="F2" t="s">
        <v>67</v>
      </c>
    </row>
    <row r="3" spans="1:8">
      <c r="A3" t="s">
        <v>214</v>
      </c>
      <c r="B3" t="s">
        <v>215</v>
      </c>
      <c r="C3" t="s">
        <v>216</v>
      </c>
      <c r="D3" t="s">
        <v>84</v>
      </c>
      <c r="F3" t="s">
        <v>103</v>
      </c>
    </row>
    <row r="4" spans="1:8">
      <c r="A4" t="s">
        <v>217</v>
      </c>
      <c r="C4" t="s">
        <v>99</v>
      </c>
      <c r="D4" t="s">
        <v>218</v>
      </c>
      <c r="F4" t="s">
        <v>219</v>
      </c>
    </row>
    <row r="5" spans="1:8">
      <c r="A5" t="s">
        <v>220</v>
      </c>
      <c r="C5" t="s">
        <v>62</v>
      </c>
      <c r="D5" t="s">
        <v>221</v>
      </c>
    </row>
    <row r="6" spans="1:8">
      <c r="A6" t="s">
        <v>222</v>
      </c>
      <c r="C6" t="s">
        <v>223</v>
      </c>
      <c r="E6" t="s">
        <v>224</v>
      </c>
      <c r="G6" t="s">
        <v>225</v>
      </c>
    </row>
    <row r="7" spans="1:8">
      <c r="A7" t="s">
        <v>226</v>
      </c>
      <c r="E7" t="s">
        <v>227</v>
      </c>
      <c r="G7" t="s">
        <v>106</v>
      </c>
    </row>
    <row r="8" spans="1:8">
      <c r="E8" t="s">
        <v>228</v>
      </c>
      <c r="G8" t="s">
        <v>229</v>
      </c>
    </row>
    <row r="9" spans="1:8">
      <c r="E9" t="s">
        <v>230</v>
      </c>
    </row>
    <row r="10" spans="1:8">
      <c r="E10" t="s">
        <v>231</v>
      </c>
    </row>
    <row r="12" spans="1:8" s="12" customFormat="1" ht="74.25" customHeight="1">
      <c r="A12" s="21"/>
      <c r="C12" s="22"/>
      <c r="D12" s="15"/>
      <c r="H12" s="12" t="s">
        <v>232</v>
      </c>
    </row>
    <row r="13" spans="1:8" s="12" customFormat="1" ht="74.25" customHeight="1">
      <c r="A13" s="21"/>
      <c r="C13" s="22"/>
      <c r="D13" s="15"/>
      <c r="H13" s="12" t="s">
        <v>233</v>
      </c>
    </row>
    <row r="14" spans="1:8" s="12" customFormat="1" ht="74.25" customHeight="1">
      <c r="A14" s="21"/>
      <c r="C14" s="22"/>
      <c r="D14" s="11"/>
      <c r="H14" s="12" t="s">
        <v>234</v>
      </c>
    </row>
    <row r="15" spans="1:8" s="12" customFormat="1" ht="74.25" customHeight="1">
      <c r="A15" s="21"/>
      <c r="C15" s="22"/>
      <c r="D15" s="11"/>
      <c r="H15" s="12" t="s">
        <v>235</v>
      </c>
    </row>
    <row r="16" spans="1:8" s="12" customFormat="1" ht="74.25" customHeight="1" thickBot="1">
      <c r="A16" s="21"/>
      <c r="C16" s="22"/>
      <c r="D16" s="14"/>
    </row>
    <row r="17" spans="1:4" s="12" customFormat="1" ht="74.25" customHeight="1">
      <c r="A17" s="21"/>
      <c r="C17" s="22"/>
      <c r="D17" s="13"/>
    </row>
    <row r="18" spans="1:4" s="12" customFormat="1" ht="74.25" customHeight="1">
      <c r="A18" s="21"/>
      <c r="C18" s="22"/>
      <c r="D18" s="15"/>
    </row>
    <row r="19" spans="1:4" s="12" customFormat="1" ht="74.25" customHeight="1">
      <c r="A19" s="21"/>
      <c r="C19" s="22"/>
      <c r="D19" s="15"/>
    </row>
    <row r="20" spans="1:4" s="12" customFormat="1" ht="74.25" customHeight="1">
      <c r="A20" s="21"/>
      <c r="C20" s="22"/>
      <c r="D20" s="15"/>
    </row>
    <row r="21" spans="1:4" s="12" customFormat="1" ht="74.25" customHeight="1" thickBot="1">
      <c r="A21" s="21"/>
      <c r="C21" s="23"/>
      <c r="D21" s="15"/>
    </row>
    <row r="22" spans="1:4" ht="18.75" thickBot="1">
      <c r="C22" s="23"/>
      <c r="D22" s="13"/>
    </row>
    <row r="23" spans="1:4" ht="18.75" thickBot="1">
      <c r="C23" s="23"/>
      <c r="D23" s="10"/>
    </row>
    <row r="24" spans="1:4" ht="18">
      <c r="C24" s="24"/>
      <c r="D24" s="13"/>
    </row>
    <row r="25" spans="1:4" ht="18">
      <c r="C25" s="24"/>
      <c r="D25" s="15"/>
    </row>
    <row r="26" spans="1:4" ht="18">
      <c r="C26" s="24"/>
      <c r="D26" s="15"/>
    </row>
    <row r="27" spans="1:4" ht="18.75" thickBot="1">
      <c r="C27" s="24"/>
      <c r="D27" s="14"/>
    </row>
    <row r="28" spans="1:4" ht="18">
      <c r="C28" s="24"/>
      <c r="D28" s="13"/>
    </row>
    <row r="29" spans="1:4" ht="18">
      <c r="C29" s="24"/>
      <c r="D29" s="15"/>
    </row>
    <row r="30" spans="1:4" ht="18">
      <c r="C30" s="24"/>
      <c r="D30" s="15"/>
    </row>
    <row r="31" spans="1:4" ht="18">
      <c r="C31" s="24"/>
      <c r="D31" s="15"/>
    </row>
    <row r="32" spans="1:4" ht="18">
      <c r="C32" s="25"/>
      <c r="D32" s="15"/>
    </row>
    <row r="33" spans="3:4" ht="18">
      <c r="C33" s="25"/>
      <c r="D33" s="15"/>
    </row>
    <row r="34" spans="3:4" ht="18">
      <c r="C34" s="25"/>
      <c r="D34" s="14"/>
    </row>
    <row r="35" spans="3:4" ht="18">
      <c r="C35" s="25"/>
      <c r="D35" s="14"/>
    </row>
    <row r="36" spans="3:4" ht="18">
      <c r="C36" s="25"/>
      <c r="D36" s="14"/>
    </row>
    <row r="37" spans="3:4" ht="18">
      <c r="C37" s="25"/>
      <c r="D37" s="14"/>
    </row>
    <row r="38" spans="3:4" ht="18">
      <c r="C38" s="25"/>
      <c r="D38" s="17"/>
    </row>
    <row r="39" spans="3:4" ht="18">
      <c r="C39" s="25"/>
      <c r="D39" s="17"/>
    </row>
    <row r="40" spans="3:4" ht="18">
      <c r="C40" s="26"/>
      <c r="D40" s="17"/>
    </row>
    <row r="41" spans="3:4" ht="18">
      <c r="C41" s="26"/>
      <c r="D41" s="17"/>
    </row>
    <row r="42" spans="3:4" ht="18.75" thickBot="1">
      <c r="C42" s="27"/>
      <c r="D42" s="17"/>
    </row>
    <row r="43" spans="3:4" ht="18">
      <c r="C43" s="28"/>
      <c r="D43" s="13"/>
    </row>
    <row r="44" spans="3:4" ht="18">
      <c r="C44" s="29"/>
      <c r="D44" s="14"/>
    </row>
    <row r="45" spans="3:4" ht="18">
      <c r="C45" s="29"/>
      <c r="D45" s="14"/>
    </row>
    <row r="46" spans="3:4" ht="18">
      <c r="C46" s="29"/>
      <c r="D46" s="17"/>
    </row>
    <row r="47" spans="3:4" ht="18.75" thickBot="1">
      <c r="C47" s="30"/>
      <c r="D47" s="16"/>
    </row>
    <row r="48" spans="3:4" ht="18">
      <c r="C48" s="31"/>
    </row>
    <row r="49" spans="3:3" ht="18">
      <c r="C49" s="31"/>
    </row>
    <row r="50" spans="3:3" ht="18">
      <c r="C50" s="31"/>
    </row>
    <row r="51" spans="3:3" ht="18">
      <c r="C51" s="31"/>
    </row>
    <row r="52" spans="3:3" ht="18">
      <c r="C52" s="32"/>
    </row>
    <row r="53" spans="3:3" ht="18">
      <c r="C53" s="32"/>
    </row>
    <row r="54" spans="3:3" ht="18">
      <c r="C54" s="32"/>
    </row>
    <row r="55" spans="3:3" ht="18">
      <c r="C55" s="32"/>
    </row>
    <row r="56" spans="3:3" ht="18">
      <c r="C56" s="33"/>
    </row>
    <row r="57" spans="3:3" ht="18">
      <c r="C57" s="34"/>
    </row>
    <row r="58" spans="3:3" ht="18">
      <c r="C58" s="34"/>
    </row>
    <row r="59" spans="3:3" ht="18">
      <c r="C59" s="34"/>
    </row>
    <row r="60" spans="3:3" ht="18.75" thickBot="1">
      <c r="C60" s="35"/>
    </row>
    <row r="61" spans="3:3" ht="18">
      <c r="C61" s="36"/>
    </row>
    <row r="62" spans="3:3" ht="18">
      <c r="C62" s="37"/>
    </row>
    <row r="63" spans="3:3" ht="18">
      <c r="C63" s="37"/>
    </row>
    <row r="64" spans="3:3" ht="18">
      <c r="C64" s="37"/>
    </row>
    <row r="65" spans="3:3" ht="18">
      <c r="C65" s="37"/>
    </row>
    <row r="66" spans="3:3" ht="18">
      <c r="C66" s="38"/>
    </row>
    <row r="67" spans="3:3" ht="18">
      <c r="C67" s="38"/>
    </row>
    <row r="68" spans="3:3" ht="18">
      <c r="C68" s="38"/>
    </row>
    <row r="69" spans="3:3" ht="18">
      <c r="C69" s="38"/>
    </row>
    <row r="70" spans="3:3" ht="18">
      <c r="C70" s="38"/>
    </row>
    <row r="71" spans="3:3" ht="18">
      <c r="C71" s="39"/>
    </row>
    <row r="72" spans="3:3" ht="18">
      <c r="C72" s="38"/>
    </row>
    <row r="73" spans="3:3" ht="18">
      <c r="C73" s="38"/>
    </row>
    <row r="74" spans="3:3" ht="18">
      <c r="C74" s="38"/>
    </row>
    <row r="75" spans="3:3" ht="18">
      <c r="C75" s="38"/>
    </row>
    <row r="76" spans="3:3" ht="18">
      <c r="C76" s="38"/>
    </row>
    <row r="77" spans="3:3" ht="18">
      <c r="C77" s="38"/>
    </row>
    <row r="78" spans="3:3" ht="18">
      <c r="C78" s="38"/>
    </row>
    <row r="79" spans="3:3" ht="18">
      <c r="C79" s="37"/>
    </row>
    <row r="80" spans="3:3" ht="18">
      <c r="C80" s="37"/>
    </row>
    <row r="81" spans="3:3" ht="18">
      <c r="C81" s="37"/>
    </row>
    <row r="82" spans="3:3" ht="18">
      <c r="C82" s="37"/>
    </row>
    <row r="83" spans="3:3" ht="18">
      <c r="C83" s="37"/>
    </row>
    <row r="84" spans="3:3" ht="18">
      <c r="C84" s="37"/>
    </row>
    <row r="85" spans="3:3" ht="18">
      <c r="C85" s="40"/>
    </row>
    <row r="86" spans="3:3" ht="18">
      <c r="C86" s="37"/>
    </row>
    <row r="87" spans="3:3" ht="18">
      <c r="C87" s="37"/>
    </row>
    <row r="88" spans="3:3" ht="18.75" thickBot="1">
      <c r="C88" s="41"/>
    </row>
    <row r="89" spans="3:3" ht="18">
      <c r="C89" s="42"/>
    </row>
    <row r="90" spans="3:3" ht="18">
      <c r="C90" s="38"/>
    </row>
    <row r="91" spans="3:3" ht="18">
      <c r="C91" s="38"/>
    </row>
    <row r="92" spans="3:3" ht="18">
      <c r="C92" s="38"/>
    </row>
    <row r="93" spans="3:3" ht="18">
      <c r="C93" s="38"/>
    </row>
    <row r="94" spans="3:3" ht="18.75" thickBot="1">
      <c r="C94" s="43"/>
    </row>
    <row r="99" spans="2:3">
      <c r="B99" t="s">
        <v>236</v>
      </c>
      <c r="C99" t="s">
        <v>237</v>
      </c>
    </row>
    <row r="100" spans="2:3">
      <c r="B100" s="19">
        <v>1167</v>
      </c>
      <c r="C100" s="12" t="s">
        <v>238</v>
      </c>
    </row>
    <row r="101" spans="2:3" ht="30">
      <c r="B101" s="19">
        <v>1131</v>
      </c>
      <c r="C101" s="12" t="s">
        <v>239</v>
      </c>
    </row>
    <row r="102" spans="2:3">
      <c r="B102" s="19">
        <v>1177</v>
      </c>
      <c r="C102" s="12" t="s">
        <v>240</v>
      </c>
    </row>
    <row r="103" spans="2:3" ht="30">
      <c r="B103" s="19">
        <v>1094</v>
      </c>
      <c r="C103" s="12" t="s">
        <v>241</v>
      </c>
    </row>
    <row r="104" spans="2:3">
      <c r="B104" s="19">
        <v>1128</v>
      </c>
      <c r="C104" s="12" t="s">
        <v>242</v>
      </c>
    </row>
    <row r="105" spans="2:3" ht="30">
      <c r="B105" s="19">
        <v>1095</v>
      </c>
      <c r="C105" s="12" t="s">
        <v>243</v>
      </c>
    </row>
    <row r="106" spans="2:3" ht="30">
      <c r="B106" s="19">
        <v>1129</v>
      </c>
      <c r="C106" s="12" t="s">
        <v>244</v>
      </c>
    </row>
    <row r="107" spans="2:3" ht="45">
      <c r="B107" s="19">
        <v>1120</v>
      </c>
      <c r="C107" s="12" t="s">
        <v>245</v>
      </c>
    </row>
    <row r="108" spans="2:3">
      <c r="B108" s="18"/>
    </row>
    <row r="109" spans="2:3">
      <c r="B109" s="18"/>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2020-01-20T20:33:43Z</dcterms:modified>
  <cp:category/>
  <cp:contentStatus/>
</cp:coreProperties>
</file>