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03"/>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I_ TRIMESTRE\NIVEL CENTRAL\"/>
    </mc:Choice>
  </mc:AlternateContent>
  <xr:revisionPtr revIDLastSave="155" documentId="8_{E7BF230A-49D6-4159-8743-6AB5716CF019}" xr6:coauthVersionLast="45" xr6:coauthVersionMax="45" xr10:uidLastSave="{CA157CA5-1F15-478C-A986-65A48E55C572}"/>
  <bookViews>
    <workbookView xWindow="-120" yWindow="-120" windowWidth="29040" windowHeight="15840" tabRatio="699" xr2:uid="{00000000-000D-0000-FFFF-FFFF00000000}"/>
  </bookViews>
  <sheets>
    <sheet name="PLAN GESTION POR PROCESO" sheetId="1" r:id="rId1"/>
  </sheets>
  <externalReferences>
    <externalReference r:id="rId2"/>
  </externalReferences>
  <definedNames>
    <definedName name="_xlnm._FilterDatabase" localSheetId="0" hidden="1">'PLAN GESTION POR PROCESO'!$A$16:$AT$33</definedName>
    <definedName name="_xlnm.Print_Area" localSheetId="0">'PLAN GESTION POR PROCESO'!$A$1:$AT$39</definedName>
    <definedName name="BIEN">#REF!</definedName>
    <definedName name="CANTIDAD">#REF!</definedName>
    <definedName name="CODIGO">#REF!</definedName>
    <definedName name="CONTRALORIA">#REF!</definedName>
    <definedName name="FUENTE">#REF!</definedName>
    <definedName name="INDICADOR">#REF!</definedName>
    <definedName name="MEDICION">#REF!</definedName>
    <definedName name="MEDICIONFINAL">#REF!</definedName>
    <definedName name="META">#REF!</definedName>
    <definedName name="META02">#REF!</definedName>
    <definedName name="META2">#REF!</definedName>
    <definedName name="OBJETIVOS">#REF!</definedName>
    <definedName name="PMRFINAL">#REF!</definedName>
    <definedName name="PRODUCTO">#REF!</definedName>
    <definedName name="PROGRAMACION">#REF!</definedName>
    <definedName name="RUBROS">#REF!</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2" i="1" l="1"/>
  <c r="W17" i="1" l="1"/>
  <c r="X17" i="1"/>
  <c r="W23" i="1"/>
  <c r="X23" i="1" s="1"/>
  <c r="X24" i="1"/>
  <c r="X26" i="1"/>
  <c r="X28" i="1"/>
  <c r="X32" i="1" l="1"/>
  <c r="AS27" i="1"/>
  <c r="AH27" i="1"/>
  <c r="P27" i="1"/>
  <c r="AB23" i="1" l="1"/>
  <c r="AC23" i="1" s="1"/>
  <c r="AC26" i="1" l="1"/>
  <c r="AB17" i="1" l="1"/>
  <c r="AS18" i="1" l="1"/>
  <c r="AS19" i="1"/>
  <c r="AS20" i="1"/>
  <c r="AS21" i="1"/>
  <c r="AS22" i="1"/>
  <c r="AS23" i="1"/>
  <c r="AS24" i="1"/>
  <c r="AS25" i="1"/>
  <c r="AS26" i="1"/>
  <c r="AS28" i="1"/>
  <c r="AS29" i="1"/>
  <c r="AS30" i="1"/>
  <c r="AS31" i="1"/>
  <c r="AS17" i="1"/>
  <c r="AM18" i="1"/>
  <c r="AM19" i="1"/>
  <c r="AM20" i="1"/>
  <c r="AM21" i="1"/>
  <c r="AM22" i="1"/>
  <c r="AM23" i="1"/>
  <c r="AM25" i="1"/>
  <c r="AM26" i="1"/>
  <c r="AM28" i="1"/>
  <c r="AM30" i="1"/>
  <c r="AM31" i="1"/>
  <c r="AH18" i="1"/>
  <c r="AH19" i="1"/>
  <c r="AH21" i="1"/>
  <c r="AH23" i="1"/>
  <c r="AH25" i="1"/>
  <c r="AH26" i="1"/>
  <c r="AH28" i="1"/>
  <c r="AC21" i="1"/>
  <c r="AC22" i="1"/>
  <c r="AC28" i="1"/>
  <c r="AC30" i="1"/>
  <c r="E32" i="1"/>
  <c r="AR32" i="1"/>
  <c r="AM32" i="1" l="1"/>
  <c r="AH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estratégico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programación: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medición: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<sst xmlns="http://schemas.openxmlformats.org/spreadsheetml/2006/main" count="426" uniqueCount="219">
  <si>
    <t xml:space="preserve">PROCESO GESTIÓN CORPORATIVA INSTITUCIONAL </t>
  </si>
  <si>
    <t>SECRETARIA DISTRITAL DE GOBIERNO</t>
  </si>
  <si>
    <t xml:space="preserve">VIGENCIA DE LA PLANEACIÓN: </t>
  </si>
  <si>
    <t>CONTROL DE CAMBIOS</t>
  </si>
  <si>
    <t xml:space="preserve">Dependencia: </t>
  </si>
  <si>
    <t>Subsecretaria de Gestión Institucional</t>
  </si>
  <si>
    <t>VERSIÓN</t>
  </si>
  <si>
    <t>FECHA</t>
  </si>
  <si>
    <t>DESCRIPCIÓN DE LA MODIFICACIÓN</t>
  </si>
  <si>
    <r>
      <t>Objetivo Proceso:</t>
    </r>
    <r>
      <rPr>
        <sz val="10"/>
        <rFont val="Arial"/>
        <family val="2"/>
      </rPr>
      <t xml:space="preserve"> </t>
    </r>
  </si>
  <si>
    <t>Adquirir, suministrar y administrar los bienes y servicios requeridos para el cumplimiento de las funciones de la Entidad, bajo un enfoque de gestión orientada a resultados y manejo eficaz y eficiente de los recursos.</t>
  </si>
  <si>
    <t>Se hace la oficialización del Plan de Gestión con relación a las metas programadas en la vigencia anterior.</t>
  </si>
  <si>
    <r>
      <t>Alcance del Proceso:</t>
    </r>
    <r>
      <rPr>
        <sz val="10"/>
        <rFont val="Arial"/>
        <family val="2"/>
      </rPr>
      <t xml:space="preserve"> </t>
    </r>
  </si>
  <si>
    <t>Inicia con la formulación de actividades y metas estratégicas y operativas referentes a la ejecución presupuestal, el manejo contable, la adquisición y administración de bienes y/o servicios de la Entidad, hasta la identificación de acciones de mejora; en caso de requerirse; para la sostenibilidad del proceso.</t>
  </si>
  <si>
    <t>Se adiciona el avance de gestión del proceso realizado durante el I trimestre, obteniendo por resultado del 72%.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</si>
  <si>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</si>
  <si>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Subsecretario de Gestión Institucional</t>
  </si>
  <si>
    <t xml:space="preserve">Se adiciona el avance de gestión del proceso realizado durante el II trimestre, obteniendo por resultado del 62,70%. </t>
  </si>
  <si>
    <t>Se modifica la programación de la meta transversal "Obtener una calificación   igual o superior al 80  % en conocimientos de MIPG por proceso y/o Alcaldía Local"  para cuarto trimestre de vigencia.</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</si>
  <si>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</si>
  <si>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</si>
  <si>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</si>
  <si>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</si>
  <si>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</si>
  <si>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</si>
  <si>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</si>
  <si>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</si>
  <si>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</si>
  <si>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</si>
  <si>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</si>
  <si>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</si>
  <si>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</si>
  <si>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</si>
  <si>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</si>
  <si>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</si>
  <si>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</si>
  <si>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</si>
  <si>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</si>
  <si>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</si>
  <si>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</si>
  <si>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</si>
  <si>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</si>
  <si>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</si>
  <si>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</si>
  <si>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</si>
  <si>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</si>
  <si>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</si>
  <si>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</si>
  <si>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</si>
  <si>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</si>
  <si>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</si>
  <si>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</si>
  <si>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</si>
  <si>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</si>
  <si>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</si>
  <si>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</si>
  <si>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</si>
  <si>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 capacidad institucional mediante la adquisición, suministro y administración de los bienes y servicios prestados por la entidad atendiendo a los principios de eficiencia, eficacia y transparencia.
</t>
  </si>
  <si>
    <t>Depurar el 100% del número de compromisos constituidos como pasivos exigibles existentes con corte al 31 de diciembre de 2018.</t>
  </si>
  <si>
    <t>GESTIÓN</t>
  </si>
  <si>
    <t>Porcentaje de depuración de Pasivos Exigibles</t>
  </si>
  <si>
    <t>(No. de compromisos depurados/No. Pasivos existentes de las reservas presupuestales de la vigencia 2018)*100</t>
  </si>
  <si>
    <t>N° de compromisos iniciales: 8 
N° de compromisos depurados: 7
% de depuración: 87,50%</t>
  </si>
  <si>
    <t>SUMA</t>
  </si>
  <si>
    <t>Porcentaje de depuración de pasivos</t>
  </si>
  <si>
    <t>EFICACIA</t>
  </si>
  <si>
    <t>Predis
Actas de Depuración de la Dirección Financiera</t>
  </si>
  <si>
    <t>Subsecretaría de Gestión Institucional</t>
  </si>
  <si>
    <t>Informes de control de depuración de pasivos exigibles</t>
  </si>
  <si>
    <t>SI</t>
  </si>
  <si>
    <t>Durante el primer trimestre se realizó el acta de depuración de 1 de los 3 pasivos exigibles constituidos como consecuencia de la NO liberación o pago de los compromisos que eran reservas presupuestales en la vigencia 2018, este compromiso fue suscrito con el beneficiario: PROJECT AND BUSSINESS MANAGEMENT PBM S.A.S. 
Es de aclarar que los 2 pasivos pendientes de acta de depuración ya cuentan con acta de liquidación que ordena la liberación de los saldos no ejecutados.</t>
  </si>
  <si>
    <t xml:space="preserve">Acta de depuración de pasivos exigibles ubicada en la ruta: </t>
  </si>
  <si>
    <t>META NO PROGRAMADA</t>
  </si>
  <si>
    <t>El día 4 de abril se elaboró el acta de depuración N° 02, en el que se concluyó la depuración de los dos pasivos pendientes del trimestre anterior correspondientes a las Contratos 845 de 2017 y 1168 de 2017. De esta forma se da por concluida esta meta de gestión.</t>
  </si>
  <si>
    <t>Acta de depuración N° 02 con los respectivos soportes</t>
  </si>
  <si>
    <t>Girar el 100% de las reservas presupuestales definitivas de la Secretaría Distrital de Gobierno.</t>
  </si>
  <si>
    <t>Porcentaje de Giro de Reservas Presupuestales</t>
  </si>
  <si>
    <t>(Autorización de giro acumulada de Reservas presupuestales / Reservas definitivas)*100</t>
  </si>
  <si>
    <t>98%
(Información con corte al 7 de diciembre de 2018)</t>
  </si>
  <si>
    <t>CRECIENTE</t>
  </si>
  <si>
    <t>Porcentaje de giro de reservas</t>
  </si>
  <si>
    <t>Predis</t>
  </si>
  <si>
    <t>Informe de ejecución de reservas presupuestales</t>
  </si>
  <si>
    <t>Durante el primer trimestre de 2019 se giraron $2.941.062.080 de los $6.590.515.561 constituídos como reservas definitivas, lo cual representa el 45,04% de giro efectivamente realizado.</t>
  </si>
  <si>
    <t>Reporte de reservas presupuestales expedido por el aplicativo PREDIS</t>
  </si>
  <si>
    <t>Durante el segundo trimestre de 2019 se giraron $2.220,363,068 de los $6.515.896,721 constituidos como reservas definitivas, lo cual representa el 34,07% de giro efectivamente realizado, que en los giros acumulados equivalen al 79,21%.</t>
  </si>
  <si>
    <t>Generar orden de pago a las cuentas de prestación de servicios personales en (3) días hábiles contados a partir del día siguiente de la radicación, previo cumplimiento de los requisitos.</t>
  </si>
  <si>
    <t>RETADORA (MEJORA)</t>
  </si>
  <si>
    <t>Eficiencia en el pago de cuentas</t>
  </si>
  <si>
    <t>Número de días promedio para realizar los giros</t>
  </si>
  <si>
    <t>3,16 días 
(Información con corte al 30 de septiembre de 2018)</t>
  </si>
  <si>
    <t>CONSTANTE</t>
  </si>
  <si>
    <t>Días de pago</t>
  </si>
  <si>
    <t>EFICIENCIA</t>
  </si>
  <si>
    <t>Archivo Dirección Financiera
Opget</t>
  </si>
  <si>
    <t>Dirección Financiera</t>
  </si>
  <si>
    <t>Base de datos de registro de cuentas</t>
  </si>
  <si>
    <t>Durante el primer trimestre de la vigencia se generó la orden de pago de las cuentas de prestación de servicios personales (profesionales y de apoyo a la gestión) en 2.29 días hábiles contados a partir del siguiente día hábil a la fecha de cargue de los soportes con pleno cumplimiento de requisitos.</t>
  </si>
  <si>
    <t>Bases de Datos Mensuales del grupo de Giros de la Dirección Financiera</t>
  </si>
  <si>
    <t>Durante el segundo trimestre de la vigencia se generó la orden de pago de las cuentas de prestación de servicios personales (profesionales y de apoyo a la gestión) en 0,79 días hábiles contados a partir del siguiente día hábil a la fecha de cargue de los soportes con pleno cumplimiento de requisitos.</t>
  </si>
  <si>
    <t>Realizar dos (2) jornadas de actualización y unificación de criterios contables; incluyendo el tema de manejo de inventarios; con las Alcaldías Locales.</t>
  </si>
  <si>
    <t>Socializaciones de unificación de criterios sobre la nueva norma contable</t>
  </si>
  <si>
    <t>(Número de socializaciones realizadas / Número de socializaciones programadas)*100</t>
  </si>
  <si>
    <t>2 jornadas realizadas en la vigencia 2018.</t>
  </si>
  <si>
    <t>Socialización</t>
  </si>
  <si>
    <t>Archivo Dirección Financiera</t>
  </si>
  <si>
    <t>Dirección Financiera, Dirección Administrativa y Subsecretaría de Gestión Institucional</t>
  </si>
  <si>
    <t>Acta de asistencia a la capacitación</t>
  </si>
  <si>
    <t>Sin programación para el trimestre.</t>
  </si>
  <si>
    <t>No aplica.</t>
  </si>
  <si>
    <t>El 4 de abril de 2019, se realizó una reunión para la unificación de criterios con el área almacén de los Fondos de Desarrollo Local.                              
El día 19 de junio se realizó reunión con los almacenistas, para la revisión y lineamiento proyecto de resolución control de bienes, en la Alcaldía de Engativá.                                                        
Los días 26,29 y 30 de abril y  en mayo los días 2,3,6,7,8,9,10,23 y 24 se realizaron reuniones con los contadores de los Fondos de Desarrollo Local, para socializar los lineamientos relacionados con el aplicativo SIPROJ WEB, tema reporte de obligaciones contingentes.           
El  día 5 de junio se realizó reunión con el DADEP, información de Bienes inmuebles.</t>
  </si>
  <si>
    <t>Actas</t>
  </si>
  <si>
    <t>Realizar tres (3) ejercicios de depuración de inventarios de conformidad con lo establecido en la Resolución 001 de 2001 de la SDH o la norma que la sustituya.</t>
  </si>
  <si>
    <t>RUTINARIA</t>
  </si>
  <si>
    <t>Ejercicios de depuración de inventarios realizados</t>
  </si>
  <si>
    <t>Sumatoria de ejercicios de depuración de inventarios realizados de conformidad con la Resolución 001 de 2001</t>
  </si>
  <si>
    <t>3 ejercicios de depuración en la vigencia 2018</t>
  </si>
  <si>
    <t>Depuración de inventarios</t>
  </si>
  <si>
    <t>Archivo Dirección Administrativa</t>
  </si>
  <si>
    <t>Dirección Administrativa</t>
  </si>
  <si>
    <t>Resoluciones de baja de bienes.</t>
  </si>
  <si>
    <t>Se realizó la consolidación de la relación de los bienes a dar de baja, con concepto técnico de la Dirección de Tecnologías e Información y de la Dirección Administrativa; registro fotográfico, informe ejecutivo y proyecto de resolución de baja, en el proceso de depuración. Quedó pendiente realizar la sesión del Comité Institucional de Gestión y Desempeño para su aprobación y firma de resolución, por diferentes factores ajenos a la Dirección Administrativa. Por tal razón no se dio la baja definitiva de los bienes.</t>
  </si>
  <si>
    <t>Proyecto de resolución y listado de bienes a dar de baja</t>
  </si>
  <si>
    <t xml:space="preserve">Instalar sistemas de reducción de caudal en el 50% de los lavamanos del edificio Bicentenario </t>
  </si>
  <si>
    <t>Sistemas con reductores de caudal</t>
  </si>
  <si>
    <t>(No. De sistemas con reductores de caudal instalados/ Total de sistemas hidrosanitarios (62))*100%</t>
  </si>
  <si>
    <t>Unidades hidrosanitarias</t>
  </si>
  <si>
    <t>Equipo de Planeación Institucional - tema ambiental</t>
  </si>
  <si>
    <t>Oficina Asesora de Planeación y Dirección Administrativa</t>
  </si>
  <si>
    <t xml:space="preserve">Certificaron emitida por oficina asesora de planeación - equipo de planeación institucional </t>
  </si>
  <si>
    <t>Meta no cumplida</t>
  </si>
  <si>
    <t>Liquidar el 100% de los contratos identificados en la línea base de contratos sobre los cuáles procede liquidación.</t>
  </si>
  <si>
    <t>Porcentaje de contratos liquidados</t>
  </si>
  <si>
    <t>(Número de contratos liquidados / Número de contratos terminados en los que procede liquidación) x 100%</t>
  </si>
  <si>
    <t>80,3%
(Información con corte al 30 de septiembre de 2018)</t>
  </si>
  <si>
    <t>Contratos liquidados</t>
  </si>
  <si>
    <t>Archivo Dirección de Contratación
Expedientes de contratos liquidados</t>
  </si>
  <si>
    <t>Dirección de Contratación</t>
  </si>
  <si>
    <t>Actas de liquidación de los contratos y bases de datos</t>
  </si>
  <si>
    <t>Para el primer trimestre de la vigencia del 2019, se realizaron 12 liquidaciones. Es de anotar la base de cálculo varía mes a mes en relación a los contrtos que van terminando; sin embargo, este porcentaje de avance fue calculado en relación a la línea base establecida que para la fecha corresponde a 130 contratos.</t>
  </si>
  <si>
    <t>* Orfeo
* Expediente Contractual.
*Actas de Liquidación.
*Plataforma SECOP
* Base de liquidaciones</t>
  </si>
  <si>
    <t>Para el segundo trimestre de la vigencia del 2019, se realizaron 28 liquidaciones. Es de anotar la base de cálculo varía mes a mes en relación a los contratos que van terminando; sin embargo, este porcentaje de avance fue calculado en relación a la línea base establecida, que para el trimestre corresponde a 159 contratos. Así mismo, en esta ocasión el avance está acumulado con los resultados del trimestre anterior; es decir, que se han liquidado 55 contratos.</t>
  </si>
  <si>
    <t>* Orfeo
* Expediente Contractual.
*Acta de Liquidación.
*Plataforma SECOP</t>
  </si>
  <si>
    <t>Elaborar un (1) documento que parametrice el registro y/o trámite del expediente contractual, que corresponde a cada proceso de contratación registrado en la Plataforma de Secop II.</t>
  </si>
  <si>
    <t>Documento elaborado</t>
  </si>
  <si>
    <t>N/A</t>
  </si>
  <si>
    <t>Documento</t>
  </si>
  <si>
    <t xml:space="preserve">Archivo Dirección de Contratación  </t>
  </si>
  <si>
    <t>Documentos de lineamientos de la Dirección de Contratación</t>
  </si>
  <si>
    <t>Se realiza el documento de parametrización de los archivo y la forma de registro de los procesos en el SECOP.</t>
  </si>
  <si>
    <t>Documento que indica la paremetrizacion de los documentos</t>
  </si>
  <si>
    <t>Sin programación para el trimestre. Meta cumplida.</t>
  </si>
  <si>
    <t>Aprobar en Secop II en máximo tres (3) días hábiles las pólizas de los contratos, para los casos en que estos aplican.</t>
  </si>
  <si>
    <t>Eficiencia en la aprobación de pólizas</t>
  </si>
  <si>
    <t>Número de días promedio para la aprobación de pólizas</t>
  </si>
  <si>
    <t>Días de aprobación</t>
  </si>
  <si>
    <t>Plataforma Secop II</t>
  </si>
  <si>
    <t>Dirección de contratación</t>
  </si>
  <si>
    <t>Trazabilidad plataforma Secop II</t>
  </si>
  <si>
    <t>Para realizar el cálculo de la meta se estableció el número de contratos suscritos para el primer trimestre, sobre la fecha de suscripción de estos se proyectó la fecha máxima para la aprobación de las pólizas; es decir, 3 días hábiles y se eliminaron de la muestra aquellos contratos cuya fecha máxima de aprobación de la póliza llegaba hasta el mes de abril.
Sobre la muestra final se identificó el número de días hábiles en los que se aprobaron las pólizas para cada contrato y este resultado fue promediado. Esto arroja como resultado 1,5 días hábiles en promedio en los que se aprueban las pólizas en la Dirección de Contratación.</t>
  </si>
  <si>
    <t>SECOP II, etapa Condiciones, aprobacion poliza.
Reporte Sipse, fecha de aprobación de pólizas</t>
  </si>
  <si>
    <t>Para este trimestre se utilizó la misma metodología de medición indicada en el reporte anterior, así, para el periodo se realizó la aprobación de 125 pólizas, y el resultado promedio de días de aprobación arroja 1,8 días, plazo que cumple con el criterio de la meta de máximo tres días hábiles.</t>
  </si>
  <si>
    <t>SECOP II, etapa Condiciones, aprobación póliza
Reporte Sipse, fecha de aprobación de pólizas</t>
  </si>
  <si>
    <t>Cargar en Sipse la información de las pólizas aprobadas, en máximo un (1) día hábil, una vez han sido aprobadas.</t>
  </si>
  <si>
    <t>Eficiencia en el cargue de información</t>
  </si>
  <si>
    <t>Número de días promedio para cargar información de pólizas en Sipse</t>
  </si>
  <si>
    <t>Días de cargue de información</t>
  </si>
  <si>
    <t>Sipse</t>
  </si>
  <si>
    <t>Trazabilidad aplicativo Sipse</t>
  </si>
  <si>
    <t>Para esta meta se tuvieron en cuenta las fechas registradas en SIPSE de la estación CARGUE PÓLIZA, y se efectuó una diferencia de días hábiles entre la fecha en que el proceso sale de mencionada estación y de la fecha de aprobación de cada póliza registrada en SECOP, esto arrojó como resultado 2,3 días hábiles, aun no se ha cumplido la meta.</t>
  </si>
  <si>
    <t>SIPSE
Reporte Sipse, fecha de salida estación "CARGUE PÓLIZA"</t>
  </si>
  <si>
    <t>Para esta meta se tuvieron en cuenta las fechas registradas en SIPSE de la estación CARGUE PÓLIZA, y se efectuó una diferencia de días hábiles entre la fecha en que el proceso sale de mencionada estación y de la fecha de aprobación de cada póliza registrada en SECOP, esto arrojó como resultado 2,9 días hábiles, aun no se ha cumplido la meta.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</si>
  <si>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</si>
  <si>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</si>
  <si>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</si>
  <si>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</si>
  <si>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</si>
  <si>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</si>
  <si>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</si>
  <si>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</si>
  <si>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</si>
  <si>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</si>
  <si>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4"/>
        <color rgb="FF0070C0"/>
        <rFont val="Garamond"/>
        <family val="1"/>
      </rPr>
      <t>/</t>
    </r>
    <r>
      <rPr>
        <sz val="14"/>
        <color rgb="FF0070C0"/>
        <rFont val="Garamond"/>
        <family val="1"/>
      </rPr>
      <t xml:space="preserve"> N°  de acciones a gestionar bajo responsabilidad del proceso)*100</t>
    </r>
  </si>
  <si>
    <t>Planes de mejora</t>
  </si>
  <si>
    <t>MIMEC - SIG</t>
  </si>
  <si>
    <t>Reportes MIMEC - SIG remitidos por la OAP</t>
  </si>
  <si>
    <t>De acuerdo con le reporte emitido por los aplicativos de mejora el proceso cuenta con un 71% de acciones correctivas documentadas vigentes</t>
  </si>
  <si>
    <t>El proceso cuenta con cuatro (4) planes abiertos,con 16 acciones de las cuales 7 acciones se encuentran vencidas</t>
  </si>
  <si>
    <t>Reporte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</si>
  <si>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</si>
  <si>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</si>
  <si>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asignadosal proceso  con corte a 31 de diciembre de 2018)*100%)</t>
  </si>
  <si>
    <t>Disminución de requerimientos ciudadanos vencidos asignados a la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</si>
  <si>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</si>
  <si>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</si>
  <si>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</si>
  <si>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</si>
  <si>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</si>
  <si>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</si>
  <si>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</si>
  <si>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</si>
  <si>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r>
      <t xml:space="preserve">A continuación se relacionan las observaciones realizadas a las dependencias que componen el proceso:
</t>
    </r>
    <r>
      <rPr>
        <b/>
        <sz val="14"/>
        <color rgb="FF0070C0"/>
        <rFont val="Garamond"/>
        <family val="1"/>
      </rPr>
      <t xml:space="preserve">* Subsecretaría de Gestión Institucional:
</t>
    </r>
    <r>
      <rPr>
        <sz val="14"/>
        <color rgb="FF0070C0"/>
        <rFont val="Garamond"/>
        <family val="1"/>
      </rPr>
      <t xml:space="preserve">Uso de la energía: Durante las 6 inspecciones se evidenció un 72% de monitores apagados y un  promedio de 4 monitores de la dependencia se encontraron encendidos. Total de equipos : 13
Gestión de Residuos: Se obtine un promedio de 9/9 puntos a partir de las 2 inspecciones realizadas a los puntos ecológico. Se otorga una calificación de 10 teniendo en cuenta que se evidencia una adecuada separación de residuos en el punto ecológico.
Movilidad sostenible: No realiza reporte.
Participación actividades ambientales: uaesp 10, recorrido histórico 7,  charla cambio climático 1, (45% de participación).
Reporte consumo de papel: Reporte actualizado.
Consumo de papel: Se evidencia un aumento del 83 % en comparación con el primer semestre del 2018 ( 43 resmas 2018 - 79 resmas 2019).
</t>
    </r>
    <r>
      <rPr>
        <b/>
        <sz val="14"/>
        <color rgb="FF0070C0"/>
        <rFont val="Garamond"/>
        <family val="1"/>
      </rPr>
      <t>*Dirección Administrativa:</t>
    </r>
    <r>
      <rPr>
        <sz val="14"/>
        <color rgb="FF0070C0"/>
        <rFont val="Garamond"/>
        <family val="1"/>
      </rPr>
      <t xml:space="preserve">
Uso eficiente de energía: Durante las 6 inspecciones se evidenció un uso eficiente del 70% , ya que se encontró un  promedio de 10 monitores de la dependencia encendidos. Total de equipos :34
Gestión de Residuos: Se obtiene un promedio de 6/9 puntos a partir de las 2 inspecciones realizadas a los puntos ecológicos. Se otorga una calificación de 6 teniendo en cuenta que se evidencia una mezcla parcial de los residuos en el punto ecológico.
Movilidad sostenible: Realizó reporte , 2 personas usan transporte bimodal, 1 transporte público, 132 transporte público, 2 personas carro, 3 personas moto
Participación actividades ambientales:  Taller materas:3 personas,uaesp :9 personas, Recorrido histórico: 4 personas, charla: 1 personas. (Participación del 4%)
Reporte consumo de papel: Reporte hasta mes de junio
Consumo de papel:Se presenta un aumento en el consumo de papel  de 58%. ( 38 resmas hasta junio de  2018 y  de 60 resmas hasta junio de 2019).
</t>
    </r>
    <r>
      <rPr>
        <b/>
        <sz val="14"/>
        <color rgb="FF0070C0"/>
        <rFont val="Garamond"/>
        <family val="1"/>
      </rPr>
      <t>* Dirección Financiera:</t>
    </r>
    <r>
      <rPr>
        <sz val="14"/>
        <color rgb="FF0070C0"/>
        <rFont val="Garamond"/>
        <family val="1"/>
      </rPr>
      <t xml:space="preserve">
Uso de la energía: Durante las 6 inspecciones se evidenció un 78% de monitores apagados y un  promedio de 5 monitores de la dependencia se encontraron encendidos. Total de equipos : 21
Gestión de Residuos: Se obtine un promedio de 5/9 puntos a partir de las 2 inspecciones realizadas a los puntos ecológico. Se otorga una calificación de 5 teniendo en cuenta que se evidencian residuos parcialmente mezclados en el punto ecológico.
Movilidad sostenible: Realiza reporte - 1 bimodal, 1 biciusuario, 12 transporte público, 2 carro compartido, 6 carro particular.
Participación actividades ambientales: uaesp 12, recorrido histórico 3,  charla cambio climático 2, (42% de participación).
Reporte consumo de papel: Reporte actualizado.
Consumo de papel: Se evidencia una reducción del 55 % en comparación con el primer semestre del 2018 ( 148 resmas 2018 - 66 resmas 2019).
</t>
    </r>
    <r>
      <rPr>
        <b/>
        <sz val="14"/>
        <color rgb="FF0070C0"/>
        <rFont val="Garamond"/>
        <family val="1"/>
      </rPr>
      <t>*Dirección Contratación:</t>
    </r>
    <r>
      <rPr>
        <sz val="14"/>
        <color rgb="FF0070C0"/>
        <rFont val="Garamond"/>
        <family val="1"/>
      </rPr>
      <t xml:space="preserve">
Uso eficiente de energía: Durante las 6 inspecciones se evidenció un uso eficiente del 72% , ya que se encontró un  promedio de 7 monitores de la dependencia encendidos. Total de equipos :25
Gestión de Residuos: Se obtiene un promedio de 6/9 puntos a partir de las 2 inspecciones realizadas a los puntos ecológicos. Se otorga una calificación de 6 teniendo en cuenta que se evidencia una mezcla parcial de los residuos en el punto ecológico.
Movilidad sostenible: realizó reporte .0 personas usan transporte bimodal, 0 bicicleta, 16 transporte público, 0 caminando, 3 carro compartido, 3 Taxi o App, 3 carro, 0 moto
Participación actividades ambientales:uaesp :8 personas,  (Participación del 20%)
Reporte consumo de papel: No realizó reporte.
Consumo de papel: No se puede realizar comparación por reporte atrasado.</t>
    </r>
  </si>
  <si>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</si>
  <si>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</si>
  <si>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</si>
  <si>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</si>
  <si>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</si>
  <si>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SEMESTRE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</si>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</sst>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00&quot;    &quot;;\-* #,##0.00&quot;    &quot;;* \-#&quot;    &quot;;@\ "/>
  </numFmts>
  <fonts count="34">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b/>
      <sz val="22"/>
      <name val="Arial"/>
      <family val="2"/>
    </font>
    <font>
      <b/>
      <sz val="11"/>
      <color indexed="16"/>
      <name val="Arial"/>
      <family val="2"/>
    </font>
    <font>
      <sz val="12"/>
      <name val="Arial"/>
      <family val="2"/>
    </font>
    <font>
      <b/>
      <sz val="10"/>
      <name val="."/>
    </font>
    <font>
      <sz val="14"/>
      <name val="Garamond"/>
      <family val="1"/>
    </font>
    <font>
      <b/>
      <sz val="14"/>
      <name val="Garamond"/>
      <family val="1"/>
    </font>
    <font>
      <sz val="14"/>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b/>
      <sz val="28"/>
      <color theme="1"/>
      <name val="Arial"/>
      <family val="2"/>
    </font>
    <font>
      <b/>
      <sz val="10"/>
      <color theme="1"/>
      <name val="."/>
    </font>
    <font>
      <b/>
      <sz val="10"/>
      <color theme="1"/>
      <name val="Arial"/>
      <family val="2"/>
    </font>
    <font>
      <sz val="14"/>
      <color theme="1"/>
      <name val="Garamond"/>
      <family val="1"/>
    </font>
    <font>
      <sz val="14"/>
      <color theme="1"/>
      <name val="Arial"/>
      <family val="2"/>
    </font>
    <font>
      <b/>
      <sz val="14"/>
      <color rgb="FF0070C0"/>
      <name val="Garamond"/>
      <family val="1"/>
    </font>
    <font>
      <sz val="14"/>
      <color rgb="FF0070C0"/>
      <name val="Garamond"/>
      <family val="1"/>
    </font>
    <font>
      <sz val="14"/>
      <color theme="1"/>
      <name val="Calibri"/>
      <family val="2"/>
      <scheme val="minor"/>
    </font>
    <font>
      <sz val="12"/>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6"/>
      <name val="Arial"/>
      <family val="2"/>
    </font>
    <font>
      <sz val="9"/>
      <color rgb="FF0070C0"/>
      <name val="Garamond"/>
      <family val="1"/>
    </font>
    <font>
      <sz val="14"/>
      <color rgb="FF0070C0"/>
      <name val="Arial"/>
      <family val="2"/>
    </font>
  </fonts>
  <fills count="19">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6"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40">
    <xf numFmtId="0" fontId="0" fillId="0" borderId="0" xfId="0"/>
    <xf numFmtId="0" fontId="15" fillId="6" borderId="0" xfId="0" applyFont="1" applyFill="1"/>
    <xf numFmtId="0" fontId="2" fillId="6" borderId="0" xfId="0" applyFont="1" applyFill="1" applyBorder="1" applyAlignment="1">
      <alignment horizontal="left" vertical="center" wrapText="1"/>
    </xf>
    <xf numFmtId="0" fontId="15" fillId="6" borderId="0" xfId="0" applyFont="1" applyFill="1" applyAlignment="1">
      <alignment horizontal="center"/>
    </xf>
    <xf numFmtId="0" fontId="1" fillId="7" borderId="1" xfId="0" applyFont="1" applyFill="1" applyBorder="1" applyAlignment="1">
      <alignment horizontal="center" vertical="center" wrapText="1"/>
    </xf>
    <xf numFmtId="0" fontId="16" fillId="6" borderId="0" xfId="0" applyFont="1" applyFill="1" applyBorder="1" applyAlignment="1">
      <alignment vertical="center" wrapText="1"/>
    </xf>
    <xf numFmtId="0" fontId="16" fillId="6" borderId="0" xfId="0" applyFont="1" applyFill="1"/>
    <xf numFmtId="0" fontId="15" fillId="6" borderId="0" xfId="0" applyFont="1" applyFill="1" applyAlignment="1">
      <alignment vertical="top" wrapText="1"/>
    </xf>
    <xf numFmtId="0" fontId="1" fillId="8" borderId="1" xfId="0" applyFont="1" applyFill="1" applyBorder="1" applyAlignment="1">
      <alignment horizontal="center" vertical="center" wrapText="1"/>
    </xf>
    <xf numFmtId="0" fontId="17" fillId="6" borderId="0" xfId="0" applyFont="1" applyFill="1" applyBorder="1" applyAlignment="1">
      <alignment vertical="center"/>
    </xf>
    <xf numFmtId="0" fontId="15" fillId="6" borderId="0" xfId="0" applyFont="1" applyFill="1" applyBorder="1"/>
    <xf numFmtId="0" fontId="0" fillId="0" borderId="0" xfId="0" applyAlignment="1">
      <alignment horizontal="center"/>
    </xf>
    <xf numFmtId="0" fontId="3" fillId="6" borderId="0" xfId="0" applyFont="1" applyFill="1" applyBorder="1" applyAlignment="1">
      <alignment horizontal="center"/>
    </xf>
    <xf numFmtId="9" fontId="2" fillId="6" borderId="0" xfId="4" applyFont="1" applyFill="1" applyBorder="1" applyAlignment="1">
      <alignment horizontal="center" vertical="center" wrapText="1"/>
    </xf>
    <xf numFmtId="0" fontId="17" fillId="6" borderId="0" xfId="0" applyFont="1" applyFill="1" applyBorder="1" applyAlignment="1">
      <alignment vertical="top" wrapText="1"/>
    </xf>
    <xf numFmtId="0" fontId="17" fillId="6" borderId="0" xfId="0" applyFont="1" applyFill="1" applyBorder="1" applyAlignment="1">
      <alignment horizontal="center" vertical="center" wrapText="1"/>
    </xf>
    <xf numFmtId="0" fontId="1" fillId="7" borderId="2" xfId="0" applyFont="1" applyFill="1" applyBorder="1" applyAlignment="1">
      <alignment horizontal="center" vertical="center" wrapText="1"/>
    </xf>
    <xf numFmtId="9" fontId="18" fillId="6" borderId="4" xfId="4" applyFont="1" applyFill="1" applyBorder="1" applyAlignment="1" applyProtection="1">
      <alignment horizontal="center" vertical="center" wrapText="1"/>
      <protection locked="0"/>
    </xf>
    <xf numFmtId="0" fontId="1" fillId="8"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3" xfId="0" applyFont="1" applyFill="1" applyBorder="1" applyAlignment="1">
      <alignment vertical="center" wrapText="1"/>
    </xf>
    <xf numFmtId="0" fontId="8" fillId="9" borderId="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5" borderId="5" xfId="0" applyFont="1" applyFill="1" applyBorder="1" applyAlignment="1" applyProtection="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vertical="center" wrapText="1"/>
    </xf>
    <xf numFmtId="0" fontId="10" fillId="7" borderId="7" xfId="0" applyFont="1" applyFill="1" applyBorder="1" applyAlignment="1">
      <alignment horizontal="center" vertical="center" wrapText="1"/>
    </xf>
    <xf numFmtId="0" fontId="19" fillId="7" borderId="7" xfId="0" applyFont="1" applyFill="1" applyBorder="1"/>
    <xf numFmtId="0" fontId="1" fillId="7" borderId="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6" fillId="6" borderId="0" xfId="0" applyFont="1" applyFill="1" applyAlignment="1">
      <alignment horizontal="center"/>
    </xf>
    <xf numFmtId="0" fontId="21" fillId="0" borderId="1" xfId="0" applyFont="1" applyFill="1" applyBorder="1" applyAlignment="1">
      <alignment horizontal="center" vertical="center" wrapText="1"/>
    </xf>
    <xf numFmtId="164" fontId="21" fillId="0" borderId="1" xfId="4" applyNumberFormat="1" applyFont="1" applyFill="1" applyBorder="1" applyAlignment="1">
      <alignment horizontal="center" vertical="center" wrapText="1"/>
    </xf>
    <xf numFmtId="0" fontId="21" fillId="0" borderId="1" xfId="0" applyFont="1" applyFill="1" applyBorder="1" applyAlignment="1" applyProtection="1">
      <alignment horizontal="justify" vertical="center" wrapText="1"/>
      <protection locked="0"/>
    </xf>
    <xf numFmtId="10" fontId="2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justify" vertical="center" wrapText="1"/>
      <protection locked="0"/>
    </xf>
    <xf numFmtId="0" fontId="22" fillId="6" borderId="9"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9" fontId="21" fillId="0" borderId="1" xfId="4" applyFont="1" applyFill="1" applyBorder="1" applyAlignment="1">
      <alignment horizontal="center" vertical="center"/>
    </xf>
    <xf numFmtId="9" fontId="23" fillId="0" borderId="1" xfId="0" applyNumberFormat="1" applyFont="1" applyFill="1" applyBorder="1" applyAlignment="1" applyProtection="1">
      <alignment horizontal="center" vertical="center" wrapText="1"/>
      <protection locked="0"/>
    </xf>
    <xf numFmtId="9" fontId="23" fillId="0" borderId="1" xfId="4" applyNumberFormat="1" applyFont="1" applyFill="1" applyBorder="1" applyAlignment="1">
      <alignment horizontal="center" vertical="center"/>
    </xf>
    <xf numFmtId="0" fontId="21" fillId="6" borderId="7" xfId="0" applyFont="1" applyFill="1" applyBorder="1" applyAlignment="1" applyProtection="1">
      <alignment horizontal="justify" vertical="center" wrapText="1"/>
      <protection locked="0"/>
    </xf>
    <xf numFmtId="0" fontId="21" fillId="6" borderId="7" xfId="0" applyFont="1" applyFill="1" applyBorder="1" applyAlignment="1">
      <alignment horizontal="justify" vertical="center" wrapText="1"/>
    </xf>
    <xf numFmtId="0" fontId="21" fillId="0" borderId="1" xfId="0" applyFont="1" applyFill="1" applyBorder="1" applyAlignment="1">
      <alignment horizontal="justify" vertical="center" wrapText="1"/>
    </xf>
    <xf numFmtId="9" fontId="21" fillId="0" borderId="1" xfId="4" applyNumberFormat="1" applyFont="1" applyFill="1" applyBorder="1" applyAlignment="1">
      <alignment horizontal="justify" vertical="center" wrapText="1"/>
    </xf>
    <xf numFmtId="9" fontId="21" fillId="0" borderId="1" xfId="0" applyNumberFormat="1" applyFont="1" applyFill="1" applyBorder="1" applyAlignment="1">
      <alignment horizontal="justify" vertical="center" wrapText="1"/>
    </xf>
    <xf numFmtId="9" fontId="11" fillId="0" borderId="1" xfId="4" applyFont="1" applyFill="1" applyBorder="1" applyAlignment="1">
      <alignment horizontal="justify" vertical="center" wrapText="1"/>
    </xf>
    <xf numFmtId="0" fontId="21" fillId="0" borderId="1" xfId="4" applyNumberFormat="1" applyFont="1" applyFill="1" applyBorder="1" applyAlignment="1">
      <alignment horizontal="justify" vertical="center" wrapText="1"/>
    </xf>
    <xf numFmtId="0" fontId="21" fillId="0" borderId="1" xfId="4" applyNumberFormat="1" applyFont="1" applyFill="1" applyBorder="1" applyAlignment="1" applyProtection="1">
      <alignment horizontal="justify" vertical="center" wrapText="1"/>
      <protection locked="0"/>
    </xf>
    <xf numFmtId="9" fontId="13" fillId="0" borderId="1" xfId="4" applyFont="1" applyFill="1" applyBorder="1" applyAlignment="1">
      <alignment horizontal="justify" vertical="center" wrapText="1"/>
    </xf>
    <xf numFmtId="0" fontId="25" fillId="0" borderId="0" xfId="0" applyFont="1" applyAlignment="1">
      <alignment horizontal="justify"/>
    </xf>
    <xf numFmtId="9" fontId="21" fillId="0" borderId="1" xfId="4" applyFont="1" applyFill="1" applyBorder="1" applyAlignment="1">
      <alignment horizontal="justify" vertical="center" wrapText="1"/>
    </xf>
    <xf numFmtId="164" fontId="22" fillId="6" borderId="1" xfId="4" applyNumberFormat="1" applyFont="1" applyFill="1" applyBorder="1" applyAlignment="1" applyProtection="1">
      <alignment horizontal="justify" vertical="center" wrapText="1"/>
      <protection locked="0"/>
    </xf>
    <xf numFmtId="9" fontId="13" fillId="6" borderId="1" xfId="4" applyFont="1" applyFill="1" applyBorder="1" applyAlignment="1">
      <alignment horizontal="justify" vertical="center" wrapText="1"/>
    </xf>
    <xf numFmtId="9" fontId="22" fillId="6" borderId="1" xfId="4" applyFont="1" applyFill="1" applyBorder="1" applyAlignment="1">
      <alignment horizontal="justify" vertical="center" wrapText="1"/>
    </xf>
    <xf numFmtId="9" fontId="13" fillId="6" borderId="1" xfId="4" applyFont="1" applyFill="1" applyBorder="1" applyAlignment="1" applyProtection="1">
      <alignment horizontal="justify" vertical="center" wrapText="1"/>
      <protection locked="0"/>
    </xf>
    <xf numFmtId="0" fontId="21" fillId="0" borderId="1" xfId="0" applyNumberFormat="1" applyFont="1" applyFill="1" applyBorder="1" applyAlignment="1">
      <alignment horizontal="justify" vertical="center" wrapText="1"/>
    </xf>
    <xf numFmtId="9" fontId="21" fillId="0" borderId="1" xfId="4"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1" fillId="0" borderId="1" xfId="0" applyFont="1" applyFill="1" applyBorder="1" applyAlignment="1">
      <alignment horizontal="justify" vertical="center" wrapText="1"/>
    </xf>
    <xf numFmtId="9" fontId="22" fillId="0" borderId="1" xfId="4" applyFont="1" applyFill="1" applyBorder="1" applyAlignment="1" applyProtection="1">
      <alignment horizontal="justify" vertical="center" wrapText="1"/>
      <protection locked="0"/>
    </xf>
    <xf numFmtId="9" fontId="21" fillId="0" borderId="1" xfId="0" applyNumberFormat="1" applyFont="1" applyFill="1" applyBorder="1" applyAlignment="1" applyProtection="1">
      <alignment horizontal="justify" vertical="center" wrapText="1"/>
      <protection locked="0"/>
    </xf>
    <xf numFmtId="0" fontId="21" fillId="0" borderId="1" xfId="0" applyNumberFormat="1" applyFont="1" applyFill="1" applyBorder="1" applyAlignment="1" applyProtection="1">
      <alignment horizontal="justify" vertical="center"/>
      <protection locked="0"/>
    </xf>
    <xf numFmtId="9" fontId="22" fillId="6" borderId="1" xfId="4" applyFont="1" applyFill="1" applyBorder="1" applyAlignment="1" applyProtection="1">
      <alignment horizontal="justify" vertical="center" wrapText="1"/>
      <protection locked="0"/>
    </xf>
    <xf numFmtId="9" fontId="22" fillId="0" borderId="1" xfId="0" applyNumberFormat="1" applyFont="1" applyFill="1" applyBorder="1" applyAlignment="1" applyProtection="1">
      <alignment horizontal="justify" vertical="center" wrapText="1"/>
      <protection locked="0"/>
    </xf>
    <xf numFmtId="9" fontId="22" fillId="6" borderId="1" xfId="0" applyNumberFormat="1" applyFont="1" applyFill="1" applyBorder="1" applyAlignment="1" applyProtection="1">
      <alignment horizontal="justify" vertical="center" wrapText="1"/>
      <protection locked="0"/>
    </xf>
    <xf numFmtId="165" fontId="22" fillId="0" borderId="1" xfId="0" applyNumberFormat="1" applyFont="1" applyFill="1" applyBorder="1" applyAlignment="1" applyProtection="1">
      <alignment horizontal="justify" vertical="center" wrapText="1"/>
      <protection locked="0"/>
    </xf>
    <xf numFmtId="165" fontId="22" fillId="6" borderId="1" xfId="0" applyNumberFormat="1"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xf>
    <xf numFmtId="165" fontId="21" fillId="0" borderId="1" xfId="0" applyNumberFormat="1" applyFont="1" applyFill="1" applyBorder="1" applyAlignment="1" applyProtection="1">
      <alignment horizontal="justify" vertical="center" wrapText="1"/>
      <protection locked="0"/>
    </xf>
    <xf numFmtId="0" fontId="21" fillId="6" borderId="1" xfId="0" applyFont="1" applyFill="1" applyBorder="1" applyAlignment="1" applyProtection="1">
      <alignment horizontal="justify" vertical="center" wrapText="1"/>
      <protection locked="0"/>
    </xf>
    <xf numFmtId="165" fontId="21" fillId="6" borderId="1" xfId="0" applyNumberFormat="1" applyFont="1" applyFill="1" applyBorder="1" applyAlignment="1" applyProtection="1">
      <alignment horizontal="justify" vertical="center" wrapText="1"/>
      <protection locked="0"/>
    </xf>
    <xf numFmtId="0" fontId="21" fillId="6" borderId="9" xfId="0" applyFont="1" applyFill="1" applyBorder="1" applyAlignment="1" applyProtection="1">
      <alignment horizontal="justify" vertical="center" wrapText="1"/>
      <protection locked="0"/>
    </xf>
    <xf numFmtId="9" fontId="21" fillId="6" borderId="1" xfId="4" applyFont="1" applyFill="1" applyBorder="1" applyAlignment="1">
      <alignment horizontal="justify" vertical="center" wrapText="1"/>
    </xf>
    <xf numFmtId="0" fontId="21" fillId="0" borderId="0" xfId="0" applyFont="1" applyAlignment="1">
      <alignment horizontal="justify"/>
    </xf>
    <xf numFmtId="9" fontId="24" fillId="0" borderId="1" xfId="4" applyFont="1" applyFill="1" applyBorder="1" applyAlignment="1">
      <alignment horizontal="justify" vertical="center"/>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6" fillId="6" borderId="0" xfId="0"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21" fillId="0" borderId="1" xfId="0" applyNumberFormat="1" applyFont="1" applyFill="1" applyBorder="1" applyAlignment="1" applyProtection="1">
      <alignment horizontal="justify" vertical="center"/>
      <protection locked="0"/>
    </xf>
    <xf numFmtId="14" fontId="9" fillId="5" borderId="1" xfId="0" applyNumberFormat="1" applyFont="1" applyFill="1" applyBorder="1" applyAlignment="1" applyProtection="1">
      <alignment horizontal="center" vertical="center" wrapText="1"/>
    </xf>
    <xf numFmtId="0" fontId="1" fillId="6" borderId="16" xfId="0" applyFont="1" applyFill="1" applyBorder="1" applyAlignment="1">
      <alignment vertical="center" wrapText="1"/>
    </xf>
    <xf numFmtId="0" fontId="1" fillId="6" borderId="15" xfId="0" applyFont="1" applyFill="1" applyBorder="1" applyAlignment="1">
      <alignment vertical="center" wrapText="1"/>
    </xf>
    <xf numFmtId="0" fontId="1" fillId="6" borderId="17" xfId="0" applyFont="1" applyFill="1" applyBorder="1" applyAlignment="1">
      <alignment vertical="center" wrapText="1"/>
    </xf>
    <xf numFmtId="0" fontId="22"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0" borderId="2" xfId="0" applyFont="1" applyFill="1" applyBorder="1" applyAlignment="1" applyProtection="1">
      <alignment horizontal="justify" vertical="center" wrapText="1"/>
      <protection locked="0"/>
    </xf>
    <xf numFmtId="0" fontId="22" fillId="6" borderId="1" xfId="0" applyNumberFormat="1" applyFont="1" applyFill="1" applyBorder="1" applyAlignment="1" applyProtection="1">
      <alignment horizontal="justify" vertical="center" wrapText="1"/>
      <protection locked="0"/>
    </xf>
    <xf numFmtId="9" fontId="22" fillId="6" borderId="1" xfId="4" applyNumberFormat="1" applyFont="1" applyFill="1" applyBorder="1" applyAlignment="1" applyProtection="1">
      <alignment horizontal="justify" vertical="center" wrapText="1"/>
      <protection locked="0"/>
    </xf>
    <xf numFmtId="9" fontId="22" fillId="6" borderId="1" xfId="4" applyFont="1" applyFill="1" applyBorder="1" applyAlignment="1">
      <alignment horizontal="center" vertical="center" wrapText="1"/>
    </xf>
    <xf numFmtId="9" fontId="21" fillId="0" borderId="5" xfId="4" applyNumberFormat="1" applyFont="1" applyFill="1" applyBorder="1" applyAlignment="1">
      <alignment horizontal="justify" vertical="center" wrapText="1"/>
    </xf>
    <xf numFmtId="9" fontId="21" fillId="0" borderId="5" xfId="4" applyFont="1" applyFill="1" applyBorder="1" applyAlignment="1">
      <alignment horizontal="justify" vertical="center" wrapText="1"/>
    </xf>
    <xf numFmtId="0" fontId="21" fillId="0" borderId="5" xfId="4" applyNumberFormat="1" applyFont="1" applyFill="1" applyBorder="1" applyAlignment="1">
      <alignment horizontal="justify" vertical="center" wrapText="1"/>
    </xf>
    <xf numFmtId="9" fontId="21" fillId="0" borderId="5" xfId="0" applyNumberFormat="1" applyFont="1" applyFill="1" applyBorder="1" applyAlignment="1" applyProtection="1">
      <alignment horizontal="justify" vertical="center" wrapText="1"/>
      <protection locked="0"/>
    </xf>
    <xf numFmtId="9" fontId="24" fillId="0" borderId="5" xfId="4" applyFont="1" applyFill="1" applyBorder="1" applyAlignment="1">
      <alignment horizontal="justify" vertical="center" wrapText="1"/>
    </xf>
    <xf numFmtId="9" fontId="24" fillId="0" borderId="5" xfId="0" applyNumberFormat="1" applyFont="1" applyFill="1" applyBorder="1" applyAlignment="1" applyProtection="1">
      <alignment horizontal="justify" vertical="center" wrapText="1"/>
      <protection locked="0"/>
    </xf>
    <xf numFmtId="9" fontId="2" fillId="6" borderId="13" xfId="4" applyFont="1" applyFill="1" applyBorder="1" applyAlignment="1">
      <alignment horizontal="center" vertical="center" wrapText="1"/>
    </xf>
    <xf numFmtId="9" fontId="7" fillId="6" borderId="13" xfId="4" applyFont="1" applyFill="1" applyBorder="1" applyAlignment="1">
      <alignment horizontal="center" vertical="center" wrapText="1"/>
    </xf>
    <xf numFmtId="9" fontId="11" fillId="0" borderId="1" xfId="4" applyNumberFormat="1" applyFont="1" applyFill="1" applyBorder="1" applyAlignment="1">
      <alignment horizontal="justify" vertical="center" wrapText="1"/>
    </xf>
    <xf numFmtId="0" fontId="21" fillId="0" borderId="18" xfId="4" applyNumberFormat="1" applyFont="1" applyFill="1" applyBorder="1" applyAlignment="1">
      <alignment horizontal="justify"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9" fontId="2" fillId="6" borderId="0" xfId="4" applyNumberFormat="1" applyFont="1" applyFill="1" applyBorder="1" applyAlignment="1">
      <alignment horizontal="center" vertical="center" wrapText="1"/>
    </xf>
    <xf numFmtId="10" fontId="31" fillId="6" borderId="13" xfId="4" applyNumberFormat="1" applyFont="1" applyFill="1" applyBorder="1" applyAlignment="1">
      <alignment horizontal="center" vertical="center" wrapText="1"/>
    </xf>
    <xf numFmtId="10" fontId="21" fillId="0" borderId="1" xfId="4" applyNumberFormat="1" applyFont="1" applyFill="1" applyBorder="1" applyAlignment="1" applyProtection="1">
      <alignment horizontal="justify" vertical="center" wrapText="1"/>
      <protection locked="0"/>
    </xf>
    <xf numFmtId="10" fontId="24" fillId="0" borderId="1" xfId="4" applyNumberFormat="1" applyFont="1" applyFill="1" applyBorder="1" applyAlignment="1" applyProtection="1">
      <alignment horizontal="justify" vertical="center" wrapText="1"/>
      <protection locked="0"/>
    </xf>
    <xf numFmtId="9" fontId="24" fillId="0" borderId="1" xfId="4" applyNumberFormat="1" applyFont="1" applyFill="1" applyBorder="1" applyAlignment="1">
      <alignment horizontal="justify" vertical="center" wrapText="1"/>
    </xf>
    <xf numFmtId="0" fontId="32" fillId="6" borderId="13" xfId="0" applyFont="1" applyFill="1" applyBorder="1" applyAlignment="1" applyProtection="1">
      <alignment vertical="center" wrapText="1"/>
      <protection locked="0"/>
    </xf>
    <xf numFmtId="0" fontId="16" fillId="6" borderId="13" xfId="0" applyFont="1" applyFill="1" applyBorder="1" applyAlignment="1" applyProtection="1">
      <alignment vertical="center" wrapText="1"/>
      <protection locked="0"/>
    </xf>
    <xf numFmtId="0" fontId="24" fillId="0" borderId="0" xfId="0" applyFont="1" applyFill="1" applyAlignment="1">
      <alignment horizontal="justify"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9" fontId="23" fillId="0" borderId="1" xfId="4"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justify" vertical="center" wrapText="1"/>
      <protection locked="0"/>
    </xf>
    <xf numFmtId="9" fontId="12" fillId="0" borderId="1" xfId="4" applyFont="1" applyFill="1" applyBorder="1" applyAlignment="1">
      <alignment horizontal="justify" vertical="center" wrapText="1"/>
    </xf>
    <xf numFmtId="0" fontId="24" fillId="0" borderId="1" xfId="0" applyFont="1" applyFill="1" applyBorder="1" applyAlignment="1">
      <alignment horizontal="justify" vertical="center"/>
    </xf>
    <xf numFmtId="0" fontId="24" fillId="0" borderId="0" xfId="0" applyFont="1" applyFill="1" applyAlignment="1">
      <alignment horizontal="justify"/>
    </xf>
    <xf numFmtId="9" fontId="24" fillId="0" borderId="1" xfId="4" applyFont="1" applyFill="1" applyBorder="1" applyAlignment="1">
      <alignment horizontal="justify" vertical="center" wrapText="1"/>
    </xf>
    <xf numFmtId="9" fontId="24" fillId="0" borderId="1" xfId="0" applyNumberFormat="1" applyFont="1" applyFill="1" applyBorder="1" applyAlignment="1" applyProtection="1">
      <alignment horizontal="justify" vertical="center" wrapText="1"/>
      <protection locked="0"/>
    </xf>
    <xf numFmtId="0" fontId="24" fillId="0" borderId="2" xfId="0" applyFont="1" applyFill="1" applyBorder="1" applyAlignment="1" applyProtection="1">
      <alignment horizontal="justify" vertical="center" wrapText="1"/>
      <protection locked="0"/>
    </xf>
    <xf numFmtId="9" fontId="24" fillId="0" borderId="1" xfId="4" applyFont="1" applyFill="1" applyBorder="1" applyAlignment="1" applyProtection="1">
      <alignment horizontal="justify" vertical="center" wrapText="1"/>
      <protection locked="0"/>
    </xf>
    <xf numFmtId="0" fontId="24" fillId="0" borderId="5" xfId="0" applyFont="1" applyFill="1" applyBorder="1" applyAlignment="1">
      <alignment horizontal="justify" vertical="center" wrapText="1"/>
    </xf>
    <xf numFmtId="0" fontId="24" fillId="0" borderId="9" xfId="0" applyFont="1" applyFill="1" applyBorder="1" applyAlignment="1" applyProtection="1">
      <alignment horizontal="justify" vertical="center" wrapText="1"/>
      <protection locked="0"/>
    </xf>
    <xf numFmtId="9" fontId="24" fillId="0" borderId="1" xfId="4" applyNumberFormat="1" applyFont="1" applyBorder="1" applyAlignment="1">
      <alignment horizontal="justify" vertical="center" wrapText="1"/>
    </xf>
    <xf numFmtId="9" fontId="23" fillId="0" borderId="1" xfId="4" applyFont="1" applyFill="1" applyBorder="1" applyAlignment="1">
      <alignment horizontal="justify" vertical="center" wrapText="1"/>
    </xf>
    <xf numFmtId="9" fontId="33" fillId="0" borderId="1" xfId="4" applyFont="1" applyFill="1" applyBorder="1" applyAlignment="1">
      <alignment horizontal="justify" vertical="center" wrapText="1"/>
    </xf>
    <xf numFmtId="9" fontId="33" fillId="6" borderId="1" xfId="4" applyFont="1" applyFill="1" applyBorder="1" applyAlignment="1">
      <alignment horizontal="justify" vertical="center" wrapText="1"/>
    </xf>
    <xf numFmtId="9" fontId="33" fillId="6" borderId="1" xfId="4"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7" fillId="6" borderId="0" xfId="0" applyFont="1" applyFill="1" applyBorder="1" applyAlignment="1">
      <alignment horizontal="right"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17" fillId="6" borderId="0" xfId="0" applyFont="1" applyFill="1" applyBorder="1" applyAlignment="1">
      <alignment horizontal="center" vertical="center"/>
    </xf>
    <xf numFmtId="9" fontId="11" fillId="0" borderId="1" xfId="4" applyNumberFormat="1" applyFont="1" applyBorder="1" applyAlignment="1">
      <alignment horizontal="justify" vertical="center" wrapText="1"/>
    </xf>
    <xf numFmtId="0" fontId="26" fillId="6" borderId="13" xfId="0" applyFont="1" applyFill="1" applyBorder="1" applyAlignment="1" applyProtection="1">
      <alignment horizontal="center" vertical="center" wrapText="1"/>
      <protection locked="0"/>
    </xf>
    <xf numFmtId="0" fontId="17"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6" fillId="6" borderId="12" xfId="0" applyFont="1" applyFill="1" applyBorder="1" applyAlignment="1" applyProtection="1">
      <alignment horizontal="center" vertical="center" wrapText="1"/>
      <protection locked="0"/>
    </xf>
    <xf numFmtId="0" fontId="16" fillId="6" borderId="28" xfId="0" applyFont="1" applyFill="1" applyBorder="1" applyAlignment="1" applyProtection="1">
      <alignment horizontal="center" vertical="center" wrapText="1"/>
      <protection locked="0"/>
    </xf>
    <xf numFmtId="9" fontId="11" fillId="0" borderId="1" xfId="4" applyNumberFormat="1" applyFont="1" applyBorder="1" applyAlignment="1">
      <alignment horizontal="justify" vertical="center" wrapText="1"/>
    </xf>
    <xf numFmtId="0" fontId="17" fillId="6" borderId="0" xfId="0" applyFont="1" applyFill="1" applyBorder="1" applyAlignment="1">
      <alignment horizontal="right" vertical="center" wrapText="1"/>
    </xf>
    <xf numFmtId="9" fontId="2" fillId="6" borderId="13" xfId="4" applyFont="1" applyFill="1" applyBorder="1" applyAlignment="1" applyProtection="1">
      <alignment horizontal="center" vertical="center" wrapText="1"/>
      <protection locked="0"/>
    </xf>
    <xf numFmtId="9" fontId="2" fillId="6" borderId="29" xfId="4" applyFont="1" applyFill="1" applyBorder="1" applyAlignment="1" applyProtection="1">
      <alignment horizontal="center" vertical="center" wrapText="1"/>
      <protection locked="0"/>
    </xf>
    <xf numFmtId="0" fontId="29" fillId="17" borderId="12" xfId="0" applyFont="1" applyFill="1" applyBorder="1" applyAlignment="1" applyProtection="1">
      <alignment horizontal="center" vertical="center" wrapText="1"/>
      <protection locked="0"/>
    </xf>
    <xf numFmtId="0" fontId="29" fillId="17" borderId="28" xfId="0" applyFont="1" applyFill="1" applyBorder="1" applyAlignment="1" applyProtection="1">
      <alignment horizontal="center" vertical="center" wrapText="1"/>
      <protection locked="0"/>
    </xf>
    <xf numFmtId="0" fontId="29" fillId="17" borderId="30" xfId="0" applyFont="1" applyFill="1" applyBorder="1" applyAlignment="1" applyProtection="1">
      <alignment horizontal="center" vertical="center" wrapText="1"/>
      <protection locked="0"/>
    </xf>
    <xf numFmtId="0" fontId="28" fillId="18" borderId="13" xfId="0" applyFont="1" applyFill="1" applyBorder="1" applyAlignment="1" applyProtection="1">
      <alignment horizontal="center" vertical="center" wrapText="1"/>
      <protection locked="0"/>
    </xf>
    <xf numFmtId="0" fontId="28" fillId="12" borderId="13" xfId="0" applyFont="1" applyFill="1" applyBorder="1" applyAlignment="1" applyProtection="1">
      <alignment horizontal="center" vertical="center" wrapText="1"/>
      <protection locked="0"/>
    </xf>
    <xf numFmtId="0" fontId="28" fillId="14" borderId="13" xfId="0" applyFont="1" applyFill="1" applyBorder="1" applyAlignment="1" applyProtection="1">
      <alignment horizontal="center" vertical="center" wrapText="1"/>
      <protection locked="0"/>
    </xf>
    <xf numFmtId="0" fontId="30" fillId="12" borderId="13" xfId="0" applyFont="1" applyFill="1" applyBorder="1" applyAlignment="1" applyProtection="1">
      <alignment horizontal="center" vertical="center" wrapText="1"/>
      <protection locked="0"/>
    </xf>
    <xf numFmtId="0" fontId="26" fillId="6" borderId="13" xfId="0" applyFont="1" applyFill="1" applyBorder="1" applyAlignment="1" applyProtection="1">
      <alignment horizontal="center" vertical="center" wrapText="1"/>
      <protection locked="0"/>
    </xf>
    <xf numFmtId="0" fontId="1" fillId="13" borderId="20"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1" fillId="14" borderId="2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17" fillId="6" borderId="0" xfId="0" applyFont="1" applyFill="1" applyBorder="1" applyAlignment="1">
      <alignment horizontal="justify" vertical="center" wrapText="1"/>
    </xf>
    <xf numFmtId="0" fontId="20" fillId="6" borderId="1"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22" fontId="27" fillId="15" borderId="19" xfId="0" applyNumberFormat="1" applyFont="1" applyFill="1" applyBorder="1" applyAlignment="1">
      <alignment horizontal="center" vertical="center"/>
    </xf>
    <xf numFmtId="0" fontId="27" fillId="15" borderId="20" xfId="0" applyFont="1" applyFill="1" applyBorder="1" applyAlignment="1">
      <alignment horizontal="center" vertical="center"/>
    </xf>
    <xf numFmtId="0" fontId="27" fillId="15" borderId="21" xfId="0" applyFont="1" applyFill="1" applyBorder="1" applyAlignment="1">
      <alignment horizontal="center" vertical="center"/>
    </xf>
    <xf numFmtId="0" fontId="27" fillId="16" borderId="5" xfId="0" applyFont="1" applyFill="1" applyBorder="1" applyAlignment="1">
      <alignment horizontal="center" vertical="center"/>
    </xf>
    <xf numFmtId="0" fontId="27" fillId="16" borderId="1" xfId="0" applyFont="1" applyFill="1" applyBorder="1" applyAlignment="1">
      <alignment horizontal="center" vertical="center"/>
    </xf>
    <xf numFmtId="0" fontId="27" fillId="16" borderId="7" xfId="0" applyFont="1" applyFill="1" applyBorder="1" applyAlignment="1">
      <alignment horizontal="center" vertical="center"/>
    </xf>
    <xf numFmtId="0" fontId="27" fillId="16" borderId="9" xfId="0" applyFont="1" applyFill="1" applyBorder="1" applyAlignment="1">
      <alignment horizontal="center" vertical="center"/>
    </xf>
    <xf numFmtId="0" fontId="28" fillId="12" borderId="6"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5" fillId="6" borderId="0" xfId="0" applyFont="1" applyFill="1" applyBorder="1" applyAlignment="1">
      <alignment horizontal="center"/>
    </xf>
    <xf numFmtId="0" fontId="1" fillId="7" borderId="1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1" fillId="6"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2" fillId="6" borderId="31" xfId="0" applyFont="1" applyFill="1" applyBorder="1" applyAlignment="1">
      <alignment horizontal="center" vertical="center" wrapText="1"/>
    </xf>
    <xf numFmtId="14" fontId="2" fillId="6" borderId="31" xfId="0" applyNumberFormat="1" applyFont="1" applyFill="1" applyBorder="1" applyAlignment="1">
      <alignment horizontal="center" vertical="center" wrapText="1"/>
    </xf>
    <xf numFmtId="0" fontId="2" fillId="6" borderId="31" xfId="0" applyFont="1" applyFill="1" applyBorder="1" applyAlignment="1">
      <alignment horizontal="center" vertical="center" wrapText="1"/>
    </xf>
    <xf numFmtId="0" fontId="9" fillId="5" borderId="32" xfId="0" applyFont="1" applyFill="1" applyBorder="1" applyAlignment="1" applyProtection="1">
      <alignment horizontal="center" vertical="center" wrapText="1"/>
    </xf>
    <xf numFmtId="14" fontId="2" fillId="6" borderId="7" xfId="0" applyNumberFormat="1"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3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742" name="AutoShape 38" descr="Resultado de imagen para boton agregar icono">
          <a:extLst>
            <a:ext uri="{FF2B5EF4-FFF2-40B4-BE49-F238E27FC236}">
              <a16:creationId xmlns:a16="http://schemas.microsoft.com/office/drawing/2014/main" id="{21C4E3E7-6B22-4EE5-8428-CA4D93AA554A}"/>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3" name="AutoShape 39" descr="Resultado de imagen para boton agregar icono">
          <a:extLst>
            <a:ext uri="{FF2B5EF4-FFF2-40B4-BE49-F238E27FC236}">
              <a16:creationId xmlns:a16="http://schemas.microsoft.com/office/drawing/2014/main" id="{A11FB68E-3E6F-4816-BA01-58322C7A754A}"/>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4" name="AutoShape 40" descr="Resultado de imagen para boton agregar icono">
          <a:extLst>
            <a:ext uri="{FF2B5EF4-FFF2-40B4-BE49-F238E27FC236}">
              <a16:creationId xmlns:a16="http://schemas.microsoft.com/office/drawing/2014/main" id="{78E9476D-9450-4763-94D3-499718CB4ABD}"/>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5" name="AutoShape 42" descr="Z">
          <a:extLst>
            <a:ext uri="{FF2B5EF4-FFF2-40B4-BE49-F238E27FC236}">
              <a16:creationId xmlns:a16="http://schemas.microsoft.com/office/drawing/2014/main" id="{C9EDED9F-C6FB-4D29-8E30-C99B0D627506}"/>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88B02F1A-48BA-48E8-8BB8-F5EF6240740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6"/>
  <sheetViews>
    <sheetView showGridLines="0" tabSelected="1" topLeftCell="D29" zoomScale="70" zoomScaleNormal="70" workbookViewId="0">
      <selection activeCell="P31" sqref="P31"/>
    </sheetView>
  </sheetViews>
  <sheetFormatPr defaultColWidth="0" defaultRowHeight="15" zeroHeight="1"/>
  <cols>
    <col min="1" max="1" width="8.85546875" style="11" customWidth="1"/>
    <col min="2" max="2" width="45.28515625" customWidth="1"/>
    <col min="3" max="3" width="64.85546875" customWidth="1"/>
    <col min="4" max="4" width="42.140625" customWidth="1"/>
    <col min="5" max="5" width="18.5703125" style="11" customWidth="1"/>
    <col min="6" max="6" width="17.28515625" customWidth="1"/>
    <col min="7" max="7" width="30" customWidth="1"/>
    <col min="8" max="8" width="39.7109375" customWidth="1"/>
    <col min="9" max="9" width="31.42578125" style="11" customWidth="1"/>
    <col min="10" max="10" width="23" customWidth="1"/>
    <col min="11" max="11" width="28" customWidth="1"/>
    <col min="12" max="12" width="8.7109375" customWidth="1"/>
    <col min="13" max="13" width="6.7109375" customWidth="1"/>
    <col min="14" max="14" width="6" customWidth="1"/>
    <col min="15" max="15" width="8" customWidth="1"/>
    <col min="16" max="16" width="24.5703125" customWidth="1"/>
    <col min="17" max="17" width="22" customWidth="1"/>
    <col min="18" max="18" width="27.28515625" style="11" customWidth="1"/>
    <col min="19" max="19" width="20.85546875" style="11" customWidth="1"/>
    <col min="20" max="20" width="46.28515625" style="11" customWidth="1"/>
    <col min="21" max="21" width="11.42578125" customWidth="1"/>
    <col min="22" max="22" width="8.28515625" customWidth="1"/>
    <col min="23" max="23" width="7.42578125" customWidth="1"/>
    <col min="24" max="24" width="7" customWidth="1"/>
    <col min="25" max="25" width="66" customWidth="1"/>
    <col min="26" max="26" width="29.85546875" customWidth="1"/>
    <col min="27" max="27" width="6.7109375" customWidth="1"/>
    <col min="28" max="28" width="10" customWidth="1"/>
    <col min="29" max="29" width="16.42578125" customWidth="1"/>
    <col min="30" max="30" width="87"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c r="A1" s="181" t="s">
        <v>0</v>
      </c>
      <c r="B1" s="182"/>
      <c r="C1" s="182"/>
      <c r="D1" s="182"/>
      <c r="E1" s="182"/>
      <c r="F1" s="182"/>
      <c r="G1" s="182"/>
      <c r="H1" s="182"/>
      <c r="I1" s="182"/>
      <c r="J1" s="182"/>
      <c r="K1" s="182"/>
      <c r="L1" s="182"/>
      <c r="M1" s="182"/>
      <c r="N1" s="182"/>
      <c r="O1" s="182"/>
      <c r="P1" s="182"/>
      <c r="Q1" s="182"/>
      <c r="R1" s="182"/>
      <c r="S1" s="182"/>
      <c r="T1" s="182"/>
      <c r="U1" s="183"/>
    </row>
    <row r="2" spans="1:46" ht="40.5" customHeight="1" thickBot="1">
      <c r="A2" s="184" t="s">
        <v>1</v>
      </c>
      <c r="B2" s="185"/>
      <c r="C2" s="185"/>
      <c r="D2" s="186"/>
      <c r="E2" s="186"/>
      <c r="F2" s="186"/>
      <c r="G2" s="186"/>
      <c r="H2" s="186"/>
      <c r="I2" s="186"/>
      <c r="J2" s="185"/>
      <c r="K2" s="185"/>
      <c r="L2" s="185"/>
      <c r="M2" s="185"/>
      <c r="N2" s="185"/>
      <c r="O2" s="185"/>
      <c r="P2" s="185"/>
      <c r="Q2" s="185"/>
      <c r="R2" s="185"/>
      <c r="S2" s="185"/>
      <c r="T2" s="185"/>
      <c r="U2" s="187"/>
    </row>
    <row r="3" spans="1:46" ht="15" customHeight="1">
      <c r="A3" s="202" t="s">
        <v>2</v>
      </c>
      <c r="B3" s="203"/>
      <c r="C3" s="22">
        <v>2019</v>
      </c>
      <c r="D3" s="227" t="s">
        <v>3</v>
      </c>
      <c r="E3" s="228"/>
      <c r="F3" s="228"/>
      <c r="G3" s="228"/>
      <c r="H3" s="228"/>
      <c r="I3" s="229"/>
      <c r="J3" s="20"/>
      <c r="K3" s="20"/>
      <c r="L3" s="20"/>
      <c r="M3" s="20"/>
      <c r="N3" s="20"/>
      <c r="O3" s="20"/>
      <c r="P3" s="20"/>
      <c r="Q3" s="20"/>
      <c r="R3" s="29"/>
      <c r="S3" s="29"/>
      <c r="T3" s="29"/>
      <c r="U3" s="85"/>
      <c r="V3" s="1"/>
      <c r="W3" s="1"/>
      <c r="X3" s="1"/>
      <c r="Y3" s="1"/>
      <c r="Z3" s="1"/>
      <c r="AA3" s="1"/>
      <c r="AB3" s="1"/>
      <c r="AC3" s="1"/>
      <c r="AD3" s="1"/>
      <c r="AE3" s="1"/>
      <c r="AF3" s="1"/>
      <c r="AG3" s="1"/>
      <c r="AH3" s="1"/>
      <c r="AI3" s="1"/>
      <c r="AJ3" s="1"/>
      <c r="AK3" s="1"/>
      <c r="AL3" s="1"/>
      <c r="AM3" s="1"/>
      <c r="AN3" s="1"/>
      <c r="AO3" s="1"/>
      <c r="AP3" s="1"/>
      <c r="AQ3" s="1"/>
      <c r="AR3" s="1"/>
      <c r="AS3" s="1"/>
      <c r="AT3" s="1"/>
    </row>
    <row r="4" spans="1:46" ht="90" customHeight="1">
      <c r="A4" s="202" t="s">
        <v>4</v>
      </c>
      <c r="B4" s="203"/>
      <c r="C4" s="22" t="s">
        <v>5</v>
      </c>
      <c r="D4" s="21" t="s">
        <v>6</v>
      </c>
      <c r="E4" s="134" t="s">
        <v>7</v>
      </c>
      <c r="F4" s="230" t="s">
        <v>8</v>
      </c>
      <c r="G4" s="230"/>
      <c r="H4" s="230"/>
      <c r="I4" s="231"/>
      <c r="J4" s="20"/>
      <c r="K4" s="20"/>
      <c r="L4" s="20"/>
      <c r="M4" s="20"/>
      <c r="N4" s="20"/>
      <c r="O4" s="20"/>
      <c r="P4" s="20"/>
      <c r="Q4" s="20"/>
      <c r="R4" s="29"/>
      <c r="S4" s="29"/>
      <c r="T4" s="29"/>
      <c r="U4" s="85"/>
      <c r="V4" s="1"/>
      <c r="W4" s="1"/>
      <c r="X4" s="1"/>
      <c r="Y4" s="1"/>
      <c r="Z4" s="1"/>
      <c r="AA4" s="1"/>
      <c r="AB4" s="1"/>
      <c r="AC4" s="1"/>
      <c r="AD4" s="1"/>
      <c r="AE4" s="1"/>
      <c r="AF4" s="1"/>
      <c r="AG4" s="1"/>
      <c r="AH4" s="1"/>
      <c r="AI4" s="1"/>
      <c r="AJ4" s="1"/>
      <c r="AK4" s="1"/>
      <c r="AL4" s="1"/>
      <c r="AM4" s="1"/>
      <c r="AN4" s="1"/>
      <c r="AO4" s="1"/>
      <c r="AP4" s="1"/>
      <c r="AQ4" s="1"/>
      <c r="AR4" s="1"/>
      <c r="AS4" s="1"/>
      <c r="AT4" s="1"/>
    </row>
    <row r="5" spans="1:46" ht="84.75" customHeight="1">
      <c r="A5" s="202" t="s">
        <v>9</v>
      </c>
      <c r="B5" s="203"/>
      <c r="C5" s="22" t="s">
        <v>10</v>
      </c>
      <c r="D5" s="23">
        <v>1</v>
      </c>
      <c r="E5" s="84">
        <v>43460</v>
      </c>
      <c r="F5" s="200" t="s">
        <v>11</v>
      </c>
      <c r="G5" s="200"/>
      <c r="H5" s="200"/>
      <c r="I5" s="201"/>
      <c r="J5" s="20"/>
      <c r="K5" s="20"/>
      <c r="L5" s="20"/>
      <c r="M5" s="20"/>
      <c r="N5" s="20"/>
      <c r="O5" s="20"/>
      <c r="P5" s="20"/>
      <c r="Q5" s="20"/>
      <c r="R5" s="29"/>
      <c r="S5" s="29"/>
      <c r="T5" s="29"/>
      <c r="U5" s="85"/>
      <c r="V5" s="1"/>
      <c r="W5" s="1"/>
      <c r="X5" s="1"/>
      <c r="Y5" s="1"/>
      <c r="Z5" s="1"/>
      <c r="AA5" s="1"/>
      <c r="AB5" s="1"/>
      <c r="AC5" s="1"/>
      <c r="AD5" s="1"/>
      <c r="AE5" s="1"/>
      <c r="AF5" s="1"/>
      <c r="AG5" s="1"/>
      <c r="AH5" s="1"/>
      <c r="AI5" s="1"/>
      <c r="AJ5" s="1"/>
      <c r="AK5" s="1"/>
      <c r="AL5" s="1"/>
      <c r="AM5" s="1"/>
      <c r="AN5" s="1"/>
      <c r="AO5" s="1"/>
      <c r="AP5" s="1"/>
      <c r="AQ5" s="1"/>
      <c r="AR5" s="1"/>
      <c r="AS5" s="1"/>
      <c r="AT5" s="1"/>
    </row>
    <row r="6" spans="1:46" ht="84.75" customHeight="1">
      <c r="A6" s="202" t="s">
        <v>12</v>
      </c>
      <c r="B6" s="203"/>
      <c r="C6" s="22" t="s">
        <v>13</v>
      </c>
      <c r="D6" s="23">
        <v>2</v>
      </c>
      <c r="E6" s="84">
        <v>43578</v>
      </c>
      <c r="F6" s="200" t="s">
        <v>14</v>
      </c>
      <c r="G6" s="200"/>
      <c r="H6" s="200"/>
      <c r="I6" s="201"/>
      <c r="J6" s="20"/>
      <c r="K6" s="20"/>
      <c r="L6" s="20"/>
      <c r="M6" s="20"/>
      <c r="N6" s="20"/>
      <c r="O6" s="20"/>
      <c r="P6" s="20"/>
      <c r="Q6" s="20"/>
      <c r="R6" s="29"/>
      <c r="S6" s="29"/>
      <c r="T6" s="29"/>
      <c r="U6" s="85"/>
      <c r="V6" s="12"/>
      <c r="W6" s="12"/>
      <c r="X6" s="12"/>
      <c r="Y6" s="12"/>
      <c r="Z6" s="12"/>
      <c r="AA6" s="12"/>
      <c r="AB6" s="12"/>
      <c r="AC6" s="12"/>
      <c r="AD6" s="12"/>
      <c r="AE6" s="12"/>
      <c r="AF6" s="12"/>
      <c r="AG6" s="12"/>
      <c r="AH6" s="12"/>
      <c r="AI6" s="12"/>
      <c r="AJ6" s="12"/>
      <c r="AK6" s="12"/>
      <c r="AL6" s="12"/>
      <c r="AM6" s="12"/>
      <c r="AN6" s="12"/>
      <c r="AO6" s="12"/>
      <c r="AP6" s="2"/>
      <c r="AQ6" s="12"/>
      <c r="AR6" s="12"/>
      <c r="AS6" s="12"/>
      <c r="AT6" s="12"/>
    </row>
    <row r="7" spans="1:46" ht="69" customHeight="1">
      <c r="A7" s="204" t="s">
        <v>15</v>
      </c>
      <c r="B7" s="205"/>
      <c r="C7" s="104" t="s">
        <v>16</v>
      </c>
      <c r="D7" s="235">
        <v>3</v>
      </c>
      <c r="E7" s="236">
        <v>43663</v>
      </c>
      <c r="F7" s="237" t="s">
        <v>17</v>
      </c>
      <c r="G7" s="238"/>
      <c r="H7" s="238"/>
      <c r="I7" s="239"/>
      <c r="J7" s="86"/>
      <c r="K7" s="86"/>
      <c r="L7" s="86"/>
      <c r="M7" s="86"/>
      <c r="N7" s="86"/>
      <c r="O7" s="86"/>
      <c r="P7" s="86"/>
      <c r="Q7" s="86"/>
      <c r="R7" s="105"/>
      <c r="S7" s="105"/>
      <c r="T7" s="105"/>
      <c r="U7" s="87"/>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row>
    <row r="8" spans="1:46" ht="39.75" customHeight="1">
      <c r="A8" s="77"/>
      <c r="B8" s="2"/>
      <c r="C8" s="2"/>
      <c r="D8" s="232">
        <v>4</v>
      </c>
      <c r="E8" s="233">
        <v>43717</v>
      </c>
      <c r="F8" s="234" t="s">
        <v>18</v>
      </c>
      <c r="G8" s="234"/>
      <c r="H8" s="234"/>
      <c r="I8" s="234"/>
      <c r="J8" s="2"/>
      <c r="K8" s="2"/>
      <c r="L8" s="2"/>
      <c r="M8" s="2"/>
      <c r="N8" s="2"/>
      <c r="O8" s="2"/>
      <c r="P8" s="2"/>
      <c r="Q8" s="1"/>
      <c r="R8" s="3"/>
      <c r="S8" s="3"/>
      <c r="T8" s="3"/>
      <c r="U8" s="1"/>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row>
    <row r="9" spans="1:46">
      <c r="A9" s="78"/>
      <c r="B9" s="2"/>
      <c r="C9" s="2"/>
      <c r="D9" s="154"/>
      <c r="E9" s="154"/>
      <c r="F9" s="154"/>
      <c r="G9" s="154"/>
      <c r="H9" s="154"/>
      <c r="I9" s="154"/>
      <c r="J9" s="154"/>
      <c r="K9" s="154"/>
      <c r="L9" s="154"/>
      <c r="M9" s="154"/>
      <c r="N9" s="154"/>
      <c r="O9" s="154"/>
      <c r="P9" s="154"/>
      <c r="Q9" s="154"/>
      <c r="R9" s="154"/>
      <c r="S9" s="154"/>
      <c r="T9" s="151"/>
      <c r="U9" s="9"/>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row>
    <row r="10" spans="1:46">
      <c r="A10" s="3"/>
      <c r="B10" s="1"/>
      <c r="C10" s="1"/>
      <c r="D10" s="195"/>
      <c r="E10" s="195"/>
      <c r="F10" s="195"/>
      <c r="G10" s="195"/>
      <c r="H10" s="195"/>
      <c r="I10" s="195"/>
      <c r="J10" s="195"/>
      <c r="K10" s="195"/>
      <c r="L10" s="155"/>
      <c r="M10" s="155"/>
      <c r="N10" s="155"/>
      <c r="O10" s="155"/>
      <c r="P10" s="135"/>
      <c r="Q10" s="135"/>
      <c r="R10" s="135"/>
      <c r="S10" s="135"/>
      <c r="T10" s="135"/>
      <c r="U10" s="135"/>
      <c r="V10" s="155"/>
      <c r="W10" s="155"/>
      <c r="X10" s="137"/>
      <c r="Y10" s="137"/>
      <c r="Z10" s="137"/>
      <c r="AA10" s="155"/>
      <c r="AB10" s="155"/>
      <c r="AC10" s="137"/>
      <c r="AD10" s="137"/>
      <c r="AE10" s="137"/>
      <c r="AF10" s="155"/>
      <c r="AG10" s="155"/>
      <c r="AH10" s="137"/>
      <c r="AI10" s="137"/>
      <c r="AJ10" s="137"/>
      <c r="AK10" s="155"/>
      <c r="AL10" s="155"/>
      <c r="AM10" s="137"/>
      <c r="AN10" s="137"/>
      <c r="AO10" s="137"/>
      <c r="AP10" s="155"/>
      <c r="AQ10" s="155"/>
      <c r="AR10" s="155"/>
      <c r="AS10" s="137"/>
      <c r="AT10" s="137"/>
    </row>
    <row r="11" spans="1:46" ht="15.75" thickBot="1">
      <c r="A11" s="3"/>
      <c r="B11" s="1"/>
      <c r="C11" s="1"/>
      <c r="D11" s="1"/>
      <c r="E11" s="3"/>
      <c r="F11" s="1"/>
      <c r="G11" s="1"/>
      <c r="H11" s="1"/>
      <c r="I11" s="3"/>
      <c r="J11" s="1"/>
      <c r="K11" s="1"/>
      <c r="L11" s="1"/>
      <c r="M11" s="1"/>
      <c r="N11" s="1"/>
      <c r="O11" s="1"/>
      <c r="P11" s="1"/>
      <c r="Q11" s="1"/>
      <c r="R11" s="3"/>
      <c r="S11" s="3"/>
      <c r="T11" s="3"/>
      <c r="U11" s="1"/>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row>
    <row r="12" spans="1:46" ht="15" customHeight="1" thickBot="1">
      <c r="A12" s="190" t="s">
        <v>19</v>
      </c>
      <c r="B12" s="191"/>
      <c r="C12" s="191"/>
      <c r="D12" s="207"/>
      <c r="E12" s="208"/>
      <c r="F12" s="208"/>
      <c r="G12" s="208"/>
      <c r="H12" s="208"/>
      <c r="I12" s="208"/>
      <c r="J12" s="208"/>
      <c r="K12" s="208"/>
      <c r="L12" s="208"/>
      <c r="M12" s="208"/>
      <c r="N12" s="208"/>
      <c r="O12" s="208"/>
      <c r="P12" s="208"/>
      <c r="Q12" s="208"/>
      <c r="R12" s="208"/>
      <c r="S12" s="208"/>
      <c r="T12" s="208"/>
      <c r="U12" s="208"/>
      <c r="V12" s="212" t="s">
        <v>20</v>
      </c>
      <c r="W12" s="212"/>
      <c r="X12" s="212"/>
      <c r="Y12" s="212"/>
      <c r="Z12" s="213"/>
      <c r="AA12" s="219" t="s">
        <v>20</v>
      </c>
      <c r="AB12" s="220"/>
      <c r="AC12" s="220"/>
      <c r="AD12" s="220"/>
      <c r="AE12" s="221"/>
      <c r="AF12" s="212" t="s">
        <v>20</v>
      </c>
      <c r="AG12" s="212"/>
      <c r="AH12" s="212"/>
      <c r="AI12" s="212"/>
      <c r="AJ12" s="213"/>
      <c r="AK12" s="224" t="s">
        <v>20</v>
      </c>
      <c r="AL12" s="225"/>
      <c r="AM12" s="225"/>
      <c r="AN12" s="225"/>
      <c r="AO12" s="226"/>
      <c r="AP12" s="216" t="s">
        <v>20</v>
      </c>
      <c r="AQ12" s="217"/>
      <c r="AR12" s="217"/>
      <c r="AS12" s="217"/>
      <c r="AT12" s="218"/>
    </row>
    <row r="13" spans="1:46" ht="15" customHeight="1">
      <c r="A13" s="192"/>
      <c r="B13" s="193"/>
      <c r="C13" s="193"/>
      <c r="D13" s="209"/>
      <c r="E13" s="210"/>
      <c r="F13" s="210"/>
      <c r="G13" s="210"/>
      <c r="H13" s="210"/>
      <c r="I13" s="210"/>
      <c r="J13" s="210"/>
      <c r="K13" s="210"/>
      <c r="L13" s="210"/>
      <c r="M13" s="210"/>
      <c r="N13" s="210"/>
      <c r="O13" s="210"/>
      <c r="P13" s="210"/>
      <c r="Q13" s="210"/>
      <c r="R13" s="210"/>
      <c r="S13" s="210"/>
      <c r="T13" s="210"/>
      <c r="U13" s="211"/>
      <c r="V13" s="223" t="s">
        <v>21</v>
      </c>
      <c r="W13" s="172"/>
      <c r="X13" s="172"/>
      <c r="Y13" s="172"/>
      <c r="Z13" s="172"/>
      <c r="AA13" s="170" t="s">
        <v>22</v>
      </c>
      <c r="AB13" s="170"/>
      <c r="AC13" s="170"/>
      <c r="AD13" s="170"/>
      <c r="AE13" s="170"/>
      <c r="AF13" s="172" t="s">
        <v>23</v>
      </c>
      <c r="AG13" s="172"/>
      <c r="AH13" s="172"/>
      <c r="AI13" s="172"/>
      <c r="AJ13" s="172"/>
      <c r="AK13" s="173" t="s">
        <v>24</v>
      </c>
      <c r="AL13" s="173"/>
      <c r="AM13" s="173"/>
      <c r="AN13" s="173"/>
      <c r="AO13" s="173"/>
      <c r="AP13" s="179" t="s">
        <v>25</v>
      </c>
      <c r="AQ13" s="179"/>
      <c r="AR13" s="179"/>
      <c r="AS13" s="179"/>
      <c r="AT13" s="180"/>
    </row>
    <row r="14" spans="1:46" ht="15" customHeight="1">
      <c r="A14" s="146"/>
      <c r="B14" s="147"/>
      <c r="C14" s="147"/>
      <c r="D14" s="196" t="s">
        <v>26</v>
      </c>
      <c r="E14" s="197"/>
      <c r="F14" s="197"/>
      <c r="G14" s="197"/>
      <c r="H14" s="197"/>
      <c r="I14" s="197"/>
      <c r="J14" s="197"/>
      <c r="K14" s="197"/>
      <c r="L14" s="197"/>
      <c r="M14" s="197"/>
      <c r="N14" s="197"/>
      <c r="O14" s="197"/>
      <c r="P14" s="197"/>
      <c r="Q14" s="197"/>
      <c r="R14" s="197"/>
      <c r="S14" s="198"/>
      <c r="T14" s="149"/>
      <c r="U14" s="149"/>
      <c r="V14" s="194"/>
      <c r="W14" s="174"/>
      <c r="X14" s="215" t="s">
        <v>27</v>
      </c>
      <c r="Y14" s="174" t="s">
        <v>28</v>
      </c>
      <c r="Z14" s="174" t="s">
        <v>29</v>
      </c>
      <c r="AA14" s="171"/>
      <c r="AB14" s="171"/>
      <c r="AC14" s="171" t="s">
        <v>27</v>
      </c>
      <c r="AD14" s="171" t="s">
        <v>28</v>
      </c>
      <c r="AE14" s="171" t="s">
        <v>29</v>
      </c>
      <c r="AF14" s="174"/>
      <c r="AG14" s="174"/>
      <c r="AH14" s="174" t="s">
        <v>27</v>
      </c>
      <c r="AI14" s="174" t="s">
        <v>28</v>
      </c>
      <c r="AJ14" s="174" t="s">
        <v>29</v>
      </c>
      <c r="AK14" s="199"/>
      <c r="AL14" s="199"/>
      <c r="AM14" s="199" t="s">
        <v>27</v>
      </c>
      <c r="AN14" s="199" t="s">
        <v>28</v>
      </c>
      <c r="AO14" s="199" t="s">
        <v>29</v>
      </c>
      <c r="AP14" s="222" t="s">
        <v>30</v>
      </c>
      <c r="AQ14" s="222"/>
      <c r="AR14" s="222"/>
      <c r="AS14" s="222" t="s">
        <v>27</v>
      </c>
      <c r="AT14" s="214" t="s">
        <v>31</v>
      </c>
    </row>
    <row r="15" spans="1:46" ht="38.25">
      <c r="A15" s="18" t="s">
        <v>32</v>
      </c>
      <c r="B15" s="8" t="s">
        <v>33</v>
      </c>
      <c r="C15" s="8" t="s">
        <v>34</v>
      </c>
      <c r="D15" s="19" t="s">
        <v>35</v>
      </c>
      <c r="E15" s="4" t="s">
        <v>36</v>
      </c>
      <c r="F15" s="4" t="s">
        <v>37</v>
      </c>
      <c r="G15" s="4" t="s">
        <v>38</v>
      </c>
      <c r="H15" s="4" t="s">
        <v>39</v>
      </c>
      <c r="I15" s="4" t="s">
        <v>40</v>
      </c>
      <c r="J15" s="4" t="s">
        <v>41</v>
      </c>
      <c r="K15" s="4" t="s">
        <v>42</v>
      </c>
      <c r="L15" s="4" t="s">
        <v>43</v>
      </c>
      <c r="M15" s="4" t="s">
        <v>44</v>
      </c>
      <c r="N15" s="4" t="s">
        <v>45</v>
      </c>
      <c r="O15" s="4" t="s">
        <v>46</v>
      </c>
      <c r="P15" s="4" t="s">
        <v>47</v>
      </c>
      <c r="Q15" s="4" t="s">
        <v>48</v>
      </c>
      <c r="R15" s="4" t="s">
        <v>49</v>
      </c>
      <c r="S15" s="4" t="s">
        <v>50</v>
      </c>
      <c r="T15" s="4" t="s">
        <v>51</v>
      </c>
      <c r="U15" s="16" t="s">
        <v>52</v>
      </c>
      <c r="V15" s="148" t="s">
        <v>53</v>
      </c>
      <c r="W15" s="138" t="s">
        <v>54</v>
      </c>
      <c r="X15" s="215"/>
      <c r="Y15" s="174"/>
      <c r="Z15" s="174"/>
      <c r="AA15" s="140" t="s">
        <v>53</v>
      </c>
      <c r="AB15" s="140" t="s">
        <v>54</v>
      </c>
      <c r="AC15" s="171"/>
      <c r="AD15" s="171"/>
      <c r="AE15" s="171"/>
      <c r="AF15" s="138" t="s">
        <v>53</v>
      </c>
      <c r="AG15" s="138" t="s">
        <v>54</v>
      </c>
      <c r="AH15" s="174"/>
      <c r="AI15" s="174"/>
      <c r="AJ15" s="174"/>
      <c r="AK15" s="141" t="s">
        <v>53</v>
      </c>
      <c r="AL15" s="141" t="s">
        <v>54</v>
      </c>
      <c r="AM15" s="199"/>
      <c r="AN15" s="199"/>
      <c r="AO15" s="199"/>
      <c r="AP15" s="142" t="s">
        <v>38</v>
      </c>
      <c r="AQ15" s="142" t="s">
        <v>53</v>
      </c>
      <c r="AR15" s="142" t="s">
        <v>54</v>
      </c>
      <c r="AS15" s="222"/>
      <c r="AT15" s="214"/>
    </row>
    <row r="16" spans="1:46">
      <c r="A16" s="24"/>
      <c r="B16" s="25"/>
      <c r="C16" s="25"/>
      <c r="D16" s="26" t="s">
        <v>55</v>
      </c>
      <c r="E16" s="26"/>
      <c r="F16" s="26" t="s">
        <v>55</v>
      </c>
      <c r="G16" s="26" t="s">
        <v>55</v>
      </c>
      <c r="H16" s="26" t="s">
        <v>55</v>
      </c>
      <c r="I16" s="26" t="s">
        <v>55</v>
      </c>
      <c r="J16" s="26" t="s">
        <v>55</v>
      </c>
      <c r="K16" s="26" t="s">
        <v>55</v>
      </c>
      <c r="L16" s="27" t="s">
        <v>55</v>
      </c>
      <c r="M16" s="27" t="s">
        <v>55</v>
      </c>
      <c r="N16" s="27" t="s">
        <v>55</v>
      </c>
      <c r="O16" s="27" t="s">
        <v>55</v>
      </c>
      <c r="P16" s="26" t="s">
        <v>55</v>
      </c>
      <c r="Q16" s="26" t="s">
        <v>55</v>
      </c>
      <c r="R16" s="26" t="s">
        <v>55</v>
      </c>
      <c r="S16" s="26" t="s">
        <v>55</v>
      </c>
      <c r="T16" s="26"/>
      <c r="U16" s="28"/>
      <c r="V16" s="148" t="s">
        <v>55</v>
      </c>
      <c r="W16" s="138"/>
      <c r="X16" s="139" t="s">
        <v>55</v>
      </c>
      <c r="Y16" s="138" t="s">
        <v>55</v>
      </c>
      <c r="Z16" s="138" t="s">
        <v>55</v>
      </c>
      <c r="AA16" s="140" t="s">
        <v>55</v>
      </c>
      <c r="AB16" s="140" t="s">
        <v>55</v>
      </c>
      <c r="AC16" s="140" t="s">
        <v>55</v>
      </c>
      <c r="AD16" s="140" t="s">
        <v>55</v>
      </c>
      <c r="AE16" s="140" t="s">
        <v>55</v>
      </c>
      <c r="AF16" s="138" t="s">
        <v>55</v>
      </c>
      <c r="AG16" s="138" t="s">
        <v>55</v>
      </c>
      <c r="AH16" s="138"/>
      <c r="AI16" s="138" t="s">
        <v>55</v>
      </c>
      <c r="AJ16" s="138" t="s">
        <v>55</v>
      </c>
      <c r="AK16" s="141" t="s">
        <v>55</v>
      </c>
      <c r="AL16" s="141" t="s">
        <v>55</v>
      </c>
      <c r="AM16" s="141" t="s">
        <v>55</v>
      </c>
      <c r="AN16" s="141" t="s">
        <v>55</v>
      </c>
      <c r="AO16" s="141" t="s">
        <v>55</v>
      </c>
      <c r="AP16" s="142" t="s">
        <v>55</v>
      </c>
      <c r="AQ16" s="142"/>
      <c r="AR16" s="142" t="s">
        <v>55</v>
      </c>
      <c r="AS16" s="142" t="s">
        <v>55</v>
      </c>
      <c r="AT16" s="136" t="s">
        <v>55</v>
      </c>
    </row>
    <row r="17" spans="1:46" s="51" customFormat="1" ht="187.5">
      <c r="A17" s="79">
        <v>6</v>
      </c>
      <c r="B17" s="42" t="s">
        <v>56</v>
      </c>
      <c r="C17" s="43" t="s">
        <v>57</v>
      </c>
      <c r="D17" s="44" t="s">
        <v>58</v>
      </c>
      <c r="E17" s="32">
        <v>0.08</v>
      </c>
      <c r="F17" s="33" t="s">
        <v>59</v>
      </c>
      <c r="G17" s="44" t="s">
        <v>60</v>
      </c>
      <c r="H17" s="44" t="s">
        <v>61</v>
      </c>
      <c r="I17" s="31" t="s">
        <v>62</v>
      </c>
      <c r="J17" s="44" t="s">
        <v>63</v>
      </c>
      <c r="K17" s="44" t="s">
        <v>64</v>
      </c>
      <c r="L17" s="45">
        <v>1</v>
      </c>
      <c r="M17" s="45">
        <v>0</v>
      </c>
      <c r="N17" s="45">
        <v>0</v>
      </c>
      <c r="O17" s="45">
        <v>0</v>
      </c>
      <c r="P17" s="46">
        <v>1</v>
      </c>
      <c r="Q17" s="44" t="s">
        <v>65</v>
      </c>
      <c r="R17" s="44" t="s">
        <v>66</v>
      </c>
      <c r="S17" s="44" t="s">
        <v>67</v>
      </c>
      <c r="T17" s="44" t="s">
        <v>68</v>
      </c>
      <c r="U17" s="90" t="s">
        <v>69</v>
      </c>
      <c r="V17" s="94">
        <v>1</v>
      </c>
      <c r="W17" s="102">
        <f>1/3</f>
        <v>0.33333333333333331</v>
      </c>
      <c r="X17" s="47">
        <f>W17/V17</f>
        <v>0.33333333333333331</v>
      </c>
      <c r="Y17" s="33" t="s">
        <v>70</v>
      </c>
      <c r="Z17" s="33" t="s">
        <v>71</v>
      </c>
      <c r="AA17" s="45">
        <v>0</v>
      </c>
      <c r="AB17" s="58">
        <f>2/3</f>
        <v>0.66666666666666663</v>
      </c>
      <c r="AC17" s="120" t="s">
        <v>72</v>
      </c>
      <c r="AD17" s="33" t="s">
        <v>73</v>
      </c>
      <c r="AE17" s="33" t="s">
        <v>74</v>
      </c>
      <c r="AF17" s="45">
        <v>0</v>
      </c>
      <c r="AG17" s="38"/>
      <c r="AH17" s="50" t="s">
        <v>72</v>
      </c>
      <c r="AI17" s="36"/>
      <c r="AJ17" s="36"/>
      <c r="AK17" s="45">
        <v>0</v>
      </c>
      <c r="AL17" s="91"/>
      <c r="AM17" s="54" t="s">
        <v>72</v>
      </c>
      <c r="AN17" s="36"/>
      <c r="AO17" s="36"/>
      <c r="AP17" s="44" t="s">
        <v>60</v>
      </c>
      <c r="AQ17" s="88">
        <v>1</v>
      </c>
      <c r="AR17" s="55"/>
      <c r="AS17" s="56">
        <f>AR17/AQ17</f>
        <v>0</v>
      </c>
      <c r="AT17" s="37"/>
    </row>
    <row r="18" spans="1:46" s="51" customFormat="1" ht="105.75" customHeight="1">
      <c r="A18" s="79">
        <v>6</v>
      </c>
      <c r="B18" s="42" t="s">
        <v>56</v>
      </c>
      <c r="C18" s="43" t="s">
        <v>57</v>
      </c>
      <c r="D18" s="44" t="s">
        <v>75</v>
      </c>
      <c r="E18" s="32">
        <v>0.08</v>
      </c>
      <c r="F18" s="33" t="s">
        <v>59</v>
      </c>
      <c r="G18" s="44" t="s">
        <v>76</v>
      </c>
      <c r="H18" s="44" t="s">
        <v>77</v>
      </c>
      <c r="I18" s="31" t="s">
        <v>78</v>
      </c>
      <c r="J18" s="44" t="s">
        <v>79</v>
      </c>
      <c r="K18" s="44" t="s">
        <v>80</v>
      </c>
      <c r="L18" s="52">
        <v>0.3</v>
      </c>
      <c r="M18" s="52">
        <v>0.65</v>
      </c>
      <c r="N18" s="52">
        <v>0.8</v>
      </c>
      <c r="O18" s="52">
        <v>1</v>
      </c>
      <c r="P18" s="46">
        <v>1</v>
      </c>
      <c r="Q18" s="44" t="s">
        <v>65</v>
      </c>
      <c r="R18" s="44" t="s">
        <v>81</v>
      </c>
      <c r="S18" s="44" t="s">
        <v>67</v>
      </c>
      <c r="T18" s="44" t="s">
        <v>82</v>
      </c>
      <c r="U18" s="90" t="s">
        <v>69</v>
      </c>
      <c r="V18" s="95">
        <v>0.3</v>
      </c>
      <c r="W18" s="47">
        <v>0.45040000000000002</v>
      </c>
      <c r="X18" s="47">
        <v>1</v>
      </c>
      <c r="Y18" s="33" t="s">
        <v>83</v>
      </c>
      <c r="Z18" s="33" t="s">
        <v>84</v>
      </c>
      <c r="AA18" s="52">
        <v>0.65</v>
      </c>
      <c r="AB18" s="108">
        <v>0.79210000000000003</v>
      </c>
      <c r="AC18" s="120">
        <v>1</v>
      </c>
      <c r="AD18" s="33" t="s">
        <v>85</v>
      </c>
      <c r="AE18" s="33" t="s">
        <v>84</v>
      </c>
      <c r="AF18" s="52">
        <v>0.8</v>
      </c>
      <c r="AG18" s="38"/>
      <c r="AH18" s="50">
        <f t="shared" ref="AH18:AH28" si="0">AG18/AF18</f>
        <v>0</v>
      </c>
      <c r="AI18" s="36"/>
      <c r="AJ18" s="36"/>
      <c r="AK18" s="52">
        <v>1</v>
      </c>
      <c r="AL18" s="53"/>
      <c r="AM18" s="54">
        <f t="shared" ref="AM18:AM31" si="1">AL18/AK18</f>
        <v>0</v>
      </c>
      <c r="AN18" s="36"/>
      <c r="AO18" s="36"/>
      <c r="AP18" s="44" t="s">
        <v>76</v>
      </c>
      <c r="AQ18" s="88">
        <v>1</v>
      </c>
      <c r="AR18" s="55"/>
      <c r="AS18" s="56">
        <f t="shared" ref="AS18:AS31" si="2">AR18/AQ18</f>
        <v>0</v>
      </c>
      <c r="AT18" s="37"/>
    </row>
    <row r="19" spans="1:46" s="51" customFormat="1" ht="112.5">
      <c r="A19" s="79">
        <v>6</v>
      </c>
      <c r="B19" s="42" t="s">
        <v>56</v>
      </c>
      <c r="C19" s="43" t="s">
        <v>57</v>
      </c>
      <c r="D19" s="44" t="s">
        <v>86</v>
      </c>
      <c r="E19" s="32">
        <v>0.1</v>
      </c>
      <c r="F19" s="33" t="s">
        <v>87</v>
      </c>
      <c r="G19" s="44" t="s">
        <v>88</v>
      </c>
      <c r="H19" s="44" t="s">
        <v>89</v>
      </c>
      <c r="I19" s="31" t="s">
        <v>90</v>
      </c>
      <c r="J19" s="44" t="s">
        <v>91</v>
      </c>
      <c r="K19" s="44" t="s">
        <v>92</v>
      </c>
      <c r="L19" s="48">
        <v>3</v>
      </c>
      <c r="M19" s="48">
        <v>3</v>
      </c>
      <c r="N19" s="48">
        <v>3</v>
      </c>
      <c r="O19" s="48">
        <v>3</v>
      </c>
      <c r="P19" s="57">
        <v>3</v>
      </c>
      <c r="Q19" s="44" t="s">
        <v>93</v>
      </c>
      <c r="R19" s="44" t="s">
        <v>94</v>
      </c>
      <c r="S19" s="44" t="s">
        <v>95</v>
      </c>
      <c r="T19" s="44" t="s">
        <v>96</v>
      </c>
      <c r="U19" s="90" t="s">
        <v>69</v>
      </c>
      <c r="V19" s="96">
        <v>3</v>
      </c>
      <c r="W19" s="48">
        <v>2.29</v>
      </c>
      <c r="X19" s="47">
        <v>1</v>
      </c>
      <c r="Y19" s="33" t="s">
        <v>97</v>
      </c>
      <c r="Z19" s="33" t="s">
        <v>98</v>
      </c>
      <c r="AA19" s="48">
        <v>3</v>
      </c>
      <c r="AB19" s="49">
        <v>0.79</v>
      </c>
      <c r="AC19" s="120">
        <v>1</v>
      </c>
      <c r="AD19" s="33" t="s">
        <v>99</v>
      </c>
      <c r="AE19" s="33" t="s">
        <v>98</v>
      </c>
      <c r="AF19" s="48">
        <v>3</v>
      </c>
      <c r="AG19" s="38"/>
      <c r="AH19" s="50">
        <f t="shared" si="0"/>
        <v>0</v>
      </c>
      <c r="AI19" s="36"/>
      <c r="AJ19" s="36"/>
      <c r="AK19" s="48">
        <v>3</v>
      </c>
      <c r="AL19" s="53"/>
      <c r="AM19" s="54">
        <f t="shared" si="1"/>
        <v>0</v>
      </c>
      <c r="AN19" s="36"/>
      <c r="AO19" s="36"/>
      <c r="AP19" s="44" t="s">
        <v>88</v>
      </c>
      <c r="AQ19" s="88">
        <v>3</v>
      </c>
      <c r="AR19" s="55"/>
      <c r="AS19" s="56">
        <f t="shared" si="2"/>
        <v>0</v>
      </c>
      <c r="AT19" s="37"/>
    </row>
    <row r="20" spans="1:46" s="51" customFormat="1" ht="270.75" customHeight="1">
      <c r="A20" s="79">
        <v>6</v>
      </c>
      <c r="B20" s="42" t="s">
        <v>56</v>
      </c>
      <c r="C20" s="43" t="s">
        <v>57</v>
      </c>
      <c r="D20" s="44" t="s">
        <v>100</v>
      </c>
      <c r="E20" s="32">
        <v>0.08</v>
      </c>
      <c r="F20" s="33" t="s">
        <v>59</v>
      </c>
      <c r="G20" s="44" t="s">
        <v>101</v>
      </c>
      <c r="H20" s="44" t="s">
        <v>102</v>
      </c>
      <c r="I20" s="34" t="s">
        <v>103</v>
      </c>
      <c r="J20" s="44" t="s">
        <v>63</v>
      </c>
      <c r="K20" s="44" t="s">
        <v>104</v>
      </c>
      <c r="L20" s="48">
        <v>0</v>
      </c>
      <c r="M20" s="48">
        <v>1</v>
      </c>
      <c r="N20" s="48">
        <v>0</v>
      </c>
      <c r="O20" s="48">
        <v>1</v>
      </c>
      <c r="P20" s="57">
        <v>2</v>
      </c>
      <c r="Q20" s="44" t="s">
        <v>65</v>
      </c>
      <c r="R20" s="44" t="s">
        <v>105</v>
      </c>
      <c r="S20" s="44" t="s">
        <v>106</v>
      </c>
      <c r="T20" s="44" t="s">
        <v>107</v>
      </c>
      <c r="U20" s="90" t="s">
        <v>69</v>
      </c>
      <c r="V20" s="96">
        <v>0</v>
      </c>
      <c r="W20" s="47"/>
      <c r="X20" s="47" t="s">
        <v>72</v>
      </c>
      <c r="Y20" s="33" t="s">
        <v>108</v>
      </c>
      <c r="Z20" s="33" t="s">
        <v>109</v>
      </c>
      <c r="AA20" s="48">
        <v>1</v>
      </c>
      <c r="AB20" s="48">
        <v>4</v>
      </c>
      <c r="AC20" s="120">
        <v>1</v>
      </c>
      <c r="AD20" s="33" t="s">
        <v>110</v>
      </c>
      <c r="AE20" s="33" t="s">
        <v>111</v>
      </c>
      <c r="AF20" s="48">
        <v>0</v>
      </c>
      <c r="AG20" s="38"/>
      <c r="AH20" s="50" t="s">
        <v>72</v>
      </c>
      <c r="AI20" s="36"/>
      <c r="AJ20" s="36"/>
      <c r="AK20" s="48">
        <v>1</v>
      </c>
      <c r="AL20" s="53"/>
      <c r="AM20" s="54">
        <f t="shared" si="1"/>
        <v>0</v>
      </c>
      <c r="AN20" s="36"/>
      <c r="AO20" s="36"/>
      <c r="AP20" s="44" t="s">
        <v>101</v>
      </c>
      <c r="AQ20" s="88">
        <v>2</v>
      </c>
      <c r="AR20" s="55"/>
      <c r="AS20" s="56">
        <f t="shared" si="2"/>
        <v>0</v>
      </c>
      <c r="AT20" s="37"/>
    </row>
    <row r="21" spans="1:46" s="51" customFormat="1" ht="189.75" customHeight="1">
      <c r="A21" s="79">
        <v>6</v>
      </c>
      <c r="B21" s="42" t="s">
        <v>56</v>
      </c>
      <c r="C21" s="43" t="s">
        <v>57</v>
      </c>
      <c r="D21" s="44" t="s">
        <v>112</v>
      </c>
      <c r="E21" s="32">
        <v>0.08</v>
      </c>
      <c r="F21" s="33" t="s">
        <v>113</v>
      </c>
      <c r="G21" s="44" t="s">
        <v>114</v>
      </c>
      <c r="H21" s="44" t="s">
        <v>115</v>
      </c>
      <c r="I21" s="35" t="s">
        <v>116</v>
      </c>
      <c r="J21" s="60" t="s">
        <v>63</v>
      </c>
      <c r="K21" s="44" t="s">
        <v>117</v>
      </c>
      <c r="L21" s="48">
        <v>0</v>
      </c>
      <c r="M21" s="48">
        <v>1</v>
      </c>
      <c r="N21" s="48">
        <v>1</v>
      </c>
      <c r="O21" s="48">
        <v>1</v>
      </c>
      <c r="P21" s="57">
        <v>3</v>
      </c>
      <c r="Q21" s="33" t="s">
        <v>65</v>
      </c>
      <c r="R21" s="44" t="s">
        <v>118</v>
      </c>
      <c r="S21" s="44" t="s">
        <v>119</v>
      </c>
      <c r="T21" s="44" t="s">
        <v>120</v>
      </c>
      <c r="U21" s="90" t="s">
        <v>69</v>
      </c>
      <c r="V21" s="96">
        <v>0</v>
      </c>
      <c r="W21" s="47"/>
      <c r="X21" s="47" t="s">
        <v>72</v>
      </c>
      <c r="Y21" s="33" t="s">
        <v>108</v>
      </c>
      <c r="Z21" s="33" t="s">
        <v>109</v>
      </c>
      <c r="AA21" s="48">
        <v>1</v>
      </c>
      <c r="AB21" s="48">
        <v>0</v>
      </c>
      <c r="AC21" s="120">
        <f t="shared" ref="AC21:AC30" si="3">AB21/AA21</f>
        <v>0</v>
      </c>
      <c r="AD21" s="33" t="s">
        <v>121</v>
      </c>
      <c r="AE21" s="33" t="s">
        <v>122</v>
      </c>
      <c r="AF21" s="48">
        <v>1</v>
      </c>
      <c r="AG21" s="61"/>
      <c r="AH21" s="50">
        <f t="shared" si="0"/>
        <v>0</v>
      </c>
      <c r="AI21" s="36"/>
      <c r="AJ21" s="36"/>
      <c r="AK21" s="48">
        <v>1</v>
      </c>
      <c r="AL21" s="92"/>
      <c r="AM21" s="54">
        <f t="shared" si="1"/>
        <v>0</v>
      </c>
      <c r="AN21" s="36"/>
      <c r="AO21" s="36"/>
      <c r="AP21" s="44" t="s">
        <v>114</v>
      </c>
      <c r="AQ21" s="93">
        <v>3</v>
      </c>
      <c r="AR21" s="55"/>
      <c r="AS21" s="56">
        <f t="shared" si="2"/>
        <v>0</v>
      </c>
      <c r="AT21" s="37"/>
    </row>
    <row r="22" spans="1:46" s="51" customFormat="1" ht="125.25" customHeight="1">
      <c r="A22" s="79">
        <v>6</v>
      </c>
      <c r="B22" s="42" t="s">
        <v>56</v>
      </c>
      <c r="C22" s="43" t="s">
        <v>57</v>
      </c>
      <c r="D22" s="44" t="s">
        <v>123</v>
      </c>
      <c r="E22" s="32">
        <v>0.08</v>
      </c>
      <c r="F22" s="59" t="s">
        <v>87</v>
      </c>
      <c r="G22" s="44" t="s">
        <v>124</v>
      </c>
      <c r="H22" s="44" t="s">
        <v>125</v>
      </c>
      <c r="I22" s="35">
        <v>0</v>
      </c>
      <c r="J22" s="60" t="s">
        <v>63</v>
      </c>
      <c r="K22" s="44" t="s">
        <v>126</v>
      </c>
      <c r="L22" s="62"/>
      <c r="M22" s="62">
        <v>0.25</v>
      </c>
      <c r="N22" s="62"/>
      <c r="O22" s="83">
        <v>0.25</v>
      </c>
      <c r="P22" s="83">
        <v>0.5</v>
      </c>
      <c r="Q22" s="33" t="s">
        <v>65</v>
      </c>
      <c r="R22" s="44" t="s">
        <v>127</v>
      </c>
      <c r="S22" s="44" t="s">
        <v>128</v>
      </c>
      <c r="T22" s="44" t="s">
        <v>129</v>
      </c>
      <c r="U22" s="90" t="s">
        <v>69</v>
      </c>
      <c r="V22" s="97"/>
      <c r="W22" s="47"/>
      <c r="X22" s="47" t="s">
        <v>72</v>
      </c>
      <c r="Y22" s="33" t="s">
        <v>108</v>
      </c>
      <c r="Z22" s="33" t="s">
        <v>109</v>
      </c>
      <c r="AA22" s="62">
        <v>0.25</v>
      </c>
      <c r="AB22" s="48">
        <v>0</v>
      </c>
      <c r="AC22" s="120">
        <f t="shared" si="3"/>
        <v>0</v>
      </c>
      <c r="AD22" s="33" t="s">
        <v>130</v>
      </c>
      <c r="AE22" s="33"/>
      <c r="AF22" s="62"/>
      <c r="AG22" s="38"/>
      <c r="AH22" s="50" t="s">
        <v>72</v>
      </c>
      <c r="AI22" s="36"/>
      <c r="AJ22" s="36"/>
      <c r="AK22" s="83">
        <v>0.25</v>
      </c>
      <c r="AL22" s="64"/>
      <c r="AM22" s="54">
        <f t="shared" si="1"/>
        <v>0</v>
      </c>
      <c r="AN22" s="36"/>
      <c r="AO22" s="36"/>
      <c r="AP22" s="44" t="s">
        <v>124</v>
      </c>
      <c r="AQ22" s="88">
        <v>0.5</v>
      </c>
      <c r="AR22" s="55"/>
      <c r="AS22" s="56">
        <f t="shared" si="2"/>
        <v>0</v>
      </c>
      <c r="AT22" s="37"/>
    </row>
    <row r="23" spans="1:46" s="51" customFormat="1" ht="171.75" customHeight="1">
      <c r="A23" s="79">
        <v>6</v>
      </c>
      <c r="B23" s="42" t="s">
        <v>56</v>
      </c>
      <c r="C23" s="43" t="s">
        <v>57</v>
      </c>
      <c r="D23" s="44" t="s">
        <v>131</v>
      </c>
      <c r="E23" s="32">
        <v>0.08</v>
      </c>
      <c r="F23" s="33" t="s">
        <v>59</v>
      </c>
      <c r="G23" s="44" t="s">
        <v>132</v>
      </c>
      <c r="H23" s="44" t="s">
        <v>133</v>
      </c>
      <c r="I23" s="34" t="s">
        <v>134</v>
      </c>
      <c r="J23" s="44" t="s">
        <v>79</v>
      </c>
      <c r="K23" s="44" t="s">
        <v>135</v>
      </c>
      <c r="L23" s="52">
        <v>0.3</v>
      </c>
      <c r="M23" s="52">
        <v>0.6</v>
      </c>
      <c r="N23" s="45">
        <v>0.8</v>
      </c>
      <c r="O23" s="52">
        <v>1</v>
      </c>
      <c r="P23" s="46">
        <v>1</v>
      </c>
      <c r="Q23" s="44" t="s">
        <v>65</v>
      </c>
      <c r="R23" s="44" t="s">
        <v>136</v>
      </c>
      <c r="S23" s="44" t="s">
        <v>137</v>
      </c>
      <c r="T23" s="44" t="s">
        <v>138</v>
      </c>
      <c r="U23" s="90" t="s">
        <v>69</v>
      </c>
      <c r="V23" s="95">
        <v>0.3</v>
      </c>
      <c r="W23" s="47">
        <f>12/130</f>
        <v>9.2307692307692313E-2</v>
      </c>
      <c r="X23" s="47">
        <f>W23/V23</f>
        <v>0.30769230769230771</v>
      </c>
      <c r="Y23" s="33" t="s">
        <v>139</v>
      </c>
      <c r="Z23" s="33" t="s">
        <v>140</v>
      </c>
      <c r="AA23" s="52">
        <v>0.6</v>
      </c>
      <c r="AB23" s="52">
        <f>55/159</f>
        <v>0.34591194968553457</v>
      </c>
      <c r="AC23" s="120">
        <f>AB23/AA23</f>
        <v>0.5765199161425576</v>
      </c>
      <c r="AD23" s="33" t="s">
        <v>141</v>
      </c>
      <c r="AE23" s="33" t="s">
        <v>142</v>
      </c>
      <c r="AF23" s="45">
        <v>0.8</v>
      </c>
      <c r="AG23" s="65"/>
      <c r="AH23" s="50">
        <f t="shared" si="0"/>
        <v>0</v>
      </c>
      <c r="AI23" s="36"/>
      <c r="AJ23" s="36"/>
      <c r="AK23" s="52">
        <v>1</v>
      </c>
      <c r="AL23" s="66"/>
      <c r="AM23" s="54">
        <f t="shared" si="1"/>
        <v>0</v>
      </c>
      <c r="AN23" s="36"/>
      <c r="AO23" s="36"/>
      <c r="AP23" s="44" t="s">
        <v>132</v>
      </c>
      <c r="AQ23" s="88">
        <v>1</v>
      </c>
      <c r="AR23" s="55"/>
      <c r="AS23" s="56">
        <f t="shared" si="2"/>
        <v>0</v>
      </c>
      <c r="AT23" s="37"/>
    </row>
    <row r="24" spans="1:46" s="51" customFormat="1" ht="94.5" customHeight="1">
      <c r="A24" s="79">
        <v>6</v>
      </c>
      <c r="B24" s="42" t="s">
        <v>56</v>
      </c>
      <c r="C24" s="43" t="s">
        <v>57</v>
      </c>
      <c r="D24" s="44" t="s">
        <v>143</v>
      </c>
      <c r="E24" s="32">
        <v>0.08</v>
      </c>
      <c r="F24" s="59" t="s">
        <v>87</v>
      </c>
      <c r="G24" s="44" t="s">
        <v>144</v>
      </c>
      <c r="H24" s="44" t="s">
        <v>144</v>
      </c>
      <c r="I24" s="35" t="s">
        <v>145</v>
      </c>
      <c r="J24" s="60" t="s">
        <v>63</v>
      </c>
      <c r="K24" s="44" t="s">
        <v>146</v>
      </c>
      <c r="L24" s="48">
        <v>1</v>
      </c>
      <c r="M24" s="48">
        <v>0</v>
      </c>
      <c r="N24" s="48">
        <v>0</v>
      </c>
      <c r="O24" s="48">
        <v>0</v>
      </c>
      <c r="P24" s="63">
        <v>1</v>
      </c>
      <c r="Q24" s="44" t="s">
        <v>65</v>
      </c>
      <c r="R24" s="44" t="s">
        <v>147</v>
      </c>
      <c r="S24" s="44" t="s">
        <v>137</v>
      </c>
      <c r="T24" s="44" t="s">
        <v>148</v>
      </c>
      <c r="U24" s="90" t="s">
        <v>69</v>
      </c>
      <c r="V24" s="103">
        <v>1</v>
      </c>
      <c r="W24" s="48">
        <v>1</v>
      </c>
      <c r="X24" s="47">
        <f>W24/V24</f>
        <v>1</v>
      </c>
      <c r="Y24" s="33" t="s">
        <v>149</v>
      </c>
      <c r="Z24" s="33" t="s">
        <v>150</v>
      </c>
      <c r="AA24" s="120" t="s">
        <v>72</v>
      </c>
      <c r="AB24" s="120" t="s">
        <v>72</v>
      </c>
      <c r="AC24" s="120" t="s">
        <v>72</v>
      </c>
      <c r="AD24" s="33" t="s">
        <v>151</v>
      </c>
      <c r="AE24" s="33"/>
      <c r="AF24" s="48">
        <v>0</v>
      </c>
      <c r="AG24" s="67"/>
      <c r="AH24" s="50" t="s">
        <v>72</v>
      </c>
      <c r="AI24" s="36"/>
      <c r="AJ24" s="36"/>
      <c r="AK24" s="48">
        <v>0</v>
      </c>
      <c r="AL24" s="68"/>
      <c r="AM24" s="54" t="s">
        <v>72</v>
      </c>
      <c r="AN24" s="36"/>
      <c r="AO24" s="36"/>
      <c r="AP24" s="44" t="s">
        <v>144</v>
      </c>
      <c r="AQ24" s="88">
        <v>1</v>
      </c>
      <c r="AR24" s="55"/>
      <c r="AS24" s="56">
        <f t="shared" si="2"/>
        <v>0</v>
      </c>
      <c r="AT24" s="37"/>
    </row>
    <row r="25" spans="1:46" s="51" customFormat="1" ht="225">
      <c r="A25" s="79">
        <v>6</v>
      </c>
      <c r="B25" s="42" t="s">
        <v>56</v>
      </c>
      <c r="C25" s="43" t="s">
        <v>57</v>
      </c>
      <c r="D25" s="44" t="s">
        <v>152</v>
      </c>
      <c r="E25" s="32">
        <v>0.08</v>
      </c>
      <c r="F25" s="33" t="s">
        <v>59</v>
      </c>
      <c r="G25" s="44" t="s">
        <v>153</v>
      </c>
      <c r="H25" s="44" t="s">
        <v>154</v>
      </c>
      <c r="I25" s="35" t="s">
        <v>145</v>
      </c>
      <c r="J25" s="44" t="s">
        <v>91</v>
      </c>
      <c r="K25" s="44" t="s">
        <v>155</v>
      </c>
      <c r="L25" s="48">
        <v>3</v>
      </c>
      <c r="M25" s="48">
        <v>3</v>
      </c>
      <c r="N25" s="48">
        <v>3</v>
      </c>
      <c r="O25" s="48">
        <v>3</v>
      </c>
      <c r="P25" s="57">
        <v>3</v>
      </c>
      <c r="Q25" s="33" t="s">
        <v>93</v>
      </c>
      <c r="R25" s="44" t="s">
        <v>156</v>
      </c>
      <c r="S25" s="44" t="s">
        <v>157</v>
      </c>
      <c r="T25" s="44" t="s">
        <v>158</v>
      </c>
      <c r="U25" s="90" t="s">
        <v>69</v>
      </c>
      <c r="V25" s="96">
        <v>3</v>
      </c>
      <c r="W25" s="48">
        <v>1.5</v>
      </c>
      <c r="X25" s="47">
        <v>1</v>
      </c>
      <c r="Y25" s="33" t="s">
        <v>159</v>
      </c>
      <c r="Z25" s="33" t="s">
        <v>160</v>
      </c>
      <c r="AA25" s="48">
        <v>3</v>
      </c>
      <c r="AB25" s="48">
        <v>1.8</v>
      </c>
      <c r="AC25" s="120">
        <v>1</v>
      </c>
      <c r="AD25" s="33" t="s">
        <v>161</v>
      </c>
      <c r="AE25" s="33" t="s">
        <v>162</v>
      </c>
      <c r="AF25" s="48">
        <v>3</v>
      </c>
      <c r="AG25" s="67"/>
      <c r="AH25" s="50">
        <f t="shared" si="0"/>
        <v>0</v>
      </c>
      <c r="AI25" s="36"/>
      <c r="AJ25" s="36"/>
      <c r="AK25" s="48">
        <v>3</v>
      </c>
      <c r="AL25" s="68"/>
      <c r="AM25" s="54">
        <f t="shared" si="1"/>
        <v>0</v>
      </c>
      <c r="AN25" s="36"/>
      <c r="AO25" s="36"/>
      <c r="AP25" s="44" t="s">
        <v>153</v>
      </c>
      <c r="AQ25" s="88">
        <v>3</v>
      </c>
      <c r="AR25" s="55"/>
      <c r="AS25" s="56">
        <f t="shared" si="2"/>
        <v>0</v>
      </c>
      <c r="AT25" s="37"/>
    </row>
    <row r="26" spans="1:46" s="75" customFormat="1" ht="131.25">
      <c r="A26" s="79">
        <v>6</v>
      </c>
      <c r="B26" s="42" t="s">
        <v>56</v>
      </c>
      <c r="C26" s="43" t="s">
        <v>57</v>
      </c>
      <c r="D26" s="60" t="s">
        <v>163</v>
      </c>
      <c r="E26" s="39">
        <v>0.06</v>
      </c>
      <c r="F26" s="33" t="s">
        <v>59</v>
      </c>
      <c r="G26" s="44" t="s">
        <v>164</v>
      </c>
      <c r="H26" s="44" t="s">
        <v>165</v>
      </c>
      <c r="I26" s="35" t="s">
        <v>145</v>
      </c>
      <c r="J26" s="44" t="s">
        <v>91</v>
      </c>
      <c r="K26" s="44" t="s">
        <v>166</v>
      </c>
      <c r="L26" s="48">
        <v>1</v>
      </c>
      <c r="M26" s="48">
        <v>1</v>
      </c>
      <c r="N26" s="48">
        <v>1</v>
      </c>
      <c r="O26" s="48">
        <v>1</v>
      </c>
      <c r="P26" s="57">
        <v>1</v>
      </c>
      <c r="Q26" s="33" t="s">
        <v>93</v>
      </c>
      <c r="R26" s="69" t="s">
        <v>167</v>
      </c>
      <c r="S26" s="44" t="s">
        <v>157</v>
      </c>
      <c r="T26" s="69" t="s">
        <v>168</v>
      </c>
      <c r="U26" s="90" t="s">
        <v>69</v>
      </c>
      <c r="V26" s="96">
        <v>1</v>
      </c>
      <c r="W26" s="48">
        <v>2.2999999999999998</v>
      </c>
      <c r="X26" s="47">
        <f>+V26/W26</f>
        <v>0.43478260869565222</v>
      </c>
      <c r="Y26" s="33" t="s">
        <v>169</v>
      </c>
      <c r="Z26" s="33" t="s">
        <v>170</v>
      </c>
      <c r="AA26" s="48">
        <v>1</v>
      </c>
      <c r="AB26" s="48">
        <v>2.9</v>
      </c>
      <c r="AC26" s="120">
        <f>+AA26/AB26</f>
        <v>0.34482758620689657</v>
      </c>
      <c r="AD26" s="33" t="s">
        <v>171</v>
      </c>
      <c r="AE26" s="33" t="s">
        <v>170</v>
      </c>
      <c r="AF26" s="48">
        <v>1</v>
      </c>
      <c r="AG26" s="70"/>
      <c r="AH26" s="50">
        <f t="shared" si="0"/>
        <v>0</v>
      </c>
      <c r="AI26" s="71"/>
      <c r="AJ26" s="71"/>
      <c r="AK26" s="48">
        <v>1</v>
      </c>
      <c r="AL26" s="72"/>
      <c r="AM26" s="54">
        <f t="shared" si="1"/>
        <v>0</v>
      </c>
      <c r="AN26" s="71"/>
      <c r="AO26" s="71"/>
      <c r="AP26" s="44" t="s">
        <v>164</v>
      </c>
      <c r="AQ26" s="89">
        <v>1</v>
      </c>
      <c r="AR26" s="74"/>
      <c r="AS26" s="56">
        <f t="shared" si="2"/>
        <v>0</v>
      </c>
      <c r="AT26" s="73"/>
    </row>
    <row r="27" spans="1:46" s="122" customFormat="1" ht="116.25" customHeight="1">
      <c r="A27" s="114">
        <v>6</v>
      </c>
      <c r="B27" s="119" t="s">
        <v>56</v>
      </c>
      <c r="C27" s="119" t="s">
        <v>172</v>
      </c>
      <c r="D27" s="115" t="s">
        <v>173</v>
      </c>
      <c r="E27" s="116">
        <v>0.04</v>
      </c>
      <c r="F27" s="115" t="s">
        <v>174</v>
      </c>
      <c r="G27" s="115" t="s">
        <v>175</v>
      </c>
      <c r="H27" s="115" t="s">
        <v>176</v>
      </c>
      <c r="I27" s="117">
        <v>2</v>
      </c>
      <c r="J27" s="115" t="s">
        <v>63</v>
      </c>
      <c r="K27" s="115" t="s">
        <v>177</v>
      </c>
      <c r="L27" s="115"/>
      <c r="M27" s="115"/>
      <c r="N27" s="115">
        <v>1</v>
      </c>
      <c r="O27" s="115"/>
      <c r="P27" s="115">
        <f>+SUM(L27:O27)</f>
        <v>1</v>
      </c>
      <c r="Q27" s="119" t="s">
        <v>65</v>
      </c>
      <c r="R27" s="119" t="s">
        <v>178</v>
      </c>
      <c r="S27" s="118" t="s">
        <v>67</v>
      </c>
      <c r="T27" s="121" t="s">
        <v>179</v>
      </c>
      <c r="U27" s="125"/>
      <c r="V27" s="127"/>
      <c r="W27" s="119"/>
      <c r="X27" s="123" t="s">
        <v>72</v>
      </c>
      <c r="Y27" s="129" t="s">
        <v>72</v>
      </c>
      <c r="Z27" s="119"/>
      <c r="AA27" s="130" t="s">
        <v>72</v>
      </c>
      <c r="AB27" s="130" t="s">
        <v>72</v>
      </c>
      <c r="AC27" s="130" t="s">
        <v>72</v>
      </c>
      <c r="AD27" s="130" t="s">
        <v>72</v>
      </c>
      <c r="AE27" s="119"/>
      <c r="AF27" s="115">
        <v>1</v>
      </c>
      <c r="AG27" s="119"/>
      <c r="AH27" s="131">
        <f t="shared" si="0"/>
        <v>0</v>
      </c>
      <c r="AI27" s="119"/>
      <c r="AJ27" s="119"/>
      <c r="AK27" s="115"/>
      <c r="AL27" s="124"/>
      <c r="AM27" s="132" t="s">
        <v>72</v>
      </c>
      <c r="AN27" s="119"/>
      <c r="AO27" s="119"/>
      <c r="AP27" s="115" t="s">
        <v>175</v>
      </c>
      <c r="AQ27" s="117">
        <v>1</v>
      </c>
      <c r="AR27" s="123"/>
      <c r="AS27" s="133">
        <f t="shared" si="2"/>
        <v>0</v>
      </c>
      <c r="AT27" s="128"/>
    </row>
    <row r="28" spans="1:46" s="122" customFormat="1" ht="128.25" customHeight="1">
      <c r="A28" s="114">
        <v>6</v>
      </c>
      <c r="B28" s="119" t="s">
        <v>56</v>
      </c>
      <c r="C28" s="119" t="s">
        <v>172</v>
      </c>
      <c r="D28" s="115" t="s">
        <v>180</v>
      </c>
      <c r="E28" s="116">
        <v>0.04</v>
      </c>
      <c r="F28" s="115" t="s">
        <v>174</v>
      </c>
      <c r="G28" s="115" t="s">
        <v>181</v>
      </c>
      <c r="H28" s="115" t="s">
        <v>182</v>
      </c>
      <c r="I28" s="82">
        <v>1</v>
      </c>
      <c r="J28" s="115" t="s">
        <v>91</v>
      </c>
      <c r="K28" s="115" t="s">
        <v>183</v>
      </c>
      <c r="L28" s="123">
        <v>1</v>
      </c>
      <c r="M28" s="123">
        <v>1</v>
      </c>
      <c r="N28" s="123">
        <v>1</v>
      </c>
      <c r="O28" s="123">
        <v>1</v>
      </c>
      <c r="P28" s="123">
        <v>1</v>
      </c>
      <c r="Q28" s="119" t="s">
        <v>65</v>
      </c>
      <c r="R28" s="119" t="s">
        <v>184</v>
      </c>
      <c r="S28" s="118" t="s">
        <v>67</v>
      </c>
      <c r="T28" s="119" t="s">
        <v>185</v>
      </c>
      <c r="U28" s="125"/>
      <c r="V28" s="98">
        <v>1</v>
      </c>
      <c r="W28" s="124">
        <v>0.71</v>
      </c>
      <c r="X28" s="123">
        <f>W28/V28</f>
        <v>0.71</v>
      </c>
      <c r="Y28" s="113" t="s">
        <v>186</v>
      </c>
      <c r="Z28" s="129" t="s">
        <v>72</v>
      </c>
      <c r="AA28" s="110">
        <v>1</v>
      </c>
      <c r="AB28" s="109">
        <v>0.5625</v>
      </c>
      <c r="AC28" s="130">
        <f t="shared" si="3"/>
        <v>0.5625</v>
      </c>
      <c r="AD28" s="119" t="s">
        <v>187</v>
      </c>
      <c r="AE28" s="119" t="s">
        <v>188</v>
      </c>
      <c r="AF28" s="123">
        <v>1</v>
      </c>
      <c r="AG28" s="119"/>
      <c r="AH28" s="131">
        <f t="shared" si="0"/>
        <v>0</v>
      </c>
      <c r="AI28" s="119"/>
      <c r="AJ28" s="119"/>
      <c r="AK28" s="123">
        <v>1</v>
      </c>
      <c r="AL28" s="124"/>
      <c r="AM28" s="132">
        <f t="shared" si="1"/>
        <v>0</v>
      </c>
      <c r="AN28" s="119"/>
      <c r="AO28" s="119"/>
      <c r="AP28" s="115" t="s">
        <v>181</v>
      </c>
      <c r="AQ28" s="117">
        <v>1</v>
      </c>
      <c r="AR28" s="123"/>
      <c r="AS28" s="133">
        <f t="shared" si="2"/>
        <v>0</v>
      </c>
      <c r="AT28" s="128"/>
    </row>
    <row r="29" spans="1:46" s="122" customFormat="1" ht="168.75" customHeight="1">
      <c r="A29" s="114">
        <v>6</v>
      </c>
      <c r="B29" s="119" t="s">
        <v>56</v>
      </c>
      <c r="C29" s="119" t="s">
        <v>172</v>
      </c>
      <c r="D29" s="115" t="s">
        <v>189</v>
      </c>
      <c r="E29" s="116">
        <v>0.04</v>
      </c>
      <c r="F29" s="115" t="s">
        <v>174</v>
      </c>
      <c r="G29" s="115" t="s">
        <v>190</v>
      </c>
      <c r="H29" s="115" t="s">
        <v>191</v>
      </c>
      <c r="I29" s="117">
        <v>9</v>
      </c>
      <c r="J29" s="115" t="s">
        <v>63</v>
      </c>
      <c r="K29" s="115" t="s">
        <v>192</v>
      </c>
      <c r="L29" s="123">
        <v>0</v>
      </c>
      <c r="M29" s="123">
        <v>0</v>
      </c>
      <c r="N29" s="123">
        <v>0</v>
      </c>
      <c r="O29" s="123">
        <v>1</v>
      </c>
      <c r="P29" s="76">
        <v>1</v>
      </c>
      <c r="Q29" s="119" t="s">
        <v>65</v>
      </c>
      <c r="R29" s="119" t="s">
        <v>193</v>
      </c>
      <c r="S29" s="118" t="s">
        <v>67</v>
      </c>
      <c r="T29" s="119" t="s">
        <v>194</v>
      </c>
      <c r="U29" s="125"/>
      <c r="V29" s="98">
        <v>0</v>
      </c>
      <c r="W29" s="124">
        <v>0</v>
      </c>
      <c r="X29" s="123" t="s">
        <v>72</v>
      </c>
      <c r="Y29" s="129" t="s">
        <v>72</v>
      </c>
      <c r="Z29" s="129" t="s">
        <v>72</v>
      </c>
      <c r="AA29" s="130" t="s">
        <v>72</v>
      </c>
      <c r="AB29" s="130" t="s">
        <v>72</v>
      </c>
      <c r="AC29" s="130" t="s">
        <v>72</v>
      </c>
      <c r="AD29" s="130" t="s">
        <v>72</v>
      </c>
      <c r="AE29" s="119"/>
      <c r="AF29" s="123"/>
      <c r="AG29" s="119"/>
      <c r="AH29" s="131" t="s">
        <v>72</v>
      </c>
      <c r="AI29" s="119"/>
      <c r="AJ29" s="119"/>
      <c r="AK29" s="123"/>
      <c r="AL29" s="124"/>
      <c r="AM29" s="132" t="s">
        <v>72</v>
      </c>
      <c r="AN29" s="119"/>
      <c r="AO29" s="119"/>
      <c r="AP29" s="115" t="s">
        <v>190</v>
      </c>
      <c r="AQ29" s="117"/>
      <c r="AR29" s="123"/>
      <c r="AS29" s="133" t="e">
        <f t="shared" si="2"/>
        <v>#DIV/0!</v>
      </c>
      <c r="AT29" s="128"/>
    </row>
    <row r="30" spans="1:46" s="122" customFormat="1" ht="145.5" customHeight="1">
      <c r="A30" s="114">
        <v>6</v>
      </c>
      <c r="B30" s="119" t="s">
        <v>56</v>
      </c>
      <c r="C30" s="119" t="s">
        <v>172</v>
      </c>
      <c r="D30" s="119" t="s">
        <v>195</v>
      </c>
      <c r="E30" s="40">
        <v>0.04</v>
      </c>
      <c r="F30" s="119" t="s">
        <v>174</v>
      </c>
      <c r="G30" s="119" t="s">
        <v>196</v>
      </c>
      <c r="H30" s="119" t="s">
        <v>197</v>
      </c>
      <c r="I30" s="118">
        <v>9</v>
      </c>
      <c r="J30" s="119" t="s">
        <v>63</v>
      </c>
      <c r="K30" s="119" t="s">
        <v>198</v>
      </c>
      <c r="L30" s="124"/>
      <c r="M30" s="124">
        <v>0.7</v>
      </c>
      <c r="N30" s="124"/>
      <c r="O30" s="124">
        <v>1</v>
      </c>
      <c r="P30" s="124">
        <v>1</v>
      </c>
      <c r="Q30" s="119" t="s">
        <v>65</v>
      </c>
      <c r="R30" s="119" t="s">
        <v>199</v>
      </c>
      <c r="S30" s="118" t="s">
        <v>67</v>
      </c>
      <c r="T30" s="119" t="s">
        <v>200</v>
      </c>
      <c r="U30" s="125"/>
      <c r="V30" s="99"/>
      <c r="W30" s="119"/>
      <c r="X30" s="123" t="s">
        <v>72</v>
      </c>
      <c r="Y30" s="119"/>
      <c r="Z30" s="119"/>
      <c r="AA30" s="124">
        <v>0.7</v>
      </c>
      <c r="AB30" s="126">
        <v>0.55000000000000004</v>
      </c>
      <c r="AC30" s="130">
        <f t="shared" si="3"/>
        <v>0.78571428571428581</v>
      </c>
      <c r="AD30" s="119" t="s">
        <v>201</v>
      </c>
      <c r="AE30" s="119"/>
      <c r="AF30" s="124"/>
      <c r="AG30" s="119"/>
      <c r="AH30" s="131" t="s">
        <v>72</v>
      </c>
      <c r="AI30" s="119"/>
      <c r="AJ30" s="119"/>
      <c r="AK30" s="124">
        <v>0.7</v>
      </c>
      <c r="AL30" s="124"/>
      <c r="AM30" s="132">
        <f t="shared" si="1"/>
        <v>0</v>
      </c>
      <c r="AN30" s="119"/>
      <c r="AO30" s="119"/>
      <c r="AP30" s="119" t="s">
        <v>196</v>
      </c>
      <c r="AQ30" s="117">
        <v>0.7</v>
      </c>
      <c r="AR30" s="123"/>
      <c r="AS30" s="133">
        <f t="shared" si="2"/>
        <v>0</v>
      </c>
      <c r="AT30" s="128"/>
    </row>
    <row r="31" spans="1:46" s="122" customFormat="1" ht="116.25" customHeight="1">
      <c r="A31" s="114">
        <v>6</v>
      </c>
      <c r="B31" s="119" t="s">
        <v>56</v>
      </c>
      <c r="C31" s="119" t="s">
        <v>172</v>
      </c>
      <c r="D31" s="115" t="s">
        <v>202</v>
      </c>
      <c r="E31" s="41">
        <v>0.04</v>
      </c>
      <c r="F31" s="119" t="s">
        <v>174</v>
      </c>
      <c r="G31" s="115" t="s">
        <v>203</v>
      </c>
      <c r="H31" s="119" t="s">
        <v>204</v>
      </c>
      <c r="I31" s="118">
        <v>0</v>
      </c>
      <c r="J31" s="115" t="s">
        <v>91</v>
      </c>
      <c r="K31" s="119" t="s">
        <v>205</v>
      </c>
      <c r="L31" s="124">
        <v>0</v>
      </c>
      <c r="M31" s="124">
        <v>0</v>
      </c>
      <c r="N31" s="124">
        <v>0</v>
      </c>
      <c r="O31" s="124">
        <v>0.8</v>
      </c>
      <c r="P31" s="124">
        <v>0.8</v>
      </c>
      <c r="Q31" s="119" t="s">
        <v>65</v>
      </c>
      <c r="R31" s="119" t="s">
        <v>199</v>
      </c>
      <c r="S31" s="118" t="s">
        <v>67</v>
      </c>
      <c r="T31" s="119" t="s">
        <v>199</v>
      </c>
      <c r="U31" s="125"/>
      <c r="V31" s="99">
        <v>0</v>
      </c>
      <c r="W31" s="119">
        <v>0</v>
      </c>
      <c r="X31" s="123" t="s">
        <v>72</v>
      </c>
      <c r="Y31" s="119" t="s">
        <v>72</v>
      </c>
      <c r="Z31" s="119" t="s">
        <v>72</v>
      </c>
      <c r="AA31" s="130" t="s">
        <v>72</v>
      </c>
      <c r="AB31" s="130" t="s">
        <v>72</v>
      </c>
      <c r="AC31" s="130" t="s">
        <v>72</v>
      </c>
      <c r="AD31" s="130" t="s">
        <v>72</v>
      </c>
      <c r="AE31" s="119"/>
      <c r="AF31" s="124"/>
      <c r="AG31" s="119"/>
      <c r="AH31" s="131" t="s">
        <v>72</v>
      </c>
      <c r="AI31" s="119"/>
      <c r="AJ31" s="119"/>
      <c r="AK31" s="124">
        <v>0.8</v>
      </c>
      <c r="AL31" s="124"/>
      <c r="AM31" s="132">
        <f t="shared" si="1"/>
        <v>0</v>
      </c>
      <c r="AN31" s="119"/>
      <c r="AO31" s="119"/>
      <c r="AP31" s="115" t="s">
        <v>203</v>
      </c>
      <c r="AQ31" s="117">
        <v>0.8</v>
      </c>
      <c r="AR31" s="123"/>
      <c r="AS31" s="133">
        <f t="shared" si="2"/>
        <v>0</v>
      </c>
      <c r="AT31" s="128"/>
    </row>
    <row r="32" spans="1:46" ht="36" thickBot="1">
      <c r="A32" s="80"/>
      <c r="B32" s="162" t="s">
        <v>206</v>
      </c>
      <c r="C32" s="163"/>
      <c r="D32" s="164"/>
      <c r="E32" s="17">
        <f>SUM(E17:E31)</f>
        <v>1</v>
      </c>
      <c r="F32" s="156"/>
      <c r="G32" s="157"/>
      <c r="H32" s="157"/>
      <c r="I32" s="157"/>
      <c r="J32" s="157"/>
      <c r="K32" s="157"/>
      <c r="L32" s="157"/>
      <c r="M32" s="157"/>
      <c r="N32" s="157"/>
      <c r="O32" s="157"/>
      <c r="P32" s="157"/>
      <c r="Q32" s="157"/>
      <c r="R32" s="157"/>
      <c r="S32" s="157"/>
      <c r="T32" s="157"/>
      <c r="U32" s="157"/>
      <c r="V32" s="188" t="s">
        <v>207</v>
      </c>
      <c r="W32" s="166"/>
      <c r="X32" s="107">
        <f>AVERAGE(X17:X31)</f>
        <v>0.7232260312151616</v>
      </c>
      <c r="Y32" s="158"/>
      <c r="Z32" s="158"/>
      <c r="AA32" s="165" t="s">
        <v>208</v>
      </c>
      <c r="AB32" s="165"/>
      <c r="AC32" s="107">
        <f>AVERAGE(AC17:AC31)</f>
        <v>0.626956178806374</v>
      </c>
      <c r="AD32" s="111"/>
      <c r="AE32" s="112"/>
      <c r="AF32" s="166" t="s">
        <v>209</v>
      </c>
      <c r="AG32" s="166"/>
      <c r="AH32" s="100">
        <f>AVERAGE(AH17:AH31)</f>
        <v>0</v>
      </c>
      <c r="AI32" s="169"/>
      <c r="AJ32" s="169"/>
      <c r="AK32" s="167" t="s">
        <v>210</v>
      </c>
      <c r="AL32" s="167"/>
      <c r="AM32" s="100">
        <f>AVERAGE(AM17:AM31)</f>
        <v>0</v>
      </c>
      <c r="AN32" s="153"/>
      <c r="AO32" s="168" t="s">
        <v>211</v>
      </c>
      <c r="AP32" s="168"/>
      <c r="AQ32" s="168"/>
      <c r="AR32" s="101" t="e">
        <f>AVERAGE(AR17:AR31)</f>
        <v>#DIV/0!</v>
      </c>
      <c r="AS32" s="160"/>
      <c r="AT32" s="161"/>
    </row>
    <row r="33" spans="1:46" ht="18.75">
      <c r="A33" s="3"/>
      <c r="B33" s="5"/>
      <c r="C33" s="5"/>
      <c r="D33" s="5"/>
      <c r="E33" s="81"/>
      <c r="F33" s="5"/>
      <c r="G33" s="5"/>
      <c r="H33" s="6"/>
      <c r="I33" s="30"/>
      <c r="J33" s="6"/>
      <c r="K33" s="6"/>
      <c r="L33" s="6">
        <v>0</v>
      </c>
      <c r="M33" s="6">
        <v>0</v>
      </c>
      <c r="N33" s="6"/>
      <c r="O33" s="6">
        <v>0</v>
      </c>
      <c r="P33" s="6"/>
      <c r="Q33" s="6"/>
      <c r="R33" s="30"/>
      <c r="S33" s="3"/>
      <c r="T33" s="3"/>
      <c r="U33" s="1"/>
      <c r="V33" s="159"/>
      <c r="W33" s="159"/>
      <c r="X33" s="106"/>
      <c r="Y33" s="152"/>
      <c r="Z33" s="152"/>
      <c r="AA33" s="159"/>
      <c r="AB33" s="159"/>
      <c r="AC33" s="13"/>
      <c r="AD33" s="10"/>
      <c r="AE33" s="10"/>
      <c r="AF33" s="159"/>
      <c r="AG33" s="159"/>
      <c r="AH33" s="13"/>
      <c r="AI33" s="10"/>
      <c r="AJ33" s="10"/>
      <c r="AK33" s="159"/>
      <c r="AL33" s="159"/>
      <c r="AM33" s="13"/>
      <c r="AN33" s="10"/>
      <c r="AO33" s="10"/>
      <c r="AP33" s="159"/>
      <c r="AQ33" s="159"/>
      <c r="AR33" s="159"/>
      <c r="AS33" s="13"/>
      <c r="AT33" s="1"/>
    </row>
    <row r="34" spans="1:46">
      <c r="A34" s="3"/>
      <c r="B34" s="5"/>
      <c r="C34" s="5"/>
      <c r="D34" s="5"/>
      <c r="E34" s="81"/>
      <c r="F34" s="5"/>
      <c r="G34" s="5"/>
      <c r="H34" s="6"/>
      <c r="I34" s="30"/>
      <c r="J34" s="6"/>
      <c r="K34" s="6"/>
      <c r="L34" s="6"/>
      <c r="M34" s="6"/>
      <c r="N34" s="6"/>
      <c r="O34" s="6"/>
      <c r="P34" s="6"/>
      <c r="Q34" s="6"/>
      <c r="R34" s="30"/>
      <c r="S34" s="3"/>
      <c r="T34" s="3"/>
      <c r="U34" s="1"/>
      <c r="V34" s="145"/>
      <c r="W34" s="145"/>
      <c r="X34" s="13"/>
      <c r="Y34" s="10"/>
      <c r="Z34" s="10"/>
      <c r="AA34" s="145"/>
      <c r="AB34" s="145"/>
      <c r="AC34" s="13"/>
      <c r="AD34" s="10"/>
      <c r="AE34" s="10"/>
      <c r="AF34" s="145"/>
      <c r="AG34" s="145"/>
      <c r="AH34" s="13"/>
      <c r="AI34" s="10"/>
      <c r="AJ34" s="10"/>
      <c r="AK34" s="145"/>
      <c r="AL34" s="145"/>
      <c r="AM34" s="13"/>
      <c r="AN34" s="10"/>
      <c r="AO34" s="10"/>
      <c r="AP34" s="145"/>
      <c r="AQ34" s="145"/>
      <c r="AR34" s="145"/>
      <c r="AS34" s="13"/>
      <c r="AT34" s="1"/>
    </row>
    <row r="35" spans="1:46" ht="15.75" customHeight="1">
      <c r="A35" s="3"/>
      <c r="B35" s="5"/>
      <c r="C35" s="5"/>
      <c r="D35" s="5"/>
      <c r="E35" s="81"/>
      <c r="F35" s="5"/>
      <c r="G35" s="5"/>
      <c r="H35" s="6"/>
      <c r="I35" s="30"/>
      <c r="J35" s="6"/>
      <c r="K35" s="6"/>
      <c r="L35" s="6"/>
      <c r="M35" s="6"/>
      <c r="N35" s="6"/>
      <c r="O35" s="6"/>
      <c r="P35" s="6"/>
      <c r="Q35" s="6"/>
      <c r="R35" s="30"/>
      <c r="S35" s="3"/>
      <c r="T35" s="3"/>
      <c r="U35" s="1"/>
      <c r="V35" s="159"/>
      <c r="W35" s="159"/>
      <c r="X35" s="14"/>
      <c r="Y35" s="10"/>
      <c r="Z35" s="10"/>
      <c r="AA35" s="159"/>
      <c r="AB35" s="159"/>
      <c r="AC35" s="14"/>
      <c r="AD35" s="10"/>
      <c r="AE35" s="10"/>
      <c r="AF35" s="159"/>
      <c r="AG35" s="159"/>
      <c r="AH35" s="15"/>
      <c r="AI35" s="10"/>
      <c r="AJ35" s="10"/>
      <c r="AK35" s="159"/>
      <c r="AL35" s="159"/>
      <c r="AM35" s="15"/>
      <c r="AN35" s="10"/>
      <c r="AO35" s="10"/>
      <c r="AP35" s="159"/>
      <c r="AQ35" s="159"/>
      <c r="AR35" s="159"/>
      <c r="AS35" s="15"/>
      <c r="AT35" s="1"/>
    </row>
    <row r="36" spans="1:46" ht="15.75" customHeight="1">
      <c r="A36" s="3"/>
      <c r="B36" s="178" t="s">
        <v>212</v>
      </c>
      <c r="C36" s="178"/>
      <c r="D36" s="178"/>
      <c r="E36" s="144"/>
      <c r="F36" s="178" t="s">
        <v>213</v>
      </c>
      <c r="G36" s="178"/>
      <c r="H36" s="178"/>
      <c r="I36" s="178"/>
      <c r="J36" s="178" t="s">
        <v>214</v>
      </c>
      <c r="K36" s="178"/>
      <c r="L36" s="178"/>
      <c r="M36" s="178"/>
      <c r="N36" s="178"/>
      <c r="O36" s="178"/>
      <c r="P36" s="178"/>
      <c r="Q36" s="6"/>
      <c r="R36" s="30"/>
      <c r="S36" s="3"/>
      <c r="T36" s="3"/>
      <c r="U36" s="1"/>
      <c r="V36" s="159"/>
      <c r="W36" s="159"/>
      <c r="X36" s="14"/>
      <c r="Y36" s="10"/>
      <c r="Z36" s="10"/>
      <c r="AA36" s="159"/>
      <c r="AB36" s="159"/>
      <c r="AC36" s="14"/>
      <c r="AD36" s="10"/>
      <c r="AE36" s="10"/>
      <c r="AF36" s="159"/>
      <c r="AG36" s="159"/>
      <c r="AH36" s="15"/>
      <c r="AI36" s="10"/>
      <c r="AJ36" s="10"/>
      <c r="AK36" s="159"/>
      <c r="AL36" s="159"/>
      <c r="AM36" s="15"/>
      <c r="AN36" s="10"/>
      <c r="AO36" s="10"/>
      <c r="AP36" s="159"/>
      <c r="AQ36" s="159"/>
      <c r="AR36" s="159"/>
      <c r="AS36" s="15"/>
      <c r="AT36" s="1"/>
    </row>
    <row r="37" spans="1:46" ht="15.75" customHeight="1">
      <c r="A37" s="3"/>
      <c r="B37" s="175" t="s">
        <v>215</v>
      </c>
      <c r="C37" s="175"/>
      <c r="D37" s="150"/>
      <c r="E37" s="150"/>
      <c r="F37" s="176" t="s">
        <v>215</v>
      </c>
      <c r="G37" s="176"/>
      <c r="H37" s="176"/>
      <c r="I37" s="176"/>
      <c r="J37" s="176" t="s">
        <v>215</v>
      </c>
      <c r="K37" s="176"/>
      <c r="L37" s="176"/>
      <c r="M37" s="176"/>
      <c r="N37" s="176"/>
      <c r="O37" s="176"/>
      <c r="P37" s="176"/>
      <c r="Q37" s="6"/>
      <c r="R37" s="30"/>
      <c r="S37" s="3"/>
      <c r="T37" s="3"/>
      <c r="U37" s="1"/>
      <c r="V37" s="177"/>
      <c r="W37" s="177"/>
      <c r="X37" s="13"/>
      <c r="Y37" s="10"/>
      <c r="Z37" s="10"/>
      <c r="AA37" s="177"/>
      <c r="AB37" s="177"/>
      <c r="AC37" s="13"/>
      <c r="AD37" s="10"/>
      <c r="AE37" s="10"/>
      <c r="AF37" s="177"/>
      <c r="AG37" s="177"/>
      <c r="AH37" s="13"/>
      <c r="AI37" s="10"/>
      <c r="AJ37" s="10"/>
      <c r="AK37" s="177"/>
      <c r="AL37" s="177"/>
      <c r="AM37" s="13"/>
      <c r="AN37" s="10"/>
      <c r="AO37" s="10"/>
      <c r="AP37" s="177"/>
      <c r="AQ37" s="177"/>
      <c r="AR37" s="177"/>
      <c r="AS37" s="13"/>
      <c r="AT37" s="1"/>
    </row>
    <row r="38" spans="1:46" ht="51" customHeight="1">
      <c r="A38" s="3"/>
      <c r="B38" s="206" t="s">
        <v>216</v>
      </c>
      <c r="C38" s="206"/>
      <c r="D38" s="143"/>
      <c r="E38" s="143"/>
      <c r="F38" s="178" t="s">
        <v>217</v>
      </c>
      <c r="G38" s="178"/>
      <c r="H38" s="178"/>
      <c r="I38" s="178"/>
      <c r="J38" s="178" t="s">
        <v>218</v>
      </c>
      <c r="K38" s="178"/>
      <c r="L38" s="178"/>
      <c r="M38" s="178"/>
      <c r="N38" s="178"/>
      <c r="O38" s="178"/>
      <c r="P38" s="178"/>
      <c r="Q38" s="6"/>
      <c r="R38" s="30"/>
      <c r="S38" s="3"/>
      <c r="T38" s="3"/>
      <c r="U38" s="1"/>
      <c r="V38" s="1"/>
      <c r="W38" s="1"/>
      <c r="X38" s="7"/>
      <c r="Y38" s="1"/>
      <c r="Z38" s="1"/>
      <c r="AA38" s="1"/>
      <c r="AB38" s="1"/>
      <c r="AC38" s="7"/>
      <c r="AD38" s="1"/>
      <c r="AE38" s="1"/>
      <c r="AF38" s="1"/>
      <c r="AG38" s="1"/>
      <c r="AH38" s="7"/>
      <c r="AI38" s="1"/>
      <c r="AJ38" s="1"/>
      <c r="AK38" s="1"/>
      <c r="AL38" s="1"/>
      <c r="AM38" s="7"/>
      <c r="AN38" s="1"/>
      <c r="AO38" s="1"/>
      <c r="AP38" s="1"/>
      <c r="AQ38" s="1"/>
      <c r="AR38" s="1"/>
      <c r="AS38" s="7"/>
      <c r="AT38" s="1"/>
    </row>
    <row r="39" spans="1:46" ht="22.5" customHeight="1">
      <c r="A39" s="3"/>
      <c r="B39" s="206"/>
      <c r="C39" s="206"/>
      <c r="D39" s="143"/>
      <c r="E39" s="143"/>
      <c r="F39" s="178"/>
      <c r="G39" s="178"/>
      <c r="H39" s="178"/>
      <c r="I39" s="178"/>
      <c r="J39" s="206"/>
      <c r="K39" s="206"/>
      <c r="L39" s="206"/>
      <c r="M39" s="206"/>
      <c r="N39" s="206"/>
      <c r="O39" s="206"/>
      <c r="P39" s="206"/>
      <c r="Q39" s="6"/>
      <c r="R39" s="30"/>
      <c r="S39" s="3"/>
      <c r="T39" s="3"/>
      <c r="U39" s="1"/>
      <c r="V39" s="1"/>
      <c r="W39" s="1"/>
      <c r="X39" s="7"/>
      <c r="Y39" s="1"/>
      <c r="Z39" s="1"/>
      <c r="AA39" s="1"/>
      <c r="AB39" s="1"/>
      <c r="AC39" s="7"/>
      <c r="AD39" s="1"/>
      <c r="AE39" s="1"/>
      <c r="AF39" s="1"/>
      <c r="AG39" s="1"/>
      <c r="AH39" s="7"/>
      <c r="AI39" s="1"/>
      <c r="AJ39" s="1"/>
      <c r="AK39" s="1"/>
      <c r="AL39" s="1"/>
      <c r="AM39" s="7"/>
      <c r="AN39" s="1"/>
      <c r="AO39" s="1"/>
      <c r="AP39" s="1"/>
      <c r="AQ39" s="1"/>
      <c r="AR39" s="1"/>
      <c r="AS39" s="7"/>
      <c r="AT39" s="1"/>
    </row>
    <row r="40" spans="1:46"/>
    <row r="41" spans="1:46"/>
    <row r="42" spans="1:46"/>
    <row r="43" spans="1:46"/>
    <row r="44" spans="1:46"/>
    <row r="45" spans="1:46"/>
    <row r="46" spans="1:46"/>
  </sheetData>
  <autoFilter ref="A16:AT33" xr:uid="{00000000-0009-0000-0000-000000000000}"/>
  <mergeCells count="105">
    <mergeCell ref="D3:I3"/>
    <mergeCell ref="F4:I4"/>
    <mergeCell ref="F5:I5"/>
    <mergeCell ref="AF7:AJ7"/>
    <mergeCell ref="AK7:AO7"/>
    <mergeCell ref="AA7:AE7"/>
    <mergeCell ref="AA8:AE8"/>
    <mergeCell ref="AF8:AJ8"/>
    <mergeCell ref="AK8:AO8"/>
    <mergeCell ref="F8:I8"/>
    <mergeCell ref="AP7:AT7"/>
    <mergeCell ref="D12:U13"/>
    <mergeCell ref="V12:Z12"/>
    <mergeCell ref="AT14:AT15"/>
    <mergeCell ref="AA10:AB10"/>
    <mergeCell ref="AF14:AG14"/>
    <mergeCell ref="X14:X15"/>
    <mergeCell ref="Y14:Y15"/>
    <mergeCell ref="AA14:AB14"/>
    <mergeCell ref="AP12:AT12"/>
    <mergeCell ref="AO14:AO15"/>
    <mergeCell ref="AH14:AH15"/>
    <mergeCell ref="AI14:AI15"/>
    <mergeCell ref="AA12:AE12"/>
    <mergeCell ref="AF12:AJ12"/>
    <mergeCell ref="AP14:AR14"/>
    <mergeCell ref="V13:Z13"/>
    <mergeCell ref="AK12:AO12"/>
    <mergeCell ref="AS14:AS15"/>
    <mergeCell ref="AM14:AM15"/>
    <mergeCell ref="AN14:AN15"/>
    <mergeCell ref="Z14:Z15"/>
    <mergeCell ref="F7:I7"/>
    <mergeCell ref="AP8:AT8"/>
    <mergeCell ref="B39:C39"/>
    <mergeCell ref="F39:I39"/>
    <mergeCell ref="J39:P39"/>
    <mergeCell ref="F36:I36"/>
    <mergeCell ref="J36:P36"/>
    <mergeCell ref="J38:P38"/>
    <mergeCell ref="F38:I38"/>
    <mergeCell ref="B38:C38"/>
    <mergeCell ref="AK36:AL36"/>
    <mergeCell ref="A1:U1"/>
    <mergeCell ref="A2:U2"/>
    <mergeCell ref="AF33:AG33"/>
    <mergeCell ref="AK33:AL33"/>
    <mergeCell ref="V33:W33"/>
    <mergeCell ref="AA33:AB33"/>
    <mergeCell ref="AE14:AE15"/>
    <mergeCell ref="V32:W32"/>
    <mergeCell ref="AD14:AD15"/>
    <mergeCell ref="V8:Z8"/>
    <mergeCell ref="A12:C13"/>
    <mergeCell ref="V14:W14"/>
    <mergeCell ref="V10:W10"/>
    <mergeCell ref="D10:K10"/>
    <mergeCell ref="L10:O10"/>
    <mergeCell ref="D14:S14"/>
    <mergeCell ref="AK14:AL14"/>
    <mergeCell ref="F6:I6"/>
    <mergeCell ref="A3:B3"/>
    <mergeCell ref="A4:B4"/>
    <mergeCell ref="A5:B5"/>
    <mergeCell ref="A6:B6"/>
    <mergeCell ref="A7:B7"/>
    <mergeCell ref="V7:Z7"/>
    <mergeCell ref="AP36:AR36"/>
    <mergeCell ref="B37:C37"/>
    <mergeCell ref="F37:I37"/>
    <mergeCell ref="J37:P37"/>
    <mergeCell ref="V37:W37"/>
    <mergeCell ref="AA37:AB37"/>
    <mergeCell ref="AK37:AL37"/>
    <mergeCell ref="B36:D36"/>
    <mergeCell ref="AP13:AT13"/>
    <mergeCell ref="AP37:AR37"/>
    <mergeCell ref="V36:W36"/>
    <mergeCell ref="AA36:AB36"/>
    <mergeCell ref="AF36:AG36"/>
    <mergeCell ref="AF37:AG37"/>
    <mergeCell ref="AP35:AR35"/>
    <mergeCell ref="AK35:AL35"/>
    <mergeCell ref="AF35:AG35"/>
    <mergeCell ref="AA35:AB35"/>
    <mergeCell ref="D9:S9"/>
    <mergeCell ref="AK10:AL10"/>
    <mergeCell ref="F32:U32"/>
    <mergeCell ref="Y32:Z32"/>
    <mergeCell ref="AF10:AG10"/>
    <mergeCell ref="AP10:AR10"/>
    <mergeCell ref="V35:W35"/>
    <mergeCell ref="AS32:AT32"/>
    <mergeCell ref="B32:D32"/>
    <mergeCell ref="AA32:AB32"/>
    <mergeCell ref="AF32:AG32"/>
    <mergeCell ref="AK32:AL32"/>
    <mergeCell ref="AO32:AQ32"/>
    <mergeCell ref="AI32:AJ32"/>
    <mergeCell ref="AP33:AR33"/>
    <mergeCell ref="AA13:AE13"/>
    <mergeCell ref="AC14:AC15"/>
    <mergeCell ref="AF13:AJ13"/>
    <mergeCell ref="AK13:AO13"/>
    <mergeCell ref="AJ14:AJ15"/>
  </mergeCells>
  <conditionalFormatting sqref="AR32:AS32 X32:Z32 X17:X26 AM17:AM26 AH17:AH26 AS17:AS26 AS28:AS31 AH28:AH32 AM28:AM32 X28:X32 Z28 Y27">
    <cfRule type="containsText" dxfId="33" priority="290" operator="containsText" text="N/A">
      <formula>NOT(ISERROR(SEARCH("N/A",X17)))</formula>
    </cfRule>
    <cfRule type="cellIs" dxfId="32" priority="291" operator="between">
      <formula>#REF!</formula>
      <formula>#REF!</formula>
    </cfRule>
    <cfRule type="cellIs" dxfId="31" priority="292" operator="between">
      <formula>#REF!</formula>
      <formula>#REF!</formula>
    </cfRule>
    <cfRule type="cellIs" dxfId="30" priority="293" operator="between">
      <formula>#REF!</formula>
      <formula>#REF!</formula>
    </cfRule>
  </conditionalFormatting>
  <conditionalFormatting sqref="X32:Z32">
    <cfRule type="colorScale" priority="81">
      <colorScale>
        <cfvo type="min"/>
        <cfvo type="percentile" val="50"/>
        <cfvo type="max"/>
        <color rgb="FFF8696B"/>
        <color rgb="FFFFEB84"/>
        <color rgb="FF63BE7B"/>
      </colorScale>
    </cfRule>
  </conditionalFormatting>
  <conditionalFormatting sqref="AH32">
    <cfRule type="colorScale" priority="79">
      <colorScale>
        <cfvo type="min"/>
        <cfvo type="percentile" val="50"/>
        <cfvo type="max"/>
        <color rgb="FFF8696B"/>
        <color rgb="FFFFEB84"/>
        <color rgb="FF63BE7B"/>
      </colorScale>
    </cfRule>
  </conditionalFormatting>
  <conditionalFormatting sqref="AM32">
    <cfRule type="colorScale" priority="78">
      <colorScale>
        <cfvo type="min"/>
        <cfvo type="percentile" val="50"/>
        <cfvo type="max"/>
        <color rgb="FFF8696B"/>
        <color rgb="FFFFEB84"/>
        <color rgb="FF63BE7B"/>
      </colorScale>
    </cfRule>
  </conditionalFormatting>
  <conditionalFormatting sqref="AR32">
    <cfRule type="colorScale" priority="73">
      <colorScale>
        <cfvo type="min"/>
        <cfvo type="percentile" val="50"/>
        <cfvo type="max"/>
        <color rgb="FFF8696B"/>
        <color rgb="FFFFEB84"/>
        <color rgb="FF63BE7B"/>
      </colorScale>
    </cfRule>
  </conditionalFormatting>
  <conditionalFormatting sqref="AR17:AR23">
    <cfRule type="colorScale" priority="70">
      <colorScale>
        <cfvo type="min"/>
        <cfvo type="percentile" val="50"/>
        <cfvo type="max"/>
        <color rgb="FF63BE7B"/>
        <color rgb="FFFFEB84"/>
        <color rgb="FFF8696B"/>
      </colorScale>
    </cfRule>
  </conditionalFormatting>
  <conditionalFormatting sqref="X17:X26 X28:X31 Z28 Y27">
    <cfRule type="containsText" dxfId="29" priority="66" operator="containsText" text="N/A">
      <formula>NOT(ISERROR(SEARCH("N/A",X17)))</formula>
    </cfRule>
  </conditionalFormatting>
  <conditionalFormatting sqref="W18 W20:W22">
    <cfRule type="containsText" dxfId="28" priority="62" operator="containsText" text="N/A">
      <formula>NOT(ISERROR(SEARCH("N/A",W18)))</formula>
    </cfRule>
    <cfRule type="cellIs" dxfId="27" priority="63" operator="between">
      <formula>#REF!</formula>
      <formula>#REF!</formula>
    </cfRule>
    <cfRule type="cellIs" dxfId="26" priority="64" operator="between">
      <formula>#REF!</formula>
      <formula>#REF!</formula>
    </cfRule>
    <cfRule type="cellIs" dxfId="25" priority="65" operator="between">
      <formula>#REF!</formula>
      <formula>#REF!</formula>
    </cfRule>
  </conditionalFormatting>
  <conditionalFormatting sqref="W18 W20:W22">
    <cfRule type="containsText" dxfId="24" priority="58" operator="containsText" text="N/A">
      <formula>NOT(ISERROR(SEARCH("N/A",W18)))</formula>
    </cfRule>
  </conditionalFormatting>
  <conditionalFormatting sqref="AR17:AR26 AR32">
    <cfRule type="colorScale" priority="310">
      <colorScale>
        <cfvo type="min"/>
        <cfvo type="percentile" val="50"/>
        <cfvo type="max"/>
        <color rgb="FF63BE7B"/>
        <color rgb="FFFFEB84"/>
        <color rgb="FFF8696B"/>
      </colorScale>
    </cfRule>
  </conditionalFormatting>
  <conditionalFormatting sqref="W17">
    <cfRule type="containsText" dxfId="23" priority="43" operator="containsText" text="N/A">
      <formula>NOT(ISERROR(SEARCH("N/A",W17)))</formula>
    </cfRule>
    <cfRule type="cellIs" dxfId="22" priority="44" operator="between">
      <formula>#REF!</formula>
      <formula>#REF!</formula>
    </cfRule>
    <cfRule type="cellIs" dxfId="21" priority="45" operator="between">
      <formula>#REF!</formula>
      <formula>#REF!</formula>
    </cfRule>
    <cfRule type="cellIs" dxfId="20" priority="46" operator="between">
      <formula>#REF!</formula>
      <formula>#REF!</formula>
    </cfRule>
  </conditionalFormatting>
  <conditionalFormatting sqref="W17">
    <cfRule type="containsText" dxfId="19" priority="42" operator="containsText" text="N/A">
      <formula>NOT(ISERROR(SEARCH("N/A",W17)))</formula>
    </cfRule>
  </conditionalFormatting>
  <conditionalFormatting sqref="W23">
    <cfRule type="containsText" dxfId="18" priority="38" operator="containsText" text="N/A">
      <formula>NOT(ISERROR(SEARCH("N/A",W23)))</formula>
    </cfRule>
    <cfRule type="cellIs" dxfId="17" priority="39" operator="between">
      <formula>#REF!</formula>
      <formula>#REF!</formula>
    </cfRule>
    <cfRule type="cellIs" dxfId="16" priority="40" operator="between">
      <formula>#REF!</formula>
      <formula>#REF!</formula>
    </cfRule>
    <cfRule type="cellIs" dxfId="15" priority="41" operator="between">
      <formula>#REF!</formula>
      <formula>#REF!</formula>
    </cfRule>
  </conditionalFormatting>
  <conditionalFormatting sqref="W23">
    <cfRule type="containsText" dxfId="14" priority="37" operator="containsText" text="N/A">
      <formula>NOT(ISERROR(SEARCH("N/A",W23)))</formula>
    </cfRule>
  </conditionalFormatting>
  <conditionalFormatting sqref="AR28:AR31">
    <cfRule type="colorScale" priority="371">
      <colorScale>
        <cfvo type="num" val="0.45"/>
        <cfvo type="percent" val="0.65"/>
        <cfvo type="percent" val="100"/>
        <color rgb="FFF8696B"/>
        <color rgb="FFFFEB84"/>
        <color rgb="FF63BE7B"/>
      </colorScale>
    </cfRule>
  </conditionalFormatting>
  <conditionalFormatting sqref="Y29:Z29">
    <cfRule type="containsText" dxfId="13" priority="19" operator="containsText" text="N/A">
      <formula>NOT(ISERROR(SEARCH("N/A",Y29)))</formula>
    </cfRule>
    <cfRule type="cellIs" dxfId="12" priority="20" operator="between">
      <formula>#REF!</formula>
      <formula>#REF!</formula>
    </cfRule>
    <cfRule type="cellIs" dxfId="11" priority="21" operator="between">
      <formula>#REF!</formula>
      <formula>#REF!</formula>
    </cfRule>
    <cfRule type="cellIs" dxfId="10" priority="22" operator="between">
      <formula>#REF!</formula>
      <formula>#REF!</formula>
    </cfRule>
  </conditionalFormatting>
  <conditionalFormatting sqref="Y29:Z29">
    <cfRule type="containsText" dxfId="9" priority="18" operator="containsText" text="N/A">
      <formula>NOT(ISERROR(SEARCH("N/A",Y29)))</formula>
    </cfRule>
  </conditionalFormatting>
  <conditionalFormatting sqref="X27 AH27 AM27 AS27">
    <cfRule type="containsText" dxfId="8" priority="9" operator="containsText" text="N/A">
      <formula>NOT(ISERROR(SEARCH("N/A",X27)))</formula>
    </cfRule>
    <cfRule type="cellIs" dxfId="7" priority="10" operator="between">
      <formula>#REF!</formula>
      <formula>#REF!</formula>
    </cfRule>
    <cfRule type="cellIs" dxfId="6" priority="11" operator="between">
      <formula>#REF!</formula>
      <formula>#REF!</formula>
    </cfRule>
    <cfRule type="cellIs" dxfId="5" priority="12" operator="between">
      <formula>#REF!</formula>
      <formula>#REF!</formula>
    </cfRule>
  </conditionalFormatting>
  <conditionalFormatting sqref="X27">
    <cfRule type="containsText" dxfId="4" priority="8" operator="containsText" text="N/A">
      <formula>NOT(ISERROR(SEARCH("N/A",X27)))</formula>
    </cfRule>
  </conditionalFormatting>
  <conditionalFormatting sqref="AR27">
    <cfRule type="colorScale" priority="6">
      <colorScale>
        <cfvo type="num" val="0.45"/>
        <cfvo type="percent" val="0.65"/>
        <cfvo type="percent" val="100"/>
        <color rgb="FFF8696B"/>
        <color rgb="FFFFEB84"/>
        <color rgb="FF63BE7B"/>
      </colorScale>
    </cfRule>
  </conditionalFormatting>
  <conditionalFormatting sqref="AR27">
    <cfRule type="colorScale" priority="7">
      <colorScale>
        <cfvo type="num" val="0.45"/>
        <cfvo type="percent" val="0.65"/>
        <cfvo type="percent" val="100"/>
        <color rgb="FFF8696B"/>
        <color rgb="FFFFEB84"/>
        <color rgb="FF63BE7B"/>
      </colorScale>
    </cfRule>
  </conditionalFormatting>
  <conditionalFormatting sqref="AC32">
    <cfRule type="containsText" dxfId="3" priority="2" operator="containsText" text="N/A">
      <formula>NOT(ISERROR(SEARCH("N/A",AC32)))</formula>
    </cfRule>
    <cfRule type="cellIs" dxfId="2" priority="3" operator="between">
      <formula>#REF!</formula>
      <formula>#REF!</formula>
    </cfRule>
    <cfRule type="cellIs" dxfId="1" priority="4" operator="between">
      <formula>#REF!</formula>
      <formula>#REF!</formula>
    </cfRule>
    <cfRule type="cellIs" dxfId="0" priority="5" operator="between">
      <formula>#REF!</formula>
      <formula>#REF!</formula>
    </cfRule>
  </conditionalFormatting>
  <conditionalFormatting sqref="AC32">
    <cfRule type="colorScale" priority="1">
      <colorScale>
        <cfvo type="min"/>
        <cfvo type="percentile" val="50"/>
        <cfvo type="max"/>
        <color rgb="FFF8696B"/>
        <color rgb="FFFFEB84"/>
        <color rgb="FF63BE7B"/>
      </colorScale>
    </cfRule>
  </conditionalFormatting>
  <dataValidations count="7">
    <dataValidation type="list" allowBlank="1" showInputMessage="1" showErrorMessage="1" sqref="J31 J17:J29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xr:uid="{00000000-0002-0000-0000-000000000000}">
      <formula1>PROGRAMACION</formula1>
    </dataValidation>
    <dataValidation type="list" allowBlank="1" showInputMessage="1" showErrorMessage="1" sqref="F22 F24:F26" xr:uid="{00000000-0002-0000-0000-000001000000}">
      <formula1>META02</formula1>
    </dataValidation>
    <dataValidation type="list" allowBlank="1" showInputMessage="1" showErrorMessage="1" sqref="W5" xr:uid="{00000000-0002-0000-0000-000002000000}">
      <formula1>$AT$7:$AT$10</formula1>
    </dataValidation>
    <dataValidation type="list" allowBlank="1" showInputMessage="1" showErrorMessage="1" error="Escriba un texto " promptTitle="Cualquier contenido" sqref="F23 F17:F21" xr:uid="{00000000-0002-0000-0000-000003000000}">
      <formula1>META02</formula1>
    </dataValidation>
    <dataValidation type="list" allowBlank="1" showInputMessage="1" showErrorMessage="1" error="Escriba un texto " promptTitle="Cualquier contenido" sqref="F29:F31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xr:uid="{00000000-0002-0000-0000-000004000000}">
      <formula1>META2</formula1>
    </dataValidation>
    <dataValidation type="list" allowBlank="1" showInputMessage="1" showErrorMessage="1" sqref="Q17:Q31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xr:uid="{00000000-0002-0000-0000-000005000000}">
      <formula1>INDICADOR</formula1>
    </dataValidation>
    <dataValidation type="list" allowBlank="1" showInputMessage="1" showErrorMessage="1" sqref="U17:U31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1
Vigencia desde: 8 septiembre de 2017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2019-09-09T17:19:38Z</dcterms:modified>
  <cp:category/>
  <cp:contentStatus/>
</cp:coreProperties>
</file>