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ALCALDÍAS LOCALES\"/>
    </mc:Choice>
  </mc:AlternateContent>
  <xr:revisionPtr revIDLastSave="43" documentId="6_{00FCDAD7-B2C2-4ED6-9D6F-B6D7FF2EEB2E}" xr6:coauthVersionLast="41" xr6:coauthVersionMax="43" xr10:uidLastSave="{9FF29D53-D2AB-4D46-82A4-8484B0774020}"/>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4" i="1" l="1"/>
  <c r="AC30" i="1" l="1"/>
  <c r="P18" i="1" l="1"/>
  <c r="AQ18" i="1" s="1"/>
  <c r="AS18" i="1" s="1"/>
  <c r="AQ19" i="1"/>
  <c r="AS19" i="1" s="1"/>
  <c r="AQ20" i="1"/>
  <c r="AS20" i="1" s="1"/>
  <c r="AQ21" i="1"/>
  <c r="AS21" i="1" s="1"/>
  <c r="P22" i="1"/>
  <c r="AQ22" i="1" s="1"/>
  <c r="AS22" i="1" s="1"/>
  <c r="AQ23" i="1"/>
  <c r="AS23" i="1" s="1"/>
  <c r="AQ24" i="1"/>
  <c r="AS24" i="1"/>
  <c r="P25" i="1"/>
  <c r="AQ25" i="1"/>
  <c r="AS25" i="1" s="1"/>
  <c r="P26" i="1"/>
  <c r="AQ26" i="1" s="1"/>
  <c r="AS26" i="1" s="1"/>
  <c r="P27" i="1"/>
  <c r="AQ27" i="1"/>
  <c r="AS27" i="1" s="1"/>
  <c r="AQ28" i="1"/>
  <c r="AS28" i="1" s="1"/>
  <c r="P29" i="1"/>
  <c r="AQ29" i="1" s="1"/>
  <c r="AS29" i="1" s="1"/>
  <c r="AQ30" i="1"/>
  <c r="AS30" i="1"/>
  <c r="AQ31" i="1"/>
  <c r="AS31" i="1" s="1"/>
  <c r="AQ32" i="1"/>
  <c r="AS32" i="1" s="1"/>
  <c r="AQ33" i="1"/>
  <c r="AS33" i="1" s="1"/>
  <c r="P17" i="1"/>
  <c r="AQ17" i="1" s="1"/>
  <c r="AS17" i="1" s="1"/>
  <c r="AP18" i="1"/>
  <c r="AP19" i="1"/>
  <c r="AP20" i="1"/>
  <c r="AP21" i="1"/>
  <c r="AP22" i="1"/>
  <c r="AP23" i="1"/>
  <c r="AP24" i="1"/>
  <c r="AP25" i="1"/>
  <c r="AP26" i="1"/>
  <c r="AP27" i="1"/>
  <c r="AP28" i="1"/>
  <c r="AP29" i="1"/>
  <c r="AP30" i="1"/>
  <c r="AP31" i="1"/>
  <c r="AP32" i="1"/>
  <c r="AP33" i="1"/>
  <c r="AP17" i="1"/>
  <c r="AK19" i="1"/>
  <c r="AM19" i="1" s="1"/>
  <c r="AK20" i="1"/>
  <c r="AM20" i="1" s="1"/>
  <c r="AK21" i="1"/>
  <c r="AM21" i="1" s="1"/>
  <c r="AK22" i="1"/>
  <c r="AM22" i="1" s="1"/>
  <c r="AK23" i="1"/>
  <c r="AM23" i="1"/>
  <c r="AK24" i="1"/>
  <c r="AM24" i="1" s="1"/>
  <c r="AK25" i="1"/>
  <c r="AM25" i="1" s="1"/>
  <c r="AK26" i="1"/>
  <c r="AM26" i="1" s="1"/>
  <c r="AK27" i="1"/>
  <c r="AM27" i="1" s="1"/>
  <c r="AK28" i="1"/>
  <c r="AM28" i="1" s="1"/>
  <c r="AK30" i="1"/>
  <c r="AM30" i="1" s="1"/>
  <c r="AK31" i="1"/>
  <c r="AM31" i="1" s="1"/>
  <c r="AK32" i="1"/>
  <c r="AM32" i="1"/>
  <c r="AK33" i="1"/>
  <c r="AM33" i="1" s="1"/>
  <c r="AK18" i="1"/>
  <c r="AM18" i="1" s="1"/>
  <c r="AK29" i="1"/>
  <c r="AK17" i="1"/>
  <c r="AF28" i="1"/>
  <c r="AH28" i="1"/>
  <c r="AF29" i="1"/>
  <c r="AH29" i="1" s="1"/>
  <c r="AF30" i="1"/>
  <c r="AH30" i="1" s="1"/>
  <c r="AF31" i="1"/>
  <c r="AH31" i="1" s="1"/>
  <c r="AF26" i="1"/>
  <c r="AH26" i="1" s="1"/>
  <c r="AF27" i="1"/>
  <c r="AH27" i="1" s="1"/>
  <c r="AF25" i="1"/>
  <c r="AH25" i="1" s="1"/>
  <c r="AF21" i="1"/>
  <c r="AH21" i="1" s="1"/>
  <c r="AF22" i="1"/>
  <c r="AH22" i="1"/>
  <c r="AF20" i="1"/>
  <c r="AH20" i="1" s="1"/>
  <c r="AF18" i="1"/>
  <c r="AH18" i="1" s="1"/>
  <c r="AF19" i="1"/>
  <c r="AF23" i="1"/>
  <c r="AF24" i="1"/>
  <c r="AF32" i="1"/>
  <c r="AF17" i="1"/>
  <c r="AA18" i="1"/>
  <c r="AA19" i="1"/>
  <c r="AC19" i="1" s="1"/>
  <c r="AA20" i="1"/>
  <c r="AA21" i="1"/>
  <c r="AA22" i="1"/>
  <c r="AA23" i="1"/>
  <c r="AC23" i="1" s="1"/>
  <c r="AA24" i="1"/>
  <c r="AA25" i="1"/>
  <c r="AA26" i="1"/>
  <c r="AC26" i="1" s="1"/>
  <c r="AA27" i="1"/>
  <c r="AA28" i="1"/>
  <c r="AC28" i="1"/>
  <c r="AA30" i="1"/>
  <c r="AA31" i="1"/>
  <c r="AC31" i="1"/>
  <c r="AA32" i="1"/>
  <c r="AC32" i="1" s="1"/>
  <c r="AA17" i="1"/>
  <c r="AC17" i="1"/>
  <c r="V31" i="1"/>
  <c r="V30" i="1"/>
  <c r="X30" i="1"/>
  <c r="V26" i="1"/>
  <c r="V27" i="1"/>
  <c r="V28" i="1"/>
  <c r="X28" i="1"/>
  <c r="V25" i="1"/>
  <c r="V22" i="1"/>
  <c r="V21" i="1"/>
  <c r="V18" i="1"/>
  <c r="V19" i="1"/>
  <c r="V20" i="1"/>
  <c r="V23" i="1"/>
  <c r="V24" i="1"/>
  <c r="V29" i="1"/>
  <c r="V17" i="1"/>
  <c r="E34" i="1"/>
  <c r="AH34" i="1" l="1"/>
  <c r="AM34" i="1"/>
  <c r="AR34" i="1"/>
  <c r="X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5"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<sst xmlns="http://schemas.openxmlformats.org/spreadsheetml/2006/main" count="509" uniqueCount="293">
  <si>
    <t>ALCALDÍA LOCAL DE CIUDAD BOLIVAR</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</si>
  <si>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</si>
  <si>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</si>
  <si>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</si>
  <si>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</si>
  <si>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</si>
  <si>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</si>
  <si>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</si>
  <si>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</si>
  <si>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</si>
  <si>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</si>
  <si>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</si>
  <si>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</si>
  <si>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</si>
  <si>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</si>
  <si>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</si>
  <si>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</si>
  <si>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</si>
  <si>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</si>
  <si>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</si>
  <si>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</si>
  <si>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</si>
  <si>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</si>
  <si>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</si>
  <si>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</si>
  <si>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</si>
  <si>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</si>
  <si>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</si>
  <si>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</si>
  <si>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</si>
  <si>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</si>
  <si>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</si>
  <si>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</si>
  <si>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</si>
  <si>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</si>
  <si>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</si>
  <si>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</si>
  <si>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</si>
  <si>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</si>
  <si>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</si>
  <si>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</si>
  <si>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</si>
  <si>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</si>
  <si>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</si>
  <si>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</si>
  <si>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</si>
  <si>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</si>
  <si>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</si>
  <si>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</si>
  <si>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</si>
  <si>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</si>
  <si>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</si>
  <si>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</si>
  <si>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</si>
  <si>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</si>
  <si>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</si>
  <si>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</si>
  <si>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</si>
  <si>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</si>
  <si>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</si>
  <si>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</si>
  <si>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</si>
  <si>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</si>
  <si>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</si>
  <si>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</si>
  <si>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</si>
  <si>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</si>
  <si>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</si>
  <si>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</si>
  <si>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</si>
  <si>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</si>
  <si>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</si>
  <si>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</si>
  <si>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</si>
  <si>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</si>
  <si>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</si>
  <si>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</si>
  <si>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</si>
  <si>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</si>
  <si>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</si>
  <si>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</si>
  <si>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</si>
  <si>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</si>
  <si>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</si>
  <si>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</si>
  <si>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</si>
  <si>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</si>
  <si>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</si>
  <si>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</si>
  <si>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Durante el 1mer  trimestre de la vigencia 2019, se Giro  $ 3.211.940.620 correspondiente al   5,44%,  de las Obligaciones por Pagar de los años 017 y anteriores constituidas a 31-12-2018.</t>
  </si>
  <si>
    <t>ejecución presupuestal de inversión a 31 de Marzo de 2019.</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</si>
  <si>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</si>
  <si>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</si>
  <si>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</si>
  <si>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Durante el 1mer  trimestre de la vigencia 2019, se Giro  $ 30.105.630.734 correspondiente al   27,99%,  de las Obligaciones Constituidas de Inversion Directa</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</si>
  <si>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</si>
  <si>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</si>
  <si>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</si>
  <si>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</si>
  <si>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</si>
  <si>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</si>
  <si>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</si>
  <si>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</si>
  <si>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</si>
  <si>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</si>
  <si>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</si>
  <si>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</si>
  <si>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</si>
  <si>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</si>
  <si>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</si>
  <si>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</si>
  <si>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 xml:space="preserve">SE REALIZARON 12 OPERATIVOS EN MATERIA DE ACTIVIDAD ECONOMICA EN LAS FECHAS 11/ENE, 22/FEB,01-05-08-14-16-19-20-22-27-29 DE MARZO 2019, 16 ESTABLECIMIENTOS CON SUSPENSION DE LA ACTIVIDAD ECONOMICA DE 5 A 10 DIAS POR INCUMPLIMIENTO DE LA NORMA </t>
  </si>
  <si>
    <t>SOPORTES ESCANEADOS  DE LAS VISITAS REALIZADAS, FOTOS.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</si>
  <si>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</si>
  <si>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</si>
  <si>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</si>
  <si>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</si>
  <si>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SE PROGRAMARON 6 OPERATIVOS RELACIONADOS CON TEMA URBANISTICO, DE LOS CUALES  5 CINCO OPERATIVOS  FUERON EFECTIVOS Y REALIZADOS EN LAS FECHAS 26 ,  01-15-21-26-MARZO DE 2019, OPERATIVOS  PARQUEADEROS PRIVADOS Y REGIMEN URBANISTICO Y EL 28 DE FEBRERO OPERATIVO NO EFECTIVO POR FALTA DE ACOMPAÑAMIENTO DE LA POLICIA NACIONAL</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</si>
  <si>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</si>
  <si>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</si>
  <si>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</si>
  <si>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</si>
  <si>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SE REALIZARON OPERATIVOS DE CONTROL ESPACIO PUBLICO Y SENSIBILIZACION  VENDEDORES AMBULANTES EN LAS FECHAS 24 DE ENERO 19,25,26 FEB Y 04-11-13-28 DE MARZO DE 2019, INFORMANDO A LA COMUNIDAD DE LA IMPORTACIA DE NO OCUPAR EL ESPACIO PUBLICO Y QUE PUEDAN ACCEDER A LAS OFERTAS DEL IPES, PARQUEADEROS  BAHIAS APROXIMADAMENTE 2706MTS RECUPERADOS, RETIRO DE TALANQUERAS(3) Y DOS VEHICULOS INMOVILIZADOS</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</si>
  <si>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</si>
  <si>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</si>
  <si>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</si>
  <si>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</si>
  <si>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</si>
  <si>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</si>
  <si>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</si>
  <si>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</si>
  <si>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</si>
  <si>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</si>
  <si>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</si>
  <si>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</si>
  <si>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</si>
  <si>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</si>
  <si>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</si>
  <si>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</si>
  <si>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</si>
  <si>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</si>
  <si>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</si>
  <si>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</si>
  <si>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N/A</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</si>
  <si>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</si>
  <si>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</si>
  <si>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</si>
  <si>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</si>
  <si>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</si>
  <si>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</si>
  <si>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 xml:space="preserve">Requerimientos ciudadanos con respuesta de fondo </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</si>
  <si>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</si>
  <si>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</si>
  <si>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</si>
  <si>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</si>
  <si>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</si>
  <si>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</si>
  <si>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</si>
  <si>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</si>
  <si>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</si>
  <si>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</si>
  <si>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</si>
  <si>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</si>
  <si>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</si>
  <si>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</si>
  <si>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</si>
  <si>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</si>
  <si>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</si>
  <si>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</si>
  <si>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</si>
  <si>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</si>
  <si>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</si>
  <si>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</si>
  <si>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</si>
  <si>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</si>
  <si>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</si>
  <si>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</si>
  <si>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</si>
  <si>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</si>
  <si>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</si>
  <si>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</si>
  <si>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</si>
  <si>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</si>
  <si>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</si>
  <si>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</si>
  <si>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</si>
  <si>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</si>
  <si>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</si>
  <si>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</si>
  <si>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</si>
  <si>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</si>
  <si>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</si>
  <si>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</si>
  <si>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</si>
  <si>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</si>
  <si>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</si>
  <si>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</si>
  <si>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</si>
  <si>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</si>
  <si>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</si>
  <si>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</si>
  <si>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</si>
  <si>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</si>
  <si>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</si>
  <si>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</si>
  <si>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</si>
  <si>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</si>
  <si>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</si>
  <si>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</si>
  <si>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</si>
  <si>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</si>
  <si>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</si>
  <si>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</si>
  <si>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</si>
  <si>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</si>
  <si>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</si>
  <si>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</si>
  <si>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</si>
  <si>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</si>
  <si>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</si>
  <si>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</si>
  <si>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</si>
  <si>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</si>
  <si>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</si>
  <si>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</si>
  <si>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</si>
  <si>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</si>
  <si>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</si>
  <si>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</si>
  <si>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</si>
  <si>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</si>
  <si>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</si>
  <si>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</si>
  <si>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</si>
  <si>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</si>
  <si>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</si>
  <si>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</si>
  <si>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</si>
  <si>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</si>
  <si>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</si>
  <si>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</si>
  <si>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</si>
  <si>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</si>
  <si>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</si>
  <si>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</si>
  <si>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</si>
  <si>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</si>
  <si>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</si>
  <si>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</si>
  <si>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</si>
  <si>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r>
      <t xml:space="preserve">Girar el </t>
    </r>
    <r>
      <rPr>
        <b/>
        <sz val="12"/>
        <rFont val="Garamond"/>
        <family val="1"/>
      </rPr>
      <t>50%</t>
    </r>
    <r>
      <rPr>
        <sz val="12"/>
        <rFont val="Garamond"/>
        <family val="1"/>
      </rPr>
      <t xml:space="preserve"> del presupuesto constituído como Obligaciones por Pagar de la vigencia 2017 y anteriores (Inversión).</t>
    </r>
  </si>
  <si>
    <r>
      <t xml:space="preserve">Girar el </t>
    </r>
    <r>
      <rPr>
        <b/>
        <sz val="12"/>
        <rFont val="Garamond"/>
        <family val="1"/>
      </rPr>
      <t>50%</t>
    </r>
    <r>
      <rPr>
        <sz val="12"/>
        <rFont val="Garamond"/>
        <family val="1"/>
      </rPr>
      <t xml:space="preserve"> del presupuesto constituído como Obligaciones por Pagar de la vigencia 2018 ( Inversión).</t>
    </r>
  </si>
  <si>
    <t>De acuerdo al informe remitido por la DTI de los 6 lineamientos evaluados la alcaldía local cumple con el 80%</t>
  </si>
  <si>
    <t>radicado 20194400192783</t>
  </si>
  <si>
    <t>La Alcaldía Local actualmente presenta un nivel de cumplimiento del 100% de las acciones de mejora documentadas y vigentes.</t>
  </si>
  <si>
    <t>Reportes MIMEC - SIG</t>
  </si>
  <si>
    <t>La Alcaldía Local dio respuesta al 17% de los requerimientos ciudadanos con corte a 31 de diciembre de 2018 programados para el trimestre de la vigencia 2019.</t>
  </si>
  <si>
    <t>Reporte SAC</t>
  </si>
  <si>
    <t>Según el visor MUSI reportado por la Secretaría Distrital de Planeación, el avance físico del plan de desarrollo local para el trimestre fue del 45,4%</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</si>
  <si>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</si>
  <si>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</si>
  <si>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</si>
  <si>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</si>
  <si>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Se adiciona el avance de gestión de la Alcaldía Local realizado durante el I trimestre, obteniendo por resultado 97,50%.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</si>
  <si>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Obtener una calificación igual o superior al 80  % en conocimientos de MIPG por proceso y/o Alcaldía Local</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</si>
  <si>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</si>
  <si>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Durante el II trimestre de la vigencia 2019, se ejecuto de inversion direnta $ 24.224.624.697 correspondiente al  22,54%, del Presupuesto asignado  más la adición de los excedentes financieros de la vigencia 2018 para la vigencia 2019.</t>
  </si>
  <si>
    <t>Durante el 1II trimestre de la vigencia 2019, se Giro  $ 5.879.169.030 correspondiente al   5,47%, de  Presupuesto Comprometido entre  el 01 de Enero y el 31 de Junio de 2019.</t>
  </si>
  <si>
    <t>Durante el II-trimestre de la vigencia 2019, se Giro acumulado  $ 12.234.403.051 correspondiente al  30,56%,  de las Obligaciones Constituidas de Inversion Directa y  de Gastos de Funcionamiento $183.970.351 que el el 84,85% de las Obligaciones Constituidas  a 31-12-2018.</t>
  </si>
  <si>
    <t>Durante el II-trimestre de la vigencia 2019, GiroS Acumulados de  $ 45.639.022.996 correspondiente aun acumulado del 44,51%,  de las Obligaciones por Pagar de los años 2017 y anteriores constituidas a 31-12-2018.</t>
  </si>
  <si>
    <t xml:space="preserve">De acuerdo a los lineamientos de la Veeduría Distrital se realiza la Jornada de Rendición de Cuenta para el último domingo del mes de abril, en la que se evidencia el registro de 1151 personas asistentes. Es importante mencionar que para las vigencias anteriores las jornadas de rendición de cuentas se realizaran los días sábados, días destinados para ejercicios comunitarios dados que el día domingo es un espacio reservado para procesos personales 
Ahora bien, respecto a los Derechos Petición si bien es cierto disminuyeron es de reconocer que un 40%  de estos fueron felicitaciones por la gestión realizada por la Administración Local y la participación ciudadana fue relevante con respecto a los beneficiarios de los proyectos de inversión siendo este un proceso de participación más incidente 
</t>
  </si>
  <si>
    <t xml:space="preserve">Listados de Asistencia de la jornada de  Audiencia Pública de  Rendición de Cuentas </t>
  </si>
  <si>
    <t>SE REALIZARON 23 OPERATIVOS EN MATERIA DE ACTIVIDAD ECONOMICA EN LAS FECHAS EN ABRIL 10-16-17-27-29, EN MAYO 03-07-09-10-11-17-21-25-31, EN JUNIO  05-07-14-15-18-19-20-27-28.</t>
  </si>
  <si>
    <t>SE PROGRAMARON 7 OPERATIVOS RELACIONADOS CON TEMA URBANISTICO, SE REALIZARON 07 SIETE OPERATIVOS   EN LAS FECHAS 02-03-04-26-30 DE ABRIL , 09 -15 DE MAYO, LOS PROGRAMADOS PARA JUNIO FURON CANCELADOS NO HABIA ACOMPAÑAMIENTO DE POLICIA NACIONAL</t>
  </si>
  <si>
    <t xml:space="preserve">SE REALIZARON OPERATIVOS DE CONTROL ESPACIO PUBLICO PARQUEADEROS BAHIAS Y VENDEDORES INFORMALES EN LAS FECHAS MES DE ABRIL 07-09-12-24-25, EN MAYO 14-15-23-24-30, EN JUNIO 11-14-17-27 </t>
  </si>
  <si>
    <t>Actas de los operativos realizados</t>
  </si>
  <si>
    <t>SEGPLAN
MATRIZ MUSI</t>
  </si>
  <si>
    <t>REPORTE EJECUCION PRESUPUESTAL PREDIS</t>
  </si>
  <si>
    <t>Meta no programda</t>
  </si>
  <si>
    <t>De acuerdo al reporte remitido por la Dirección para la Gestión Policiva  se dio respuesta al 15% de los comparendos programados para el trimestre</t>
  </si>
  <si>
    <t>De acuerdo al reporte remitido por la Dirección para la Gestión Policiva  se dio respuesta al 55% de las quejas programados para el trimestre</t>
  </si>
  <si>
    <t>Informe comparendos DGP</t>
  </si>
  <si>
    <t>Informe quejas DGP</t>
  </si>
  <si>
    <t>De acuerdo con el reporte remitido por la Dirección de Tecnologías e Información - DTI de los 6 lineamientos evaluados la Alcaldía Local cumple con el 75%</t>
  </si>
  <si>
    <t>Informe DTI</t>
  </si>
  <si>
    <t>De acuerdo con el reporte extraido de los aplicativos SIG y MIMEC, la Alcaldía Local  presenta una gestión del 100% en las acciones de los planes de mejora.</t>
  </si>
  <si>
    <t>Reporte SIG-MIEMC</t>
  </si>
  <si>
    <t xml:space="preserve">La Alcaldía Local dio respuesta al 0% de los requerimientos ciudadanos programados para el trimestre. </t>
  </si>
  <si>
    <t>Informe requerimientos ciudadanos</t>
  </si>
  <si>
    <t>Uso eficiente de energía: De acuerdo a la inspección ambiental realizada por el profesional ambiental de la Alcaldía, reporta que se apagan los monitores parcialmente.
Gestión Integral de Residuos: Según la inspección se evidencia mezcla de residuos en los puntos ecológicos.
Movilidad Sostenible: Realiza reporte. 10 personas usan transporte bimodal, 10 bicicleta, 210 transporte público, 2 caminando, 6 carro compartido, 6 Taxi o App, 20 carro,  15 moto
Participación en actividades ambientales: Según inspección se cuenta con una participación parcial de los servidores públicos en actividades ambientales.
Reporte Consumo de papel: No realiza reporte en la herramienta establecida SharePoint. 
Consumo de papel: No se puede hacer comparación, no se cuenta con los reportes.</t>
  </si>
  <si>
    <t>Según el visor MUSI reportado por la Secretaría Distrital de Planeación, el avance físico del plan de desarrollo local para el trimestre fue del 50% del cuatrienio</t>
  </si>
  <si>
    <r>
      <t xml:space="preserve">En atención al correo remitido el día 25 de julio de 2019 por partede la Directora para la Gestión Policiva se modifica la linea base de las metas "Dar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 Se adiciona el avance de gestión de la Alcaldía Local realizado durante el II trimestre, obteniendo por resultado </t>
    </r>
    <r>
      <rPr>
        <b/>
        <sz val="12"/>
        <rFont val="Arial"/>
        <family val="2"/>
      </rPr>
      <t>75,62%</t>
    </r>
  </si>
  <si>
    <t>Se modifica la programación de la meta transversal "Obtener una calificación   igual o superior al 80  % en conocimientos de MIPG por proceso y/o Alcaldía Local"  para cuarto trimestre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</si>
</sst>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 #,##0.00&quot;    &quot;;\-* #,##0.00&quot;    &quot;;* \-#&quot;    &quot;;@\ "/>
    <numFmt numFmtId="165" formatCode="0.0%"/>
  </numFmts>
  <fonts count="36"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2"/>
      <color rgb="FF000000"/>
      <name val="Garamond"/>
      <family val="1"/>
    </font>
    <font>
      <b/>
      <sz val="26"/>
      <color theme="1"/>
      <name val="Arial"/>
      <family val="2"/>
    </font>
    <font>
      <b/>
      <sz val="18"/>
      <color theme="1"/>
      <name val="Calibri"/>
      <family val="2"/>
      <scheme val="minor"/>
    </font>
    <font>
      <b/>
      <sz val="11"/>
      <color theme="1"/>
      <name val="Arial"/>
      <family val="2"/>
    </font>
    <font>
      <b/>
      <sz val="14"/>
      <name val="Arial"/>
      <family val="2"/>
    </font>
    <font>
      <b/>
      <sz val="12"/>
      <color rgb="FF0070C0"/>
      <name val="Garamond"/>
      <family val="1"/>
    </font>
    <font>
      <sz val="12"/>
      <color rgb="FF0070C0"/>
      <name val="Garamond"/>
      <family val="1"/>
    </font>
    <font>
      <b/>
      <sz val="16"/>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10">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5" fillId="0" borderId="0" applyFont="0" applyFill="0" applyBorder="0" applyAlignment="0" applyProtection="0"/>
  </cellStyleXfs>
  <cellXfs count="261">
    <xf numFmtId="0" fontId="0" fillId="0" borderId="0" xfId="0"/>
    <xf numFmtId="0" fontId="16" fillId="6" borderId="0" xfId="0" applyFont="1" applyFill="1"/>
    <xf numFmtId="0" fontId="2" fillId="6" borderId="0" xfId="0" applyFont="1" applyFill="1" applyBorder="1" applyAlignment="1">
      <alignment horizontal="left" vertical="center" wrapText="1"/>
    </xf>
    <xf numFmtId="0" fontId="16"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6" borderId="0" xfId="0" applyFont="1" applyFill="1" applyBorder="1" applyAlignment="1">
      <alignment vertical="center" wrapText="1"/>
    </xf>
    <xf numFmtId="0" fontId="17" fillId="6" borderId="0" xfId="0" applyFont="1" applyFill="1"/>
    <xf numFmtId="0" fontId="16" fillId="6" borderId="0" xfId="0" applyFont="1" applyFill="1" applyAlignment="1">
      <alignment vertical="top" wrapText="1"/>
    </xf>
    <xf numFmtId="0" fontId="18" fillId="6" borderId="0" xfId="0" applyFont="1" applyFill="1" applyBorder="1" applyAlignment="1">
      <alignment vertical="center"/>
    </xf>
    <xf numFmtId="0" fontId="16" fillId="6" borderId="0" xfId="0" applyFont="1" applyFill="1" applyBorder="1"/>
    <xf numFmtId="0" fontId="19" fillId="0" borderId="3"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0" fillId="0" borderId="0" xfId="0" applyAlignment="1">
      <alignment wrapText="1"/>
    </xf>
    <xf numFmtId="0" fontId="19" fillId="0" borderId="4"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0" fillId="0" borderId="0" xfId="0" applyFont="1" applyAlignment="1">
      <alignment horizontal="justify"/>
    </xf>
    <xf numFmtId="0" fontId="21" fillId="9" borderId="7" xfId="0" applyFont="1" applyFill="1" applyBorder="1" applyAlignment="1">
      <alignment horizontal="justify" vertical="center" wrapText="1"/>
    </xf>
    <xf numFmtId="0" fontId="21"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1" fillId="10" borderId="7" xfId="0" applyFont="1" applyFill="1" applyBorder="1" applyAlignment="1">
      <alignment horizontal="justify" vertical="center" wrapText="1"/>
    </xf>
    <xf numFmtId="0" fontId="21"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1" fillId="13" borderId="10" xfId="0" applyFont="1" applyFill="1" applyBorder="1" applyAlignment="1">
      <alignment horizontal="justify" vertical="center" wrapText="1"/>
    </xf>
    <xf numFmtId="0" fontId="21"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1" fillId="14" borderId="9"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21" fillId="14" borderId="11" xfId="0" applyFont="1" applyFill="1" applyBorder="1" applyAlignment="1">
      <alignment horizontal="left" vertical="center" wrapText="1"/>
    </xf>
    <xf numFmtId="0" fontId="21"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8" fillId="7" borderId="2"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1" xfId="0" applyFont="1" applyFill="1" applyBorder="1" applyAlignment="1">
      <alignment vertical="center" wrapText="1"/>
    </xf>
    <xf numFmtId="0" fontId="23" fillId="6" borderId="13" xfId="0" applyFont="1" applyFill="1" applyBorder="1" applyAlignment="1">
      <alignment horizontal="center" vertical="center" wrapText="1"/>
    </xf>
    <xf numFmtId="0" fontId="18" fillId="6" borderId="0" xfId="0" applyFont="1" applyFill="1" applyBorder="1" applyAlignment="1">
      <alignment vertical="top" wrapText="1"/>
    </xf>
    <xf numFmtId="0" fontId="18" fillId="6" borderId="0" xfId="0" applyFont="1" applyFill="1" applyBorder="1" applyAlignment="1">
      <alignment horizontal="center" vertical="center" wrapText="1"/>
    </xf>
    <xf numFmtId="0" fontId="17" fillId="6" borderId="14"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8" xfId="0" applyFont="1" applyFill="1" applyBorder="1" applyAlignment="1">
      <alignment vertical="center" wrapText="1"/>
    </xf>
    <xf numFmtId="0" fontId="17" fillId="6" borderId="19" xfId="0" applyFont="1" applyFill="1" applyBorder="1" applyAlignment="1" applyProtection="1">
      <alignment vertical="center" wrapText="1"/>
    </xf>
    <xf numFmtId="9" fontId="2" fillId="6" borderId="19" xfId="4" applyFont="1" applyFill="1" applyBorder="1" applyAlignment="1" applyProtection="1">
      <alignment horizontal="center" vertical="center" wrapText="1"/>
    </xf>
    <xf numFmtId="0" fontId="20" fillId="6" borderId="19" xfId="0" applyFont="1" applyFill="1" applyBorder="1" applyAlignment="1" applyProtection="1">
      <alignment vertical="center" wrapText="1"/>
    </xf>
    <xf numFmtId="9" fontId="10" fillId="6" borderId="19" xfId="4" applyFont="1" applyFill="1" applyBorder="1" applyAlignment="1" applyProtection="1">
      <alignment horizontal="center" vertical="center" wrapText="1"/>
    </xf>
    <xf numFmtId="9" fontId="2" fillId="6" borderId="20" xfId="4" applyFont="1" applyFill="1" applyBorder="1" applyAlignment="1" applyProtection="1">
      <alignment vertical="center"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6" fillId="6" borderId="0" xfId="0" applyFont="1" applyFill="1" applyAlignment="1">
      <alignment horizontal="justify" vertical="center" wrapText="1"/>
    </xf>
    <xf numFmtId="0" fontId="17" fillId="6" borderId="0"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0" fillId="0" borderId="0" xfId="0" applyAlignment="1">
      <alignment horizontal="justify" vertical="center" wrapText="1"/>
    </xf>
    <xf numFmtId="0" fontId="1" fillId="7" borderId="1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9" fontId="24" fillId="6" borderId="28" xfId="4" applyFont="1" applyFill="1" applyBorder="1" applyAlignment="1" applyProtection="1">
      <alignment horizontal="center" vertical="center" wrapText="1"/>
    </xf>
    <xf numFmtId="0" fontId="25" fillId="0" borderId="4"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5" fillId="0" borderId="31"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justify" vertical="center" wrapText="1"/>
      <protection locked="0"/>
    </xf>
    <xf numFmtId="9" fontId="25" fillId="0" borderId="4" xfId="4" applyNumberFormat="1" applyFont="1" applyFill="1" applyBorder="1" applyAlignment="1">
      <alignment horizontal="center" vertical="center" wrapText="1"/>
    </xf>
    <xf numFmtId="9" fontId="25" fillId="0" borderId="4" xfId="4" applyFont="1" applyFill="1" applyBorder="1" applyAlignment="1" applyProtection="1">
      <alignment horizontal="center" vertical="center" wrapText="1"/>
      <protection locked="0"/>
    </xf>
    <xf numFmtId="0" fontId="25" fillId="0" borderId="0" xfId="0" applyFont="1" applyFill="1"/>
    <xf numFmtId="9" fontId="25" fillId="0" borderId="4" xfId="4" applyFont="1" applyFill="1" applyBorder="1" applyAlignment="1">
      <alignment horizontal="center" vertical="center" wrapText="1"/>
    </xf>
    <xf numFmtId="0" fontId="13" fillId="0" borderId="1" xfId="0" applyFont="1" applyFill="1" applyBorder="1" applyAlignment="1">
      <alignment horizontal="center" vertical="center" wrapText="1"/>
    </xf>
    <xf numFmtId="10" fontId="25" fillId="0" borderId="4" xfId="0" applyNumberFormat="1"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justify" vertical="center" wrapText="1"/>
      <protection locked="0"/>
    </xf>
    <xf numFmtId="9" fontId="25" fillId="0" borderId="30" xfId="4" applyFont="1" applyFill="1" applyBorder="1" applyAlignment="1" applyProtection="1">
      <alignment horizontal="center" vertical="center" wrapText="1"/>
      <protection locked="0"/>
    </xf>
    <xf numFmtId="9" fontId="25" fillId="0" borderId="30" xfId="0" applyNumberFormat="1" applyFont="1" applyFill="1" applyBorder="1" applyAlignment="1" applyProtection="1">
      <alignment horizontal="center" vertical="center" wrapText="1"/>
      <protection locked="0"/>
    </xf>
    <xf numFmtId="9" fontId="25" fillId="0" borderId="30" xfId="4" applyFont="1" applyFill="1" applyBorder="1" applyAlignment="1">
      <alignment horizontal="center" vertical="center" wrapText="1"/>
    </xf>
    <xf numFmtId="0" fontId="0" fillId="0" borderId="14" xfId="0" applyBorder="1"/>
    <xf numFmtId="0" fontId="17" fillId="6" borderId="14" xfId="0" applyFont="1" applyFill="1" applyBorder="1" applyAlignment="1" applyProtection="1">
      <alignment vertical="center" wrapText="1"/>
    </xf>
    <xf numFmtId="9" fontId="26" fillId="6" borderId="32" xfId="4" applyFont="1" applyFill="1" applyBorder="1" applyAlignment="1" applyProtection="1">
      <alignment horizontal="center" vertical="center" wrapText="1"/>
    </xf>
    <xf numFmtId="0" fontId="17" fillId="6" borderId="0" xfId="0" applyFont="1" applyFill="1" applyBorder="1" applyAlignment="1">
      <alignment horizontal="center" vertical="center" wrapText="1"/>
    </xf>
    <xf numFmtId="0" fontId="17" fillId="6" borderId="14" xfId="0" applyFont="1" applyFill="1" applyBorder="1" applyAlignment="1" applyProtection="1">
      <alignment horizontal="center" vertical="center" wrapText="1"/>
    </xf>
    <xf numFmtId="0" fontId="17" fillId="6" borderId="0" xfId="0" applyFont="1" applyFill="1" applyAlignment="1">
      <alignment horizontal="center"/>
    </xf>
    <xf numFmtId="0" fontId="12" fillId="5" borderId="26"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9" fontId="25" fillId="0" borderId="1" xfId="0" applyNumberFormat="1" applyFont="1" applyFill="1" applyBorder="1" applyAlignment="1" applyProtection="1">
      <alignment horizontal="center" vertical="center"/>
    </xf>
    <xf numFmtId="9" fontId="27"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left" vertical="center" wrapText="1"/>
    </xf>
    <xf numFmtId="9" fontId="13" fillId="0" borderId="1" xfId="0" applyNumberFormat="1" applyFont="1" applyFill="1" applyBorder="1" applyAlignment="1" applyProtection="1">
      <alignment horizontal="center" vertical="center"/>
    </xf>
    <xf numFmtId="9" fontId="25" fillId="0" borderId="4" xfId="0" applyNumberFormat="1" applyFont="1" applyFill="1" applyBorder="1" applyAlignment="1" applyProtection="1">
      <alignment horizontal="center" vertical="center" wrapText="1"/>
    </xf>
    <xf numFmtId="0" fontId="28" fillId="0" borderId="1" xfId="0" applyFont="1" applyFill="1" applyBorder="1" applyAlignment="1" applyProtection="1">
      <alignment vertical="center" wrapText="1"/>
    </xf>
    <xf numFmtId="3" fontId="25" fillId="0" borderId="1" xfId="0" applyNumberFormat="1" applyFont="1" applyFill="1" applyBorder="1" applyAlignment="1" applyProtection="1">
      <alignment horizontal="center" vertical="center"/>
    </xf>
    <xf numFmtId="0" fontId="28" fillId="0" borderId="1" xfId="0"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9" fontId="28" fillId="0" borderId="1" xfId="0" applyNumberFormat="1" applyFont="1" applyFill="1" applyBorder="1" applyAlignment="1" applyProtection="1">
      <alignment horizontal="center" vertical="center" wrapText="1"/>
    </xf>
    <xf numFmtId="1" fontId="25" fillId="0" borderId="1" xfId="0" applyNumberFormat="1" applyFont="1" applyFill="1" applyBorder="1" applyAlignment="1" applyProtection="1">
      <alignment horizontal="center" vertical="center" wrapText="1"/>
    </xf>
    <xf numFmtId="0" fontId="25" fillId="6" borderId="1" xfId="0" applyFont="1" applyFill="1" applyBorder="1" applyAlignment="1" applyProtection="1">
      <alignment vertical="center" wrapText="1"/>
    </xf>
    <xf numFmtId="0" fontId="25" fillId="0" borderId="1" xfId="0" applyFont="1" applyFill="1" applyBorder="1" applyAlignment="1" applyProtection="1">
      <alignment horizontal="justify" vertical="center" wrapText="1"/>
    </xf>
    <xf numFmtId="9" fontId="25" fillId="0" borderId="1" xfId="0" applyNumberFormat="1" applyFont="1" applyFill="1" applyBorder="1" applyAlignment="1" applyProtection="1">
      <alignment horizontal="justify" vertical="center" wrapText="1"/>
    </xf>
    <xf numFmtId="9" fontId="14" fillId="0" borderId="4" xfId="4" applyFont="1" applyFill="1" applyBorder="1" applyAlignment="1" applyProtection="1">
      <alignment horizontal="center" vertical="center" wrapText="1"/>
    </xf>
    <xf numFmtId="9" fontId="14" fillId="0" borderId="4" xfId="4" applyNumberFormat="1" applyFont="1" applyFill="1" applyBorder="1" applyAlignment="1" applyProtection="1">
      <alignment horizontal="center" vertical="center" wrapText="1"/>
    </xf>
    <xf numFmtId="9" fontId="14" fillId="0" borderId="30" xfId="4" applyFont="1" applyFill="1" applyBorder="1" applyAlignment="1" applyProtection="1">
      <alignment horizontal="center" vertical="center" wrapText="1"/>
    </xf>
    <xf numFmtId="9" fontId="25" fillId="0" borderId="4" xfId="4" applyNumberFormat="1" applyFont="1" applyFill="1" applyBorder="1" applyAlignment="1" applyProtection="1">
      <alignment horizontal="center" vertical="center" wrapText="1"/>
    </xf>
    <xf numFmtId="0" fontId="25" fillId="0" borderId="4" xfId="4" applyNumberFormat="1" applyFont="1" applyFill="1" applyBorder="1" applyAlignment="1" applyProtection="1">
      <alignment horizontal="center" vertical="center" wrapText="1"/>
    </xf>
    <xf numFmtId="0" fontId="25" fillId="0" borderId="4" xfId="0" applyFont="1" applyFill="1" applyBorder="1" applyAlignment="1" applyProtection="1">
      <alignment horizontal="left" vertical="center" wrapText="1"/>
    </xf>
    <xf numFmtId="9" fontId="25" fillId="0" borderId="4" xfId="0" applyNumberFormat="1" applyFont="1" applyFill="1" applyBorder="1" applyAlignment="1" applyProtection="1">
      <alignment horizontal="left" vertical="center" wrapText="1"/>
    </xf>
    <xf numFmtId="0" fontId="25" fillId="0" borderId="4" xfId="0" applyNumberFormat="1" applyFont="1" applyFill="1" applyBorder="1" applyAlignment="1" applyProtection="1">
      <alignment horizontal="left" vertical="center" wrapText="1"/>
    </xf>
    <xf numFmtId="9" fontId="14" fillId="0" borderId="4" xfId="4" applyFont="1" applyFill="1" applyBorder="1" applyAlignment="1" applyProtection="1">
      <alignment horizontal="left" vertical="center" wrapText="1"/>
      <protection locked="0"/>
    </xf>
    <xf numFmtId="0" fontId="18"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7" fillId="6" borderId="12" xfId="0" applyFont="1" applyFill="1" applyBorder="1" applyAlignment="1">
      <alignment horizontal="center" vertical="top" wrapText="1"/>
    </xf>
    <xf numFmtId="0" fontId="1" fillId="20" borderId="22" xfId="0" applyFont="1" applyFill="1" applyBorder="1" applyAlignment="1">
      <alignment horizontal="center" vertical="center" wrapText="1"/>
    </xf>
    <xf numFmtId="10" fontId="32" fillId="6" borderId="19" xfId="4" applyNumberFormat="1" applyFont="1" applyFill="1" applyBorder="1" applyAlignment="1" applyProtection="1">
      <alignment horizontal="center" vertical="center" wrapText="1"/>
    </xf>
    <xf numFmtId="0" fontId="18" fillId="6" borderId="0" xfId="0" applyFont="1" applyFill="1" applyAlignment="1">
      <alignment horizontal="center" vertical="center"/>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165" fontId="34" fillId="0" borderId="1" xfId="4"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xf>
    <xf numFmtId="9" fontId="34" fillId="0" borderId="4" xfId="0" applyNumberFormat="1"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protection locked="0"/>
    </xf>
    <xf numFmtId="9" fontId="34" fillId="0" borderId="4" xfId="4" applyFont="1" applyFill="1" applyBorder="1" applyAlignment="1" applyProtection="1">
      <alignment horizontal="center" vertical="center" wrapText="1"/>
    </xf>
    <xf numFmtId="0" fontId="34" fillId="0" borderId="30" xfId="0" applyFont="1" applyFill="1" applyBorder="1" applyAlignment="1" applyProtection="1">
      <alignment horizontal="justify" vertical="center" wrapText="1"/>
      <protection locked="0"/>
    </xf>
    <xf numFmtId="9" fontId="34" fillId="0" borderId="30" xfId="4"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xf>
    <xf numFmtId="9" fontId="34" fillId="0" borderId="30" xfId="4" applyFont="1" applyFill="1" applyBorder="1" applyAlignment="1" applyProtection="1">
      <alignment horizontal="center" vertical="center" wrapText="1"/>
    </xf>
    <xf numFmtId="9" fontId="34" fillId="0" borderId="30" xfId="0" applyNumberFormat="1" applyFont="1" applyFill="1" applyBorder="1" applyAlignment="1" applyProtection="1">
      <alignment horizontal="center" vertical="center" wrapText="1"/>
      <protection locked="0"/>
    </xf>
    <xf numFmtId="0" fontId="34" fillId="0" borderId="30"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xf>
    <xf numFmtId="0" fontId="34" fillId="0" borderId="4" xfId="0" applyNumberFormat="1" applyFont="1" applyFill="1" applyBorder="1" applyAlignment="1" applyProtection="1">
      <alignment horizontal="left" vertical="center" wrapText="1"/>
    </xf>
    <xf numFmtId="9" fontId="34" fillId="0" borderId="30" xfId="4" applyFont="1" applyFill="1" applyBorder="1" applyAlignment="1">
      <alignment horizontal="center" vertical="center" wrapText="1"/>
    </xf>
    <xf numFmtId="0" fontId="34" fillId="0" borderId="31" xfId="0" applyFont="1" applyFill="1" applyBorder="1" applyAlignment="1" applyProtection="1">
      <alignment horizontal="left" vertical="center" wrapText="1"/>
      <protection locked="0"/>
    </xf>
    <xf numFmtId="0" fontId="34" fillId="0" borderId="0" xfId="0" applyFont="1" applyFill="1"/>
    <xf numFmtId="9" fontId="34" fillId="0" borderId="1" xfId="4" applyFont="1" applyFill="1" applyBorder="1" applyAlignment="1" applyProtection="1">
      <alignment horizontal="center" vertical="center" wrapText="1"/>
    </xf>
    <xf numFmtId="9" fontId="34" fillId="0" borderId="4" xfId="4" applyNumberFormat="1" applyFont="1" applyFill="1" applyBorder="1" applyAlignment="1" applyProtection="1">
      <alignment horizontal="center" vertical="center" wrapText="1"/>
    </xf>
    <xf numFmtId="9" fontId="34" fillId="0" borderId="4" xfId="0" applyNumberFormat="1" applyFont="1" applyFill="1" applyBorder="1" applyAlignment="1" applyProtection="1">
      <alignment horizontal="left" vertical="center" wrapText="1"/>
    </xf>
    <xf numFmtId="9" fontId="34" fillId="0" borderId="1" xfId="4" applyFont="1" applyFill="1" applyBorder="1" applyAlignment="1" applyProtection="1">
      <alignment horizontal="center" vertical="center"/>
    </xf>
    <xf numFmtId="9" fontId="34" fillId="0" borderId="1" xfId="0" applyNumberFormat="1" applyFont="1" applyFill="1" applyBorder="1" applyAlignment="1" applyProtection="1">
      <alignment horizontal="center" vertical="center" wrapText="1"/>
    </xf>
    <xf numFmtId="0" fontId="11" fillId="21" borderId="1" xfId="0" applyFont="1" applyFill="1" applyBorder="1" applyAlignment="1">
      <alignment horizontal="center" vertical="center" wrapText="1"/>
    </xf>
    <xf numFmtId="10" fontId="25" fillId="0" borderId="4" xfId="4" applyNumberFormat="1" applyFont="1" applyFill="1" applyBorder="1" applyAlignment="1" applyProtection="1">
      <alignment horizontal="center" vertical="center" wrapText="1"/>
      <protection locked="0"/>
    </xf>
    <xf numFmtId="41" fontId="25" fillId="0" borderId="30" xfId="9" applyFont="1" applyFill="1" applyBorder="1" applyAlignment="1" applyProtection="1">
      <alignment horizontal="center" vertical="center" wrapText="1"/>
      <protection locked="0"/>
    </xf>
    <xf numFmtId="10" fontId="35" fillId="6" borderId="19" xfId="4" applyNumberFormat="1" applyFont="1" applyFill="1" applyBorder="1" applyAlignment="1" applyProtection="1">
      <alignment horizontal="center" vertical="center" wrapText="1"/>
    </xf>
    <xf numFmtId="9" fontId="25" fillId="0" borderId="4" xfId="4"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xf>
    <xf numFmtId="0" fontId="23" fillId="6" borderId="25"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7" fillId="6" borderId="25" xfId="0" applyFont="1" applyFill="1" applyBorder="1" applyAlignment="1">
      <alignment horizontal="center" vertical="top" wrapText="1"/>
    </xf>
    <xf numFmtId="0" fontId="17" fillId="6" borderId="12" xfId="0" applyFont="1" applyFill="1" applyBorder="1" applyAlignment="1">
      <alignment horizontal="center" vertical="top" wrapText="1"/>
    </xf>
    <xf numFmtId="0" fontId="4" fillId="8" borderId="2" xfId="0" applyFont="1" applyFill="1" applyBorder="1" applyAlignment="1">
      <alignment horizontal="center" vertical="center" wrapText="1"/>
    </xf>
    <xf numFmtId="22" fontId="30" fillId="22" borderId="25" xfId="0" applyNumberFormat="1" applyFont="1" applyFill="1" applyBorder="1" applyAlignment="1">
      <alignment horizontal="center" vertical="center"/>
    </xf>
    <xf numFmtId="22" fontId="30" fillId="22" borderId="12" xfId="0" applyNumberFormat="1" applyFont="1" applyFill="1" applyBorder="1" applyAlignment="1">
      <alignment horizontal="center" vertical="center"/>
    </xf>
    <xf numFmtId="22" fontId="30" fillId="22" borderId="7" xfId="0" applyNumberFormat="1" applyFont="1" applyFill="1" applyBorder="1" applyAlignment="1">
      <alignment horizontal="center" vertical="center"/>
    </xf>
    <xf numFmtId="0" fontId="30" fillId="10" borderId="44" xfId="0" applyFont="1" applyFill="1" applyBorder="1" applyAlignment="1">
      <alignment horizontal="center" vertical="center"/>
    </xf>
    <xf numFmtId="0" fontId="30" fillId="10" borderId="27" xfId="0" applyFont="1" applyFill="1" applyBorder="1" applyAlignment="1">
      <alignment horizontal="center" vertical="center"/>
    </xf>
    <xf numFmtId="0" fontId="30" fillId="10" borderId="11" xfId="0" applyFont="1" applyFill="1" applyBorder="1" applyAlignment="1">
      <alignment horizontal="center" vertical="center"/>
    </xf>
    <xf numFmtId="0" fontId="18" fillId="6" borderId="0" xfId="0" applyFont="1" applyFill="1" applyAlignment="1">
      <alignment horizontal="center" vertical="center"/>
    </xf>
    <xf numFmtId="0" fontId="1" fillId="6" borderId="0" xfId="0" applyFont="1" applyFill="1" applyBorder="1" applyAlignment="1">
      <alignment horizontal="center" vertical="center" wrapText="1"/>
    </xf>
    <xf numFmtId="0" fontId="11" fillId="21" borderId="43"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42"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2" fillId="5" borderId="42" xfId="0" applyFont="1" applyFill="1" applyBorder="1" applyAlignment="1" applyProtection="1">
      <alignment horizontal="center" vertical="center" wrapText="1"/>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8" fillId="6" borderId="0" xfId="0" applyFont="1" applyFill="1" applyBorder="1" applyAlignment="1">
      <alignment horizontal="right" vertical="center" wrapText="1"/>
    </xf>
    <xf numFmtId="0" fontId="31" fillId="23" borderId="19" xfId="0"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xf>
    <xf numFmtId="0" fontId="23" fillId="6" borderId="25"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3" fillId="6" borderId="7" xfId="0" applyFont="1" applyFill="1" applyBorder="1" applyAlignment="1">
      <alignment horizontal="center" vertical="top" wrapText="1"/>
    </xf>
    <xf numFmtId="0" fontId="18" fillId="6" borderId="0" xfId="0" applyFont="1" applyFill="1" applyBorder="1" applyAlignment="1">
      <alignment horizontal="justify"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6" fillId="17" borderId="41" xfId="0" applyFont="1" applyFill="1" applyBorder="1" applyAlignment="1" applyProtection="1">
      <alignment horizontal="center" vertical="center" wrapText="1"/>
    </xf>
    <xf numFmtId="0" fontId="26" fillId="17" borderId="38" xfId="0" applyFont="1" applyFill="1" applyBorder="1" applyAlignment="1" applyProtection="1">
      <alignment horizontal="center" vertical="center" wrapText="1"/>
    </xf>
    <xf numFmtId="0" fontId="26" fillId="17" borderId="28" xfId="0" applyFont="1" applyFill="1" applyBorder="1" applyAlignment="1" applyProtection="1">
      <alignment horizontal="center" vertical="center" wrapText="1"/>
    </xf>
    <xf numFmtId="0" fontId="1" fillId="15" borderId="29"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31" fillId="11" borderId="19" xfId="0" applyFont="1" applyFill="1" applyBorder="1" applyAlignment="1" applyProtection="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29" fillId="19" borderId="37" xfId="0" applyFont="1" applyFill="1" applyBorder="1" applyAlignment="1" applyProtection="1">
      <alignment horizontal="center" vertical="center" wrapText="1"/>
    </xf>
    <xf numFmtId="0" fontId="0" fillId="0" borderId="38" xfId="0" applyBorder="1" applyAlignment="1"/>
    <xf numFmtId="0" fontId="23" fillId="6" borderId="39"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16" fillId="6" borderId="0" xfId="0" applyFont="1" applyFill="1" applyBorder="1" applyAlignment="1">
      <alignment horizontal="center"/>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 fillId="6" borderId="1" xfId="0" applyFont="1" applyFill="1" applyBorder="1" applyAlignment="1">
      <alignment horizontal="left" vertical="center" wrapText="1"/>
    </xf>
  </cellXfs>
  <cellStyles count="10">
    <cellStyle name="Amarillo" xfId="1" xr:uid="{00000000-0005-0000-0000-000000000000}"/>
    <cellStyle name="Millares [0]" xfId="9" builtinId="6"/>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7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296" name="AutoShape 38" descr="Resultado de imagen para boton agregar icono">
          <a:extLst>
            <a:ext uri="{FF2B5EF4-FFF2-40B4-BE49-F238E27FC236}">
              <a16:creationId xmlns:a16="http://schemas.microsoft.com/office/drawing/2014/main" id="{77636DFD-3BA4-429D-B290-9A0DC614760D}"/>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7" name="AutoShape 39" descr="Resultado de imagen para boton agregar icono">
          <a:extLst>
            <a:ext uri="{FF2B5EF4-FFF2-40B4-BE49-F238E27FC236}">
              <a16:creationId xmlns:a16="http://schemas.microsoft.com/office/drawing/2014/main" id="{3D60E51B-D4D8-493C-826D-26A92A1F034B}"/>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8" name="AutoShape 40" descr="Resultado de imagen para boton agregar icono">
          <a:extLst>
            <a:ext uri="{FF2B5EF4-FFF2-40B4-BE49-F238E27FC236}">
              <a16:creationId xmlns:a16="http://schemas.microsoft.com/office/drawing/2014/main" id="{A95512BE-F959-458C-A640-91DCE1A7F984}"/>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9" name="AutoShape 42" descr="Z">
          <a:extLst>
            <a:ext uri="{FF2B5EF4-FFF2-40B4-BE49-F238E27FC236}">
              <a16:creationId xmlns:a16="http://schemas.microsoft.com/office/drawing/2014/main" id="{3BB70C83-3CFD-4DCE-8F6A-C09756CA3175}"/>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E82E83F4-5F88-477D-ACD3-0C5595F8B558}"/>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5"/>
  <sheetViews>
    <sheetView showGridLines="0" tabSelected="1" zoomScale="55" zoomScaleNormal="55" workbookViewId="0">
      <selection activeCell="A2" sqref="A2:H2"/>
    </sheetView>
  </sheetViews>
  <sheetFormatPr baseColWidth="10" defaultColWidth="9.140625" defaultRowHeight="31.5" customHeight="1" x14ac:dyDescent="0.25"/>
  <cols>
    <col min="1" max="1" width="26.5703125" customWidth="1"/>
    <col min="2" max="2" width="69" customWidth="1"/>
    <col min="3" max="3" width="36.42578125" customWidth="1"/>
    <col min="4" max="4" width="69.28515625" style="78" customWidth="1"/>
    <col min="5" max="5" width="18.28515625" style="19" customWidth="1"/>
    <col min="6" max="6" width="24.28515625" customWidth="1"/>
    <col min="7" max="7" width="50.7109375" customWidth="1"/>
    <col min="8" max="8" width="87.42578125" customWidth="1"/>
    <col min="9" max="9" width="33.85546875" customWidth="1"/>
    <col min="10" max="10" width="28" style="19" customWidth="1"/>
    <col min="11" max="11" width="35" customWidth="1"/>
    <col min="12" max="12" width="8.140625" customWidth="1"/>
    <col min="13" max="13" width="8.7109375" customWidth="1"/>
    <col min="14" max="14" width="9.42578125" customWidth="1"/>
    <col min="15" max="15" width="8.140625" customWidth="1"/>
    <col min="16" max="16" width="20.85546875" hidden="1" customWidth="1"/>
    <col min="17" max="17" width="14.42578125" hidden="1" customWidth="1"/>
    <col min="18" max="18" width="18.140625" hidden="1" customWidth="1"/>
    <col min="19" max="19" width="14.7109375" hidden="1" customWidth="1"/>
    <col min="20" max="20" width="45.7109375" hidden="1" customWidth="1"/>
    <col min="21" max="21" width="11.42578125" hidden="1" customWidth="1"/>
    <col min="22" max="22" width="18.85546875" customWidth="1"/>
    <col min="23" max="23" width="14.140625" customWidth="1"/>
    <col min="24" max="24" width="18.42578125" customWidth="1"/>
    <col min="25" max="25" width="65.7109375" customWidth="1"/>
    <col min="26" max="26" width="17.7109375" customWidth="1"/>
    <col min="27" max="27" width="19.7109375" customWidth="1"/>
    <col min="28" max="29" width="16.42578125" customWidth="1"/>
    <col min="30" max="30" width="75" customWidth="1"/>
    <col min="31" max="31" width="32.7109375" customWidth="1"/>
    <col min="32" max="33" width="11.42578125" customWidth="1"/>
    <col min="34" max="34" width="15.85546875" customWidth="1"/>
    <col min="35"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 min="47" max="256" width="11.42578125" customWidth="1"/>
  </cols>
  <sheetData>
    <row r="1" spans="1:46" ht="31.5" customHeight="1" x14ac:dyDescent="0.25">
      <c r="A1" s="193" t="s">
        <v>0</v>
      </c>
      <c r="B1" s="194"/>
      <c r="C1" s="194"/>
      <c r="D1" s="194"/>
      <c r="E1" s="194"/>
      <c r="F1" s="194"/>
      <c r="G1" s="194"/>
      <c r="H1" s="195"/>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54"/>
    </row>
    <row r="2" spans="1:46" ht="31.5" customHeight="1" thickBot="1" x14ac:dyDescent="0.3">
      <c r="A2" s="196" t="s">
        <v>1</v>
      </c>
      <c r="B2" s="197"/>
      <c r="C2" s="197"/>
      <c r="D2" s="197"/>
      <c r="E2" s="197"/>
      <c r="F2" s="197"/>
      <c r="G2" s="197"/>
      <c r="H2" s="198"/>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54"/>
    </row>
    <row r="3" spans="1:46" ht="31.5" customHeight="1" x14ac:dyDescent="0.25">
      <c r="A3" s="49" t="s">
        <v>2</v>
      </c>
      <c r="B3" s="80">
        <v>2019</v>
      </c>
      <c r="C3" s="201" t="s">
        <v>3</v>
      </c>
      <c r="D3" s="202"/>
      <c r="E3" s="202"/>
      <c r="F3" s="202"/>
      <c r="G3" s="202"/>
      <c r="H3" s="203"/>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54"/>
      <c r="AP3" s="1"/>
      <c r="AQ3" s="1"/>
      <c r="AR3" s="1"/>
      <c r="AS3" s="1"/>
      <c r="AT3" s="1"/>
    </row>
    <row r="4" spans="1:46" ht="31.5" customHeight="1" x14ac:dyDescent="0.25">
      <c r="A4" s="49" t="s">
        <v>4</v>
      </c>
      <c r="B4" s="80"/>
      <c r="C4" s="81" t="s">
        <v>5</v>
      </c>
      <c r="D4" s="181" t="s">
        <v>6</v>
      </c>
      <c r="E4" s="204" t="s">
        <v>7</v>
      </c>
      <c r="F4" s="204"/>
      <c r="G4" s="204"/>
      <c r="H4" s="205"/>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54"/>
      <c r="AP4" s="1"/>
      <c r="AQ4" s="1"/>
      <c r="AR4" s="1"/>
      <c r="AS4" s="1"/>
      <c r="AT4" s="1"/>
    </row>
    <row r="5" spans="1:46" ht="84.75" customHeight="1" x14ac:dyDescent="0.25">
      <c r="A5" s="49" t="s">
        <v>8</v>
      </c>
      <c r="B5" s="80" t="s">
        <v>9</v>
      </c>
      <c r="C5" s="108">
        <v>1</v>
      </c>
      <c r="D5" s="109">
        <v>43468</v>
      </c>
      <c r="E5" s="206" t="s">
        <v>10</v>
      </c>
      <c r="F5" s="206"/>
      <c r="G5" s="206"/>
      <c r="H5" s="207"/>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54"/>
      <c r="AP5" s="1"/>
      <c r="AQ5" s="1"/>
      <c r="AR5" s="1"/>
      <c r="AS5" s="1"/>
      <c r="AT5" s="1"/>
    </row>
    <row r="6" spans="1:46" ht="31.5" customHeight="1" x14ac:dyDescent="0.25">
      <c r="A6" s="49"/>
      <c r="B6" s="80"/>
      <c r="C6" s="108">
        <v>2</v>
      </c>
      <c r="D6" s="109">
        <v>43550</v>
      </c>
      <c r="E6" s="206" t="s">
        <v>11</v>
      </c>
      <c r="F6" s="206"/>
      <c r="G6" s="206"/>
      <c r="H6" s="207"/>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54"/>
      <c r="AP6" s="2"/>
      <c r="AQ6" s="21"/>
      <c r="AR6" s="21"/>
      <c r="AS6" s="21"/>
      <c r="AT6" s="21"/>
    </row>
    <row r="7" spans="1:46" ht="68.25" customHeight="1" x14ac:dyDescent="0.25">
      <c r="A7" s="49"/>
      <c r="B7" s="80"/>
      <c r="C7" s="108">
        <v>3</v>
      </c>
      <c r="D7" s="109">
        <v>43578</v>
      </c>
      <c r="E7" s="206" t="s">
        <v>263</v>
      </c>
      <c r="F7" s="206"/>
      <c r="G7" s="206"/>
      <c r="H7" s="207"/>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54"/>
      <c r="AP7" s="252"/>
      <c r="AQ7" s="252"/>
      <c r="AR7" s="252"/>
      <c r="AS7" s="252"/>
      <c r="AT7" s="252"/>
    </row>
    <row r="8" spans="1:46" ht="117.75" customHeight="1" x14ac:dyDescent="0.25">
      <c r="A8" s="260"/>
      <c r="B8" s="260"/>
      <c r="C8" s="186">
        <v>4</v>
      </c>
      <c r="D8" s="109">
        <v>43675</v>
      </c>
      <c r="E8" s="206" t="s">
        <v>291</v>
      </c>
      <c r="F8" s="206"/>
      <c r="G8" s="206"/>
      <c r="H8" s="206"/>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54"/>
      <c r="AP8" s="252"/>
      <c r="AQ8" s="252"/>
      <c r="AR8" s="252"/>
      <c r="AS8" s="252"/>
      <c r="AT8" s="252"/>
    </row>
    <row r="9" spans="1:46" ht="41.25" customHeight="1" x14ac:dyDescent="0.25">
      <c r="A9" s="260"/>
      <c r="B9" s="260"/>
      <c r="C9" s="186">
        <v>5</v>
      </c>
      <c r="D9" s="109">
        <v>43717</v>
      </c>
      <c r="E9" s="206" t="s">
        <v>292</v>
      </c>
      <c r="F9" s="206"/>
      <c r="G9" s="206"/>
      <c r="H9" s="206"/>
      <c r="I9" s="9"/>
      <c r="J9" s="9"/>
      <c r="K9" s="9"/>
      <c r="L9" s="9"/>
      <c r="M9" s="9"/>
      <c r="N9" s="9"/>
      <c r="O9" s="9"/>
      <c r="P9" s="9"/>
      <c r="Q9" s="9"/>
      <c r="R9" s="9"/>
      <c r="S9" s="9"/>
      <c r="T9" s="142"/>
      <c r="U9" s="9"/>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row>
    <row r="10" spans="1:46" ht="31.5" customHeight="1" x14ac:dyDescent="0.25">
      <c r="A10" s="3"/>
      <c r="B10" s="1"/>
      <c r="C10" s="1"/>
      <c r="D10" s="254"/>
      <c r="E10" s="254"/>
      <c r="F10" s="254"/>
      <c r="G10" s="254"/>
      <c r="H10" s="254"/>
      <c r="I10" s="254"/>
      <c r="J10" s="254"/>
      <c r="K10" s="254"/>
      <c r="L10" s="200"/>
      <c r="M10" s="200"/>
      <c r="N10" s="200"/>
      <c r="O10" s="200"/>
      <c r="P10" s="144"/>
      <c r="Q10" s="144"/>
      <c r="R10" s="144"/>
      <c r="S10" s="144"/>
      <c r="T10" s="144"/>
      <c r="U10" s="144"/>
      <c r="V10" s="200"/>
      <c r="W10" s="200"/>
      <c r="X10" s="143"/>
      <c r="Y10" s="143"/>
      <c r="Z10" s="143"/>
      <c r="AA10" s="200"/>
      <c r="AB10" s="200"/>
      <c r="AC10" s="143"/>
      <c r="AD10" s="143"/>
      <c r="AE10" s="143"/>
      <c r="AF10" s="200"/>
      <c r="AG10" s="200"/>
      <c r="AH10" s="143"/>
      <c r="AI10" s="143"/>
      <c r="AJ10" s="143"/>
      <c r="AK10" s="200"/>
      <c r="AL10" s="200"/>
      <c r="AM10" s="143"/>
      <c r="AN10" s="143"/>
      <c r="AO10" s="143"/>
      <c r="AP10" s="200"/>
      <c r="AQ10" s="200"/>
      <c r="AR10" s="200"/>
      <c r="AS10" s="143"/>
      <c r="AT10" s="143"/>
    </row>
    <row r="11" spans="1:46" ht="31.5" customHeight="1" thickBot="1" x14ac:dyDescent="0.3">
      <c r="A11" s="1"/>
      <c r="B11" s="1"/>
      <c r="C11" s="1"/>
      <c r="D11" s="75"/>
      <c r="E11" s="3"/>
      <c r="F11" s="1"/>
      <c r="G11" s="1"/>
      <c r="H11" s="1"/>
      <c r="I11" s="1"/>
      <c r="J11" s="3"/>
      <c r="K11" s="1"/>
      <c r="L11" s="1"/>
      <c r="M11" s="1"/>
      <c r="N11" s="1"/>
      <c r="O11" s="1"/>
      <c r="P11" s="1"/>
      <c r="Q11" s="1"/>
      <c r="R11" s="1"/>
      <c r="S11" s="1"/>
      <c r="T11" s="1"/>
      <c r="U11" s="1"/>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row>
    <row r="12" spans="1:46" ht="31.5" customHeight="1" x14ac:dyDescent="0.25">
      <c r="A12" s="240" t="s">
        <v>12</v>
      </c>
      <c r="B12" s="241"/>
      <c r="C12" s="71"/>
      <c r="D12" s="255"/>
      <c r="E12" s="256"/>
      <c r="F12" s="256"/>
      <c r="G12" s="256"/>
      <c r="H12" s="256"/>
      <c r="I12" s="256"/>
      <c r="J12" s="256"/>
      <c r="K12" s="256"/>
      <c r="L12" s="256"/>
      <c r="M12" s="256"/>
      <c r="N12" s="256"/>
      <c r="O12" s="256"/>
      <c r="P12" s="256"/>
      <c r="Q12" s="256"/>
      <c r="R12" s="256"/>
      <c r="S12" s="256"/>
      <c r="T12" s="256"/>
      <c r="U12" s="256"/>
      <c r="V12" s="253" t="s">
        <v>13</v>
      </c>
      <c r="W12" s="253"/>
      <c r="X12" s="253"/>
      <c r="Y12" s="253"/>
      <c r="Z12" s="253"/>
      <c r="AA12" s="192" t="s">
        <v>13</v>
      </c>
      <c r="AB12" s="192"/>
      <c r="AC12" s="192"/>
      <c r="AD12" s="192"/>
      <c r="AE12" s="192"/>
      <c r="AF12" s="253" t="s">
        <v>13</v>
      </c>
      <c r="AG12" s="253"/>
      <c r="AH12" s="253"/>
      <c r="AI12" s="253"/>
      <c r="AJ12" s="253"/>
      <c r="AK12" s="221" t="s">
        <v>13</v>
      </c>
      <c r="AL12" s="221"/>
      <c r="AM12" s="221"/>
      <c r="AN12" s="221"/>
      <c r="AO12" s="221"/>
      <c r="AP12" s="222" t="s">
        <v>13</v>
      </c>
      <c r="AQ12" s="222"/>
      <c r="AR12" s="222"/>
      <c r="AS12" s="222"/>
      <c r="AT12" s="222"/>
    </row>
    <row r="13" spans="1:46" ht="31.5" customHeight="1" thickBot="1" x14ac:dyDescent="0.3">
      <c r="A13" s="242"/>
      <c r="B13" s="243"/>
      <c r="C13" s="72"/>
      <c r="D13" s="257"/>
      <c r="E13" s="258"/>
      <c r="F13" s="258"/>
      <c r="G13" s="258"/>
      <c r="H13" s="258"/>
      <c r="I13" s="258"/>
      <c r="J13" s="258"/>
      <c r="K13" s="258"/>
      <c r="L13" s="258"/>
      <c r="M13" s="258"/>
      <c r="N13" s="258"/>
      <c r="O13" s="258"/>
      <c r="P13" s="258"/>
      <c r="Q13" s="258"/>
      <c r="R13" s="258"/>
      <c r="S13" s="258"/>
      <c r="T13" s="258"/>
      <c r="U13" s="258"/>
      <c r="V13" s="259" t="s">
        <v>14</v>
      </c>
      <c r="W13" s="259"/>
      <c r="X13" s="259"/>
      <c r="Y13" s="259"/>
      <c r="Z13" s="259"/>
      <c r="AA13" s="192" t="s">
        <v>15</v>
      </c>
      <c r="AB13" s="192"/>
      <c r="AC13" s="192"/>
      <c r="AD13" s="192"/>
      <c r="AE13" s="192"/>
      <c r="AF13" s="259" t="s">
        <v>16</v>
      </c>
      <c r="AG13" s="259"/>
      <c r="AH13" s="259"/>
      <c r="AI13" s="259"/>
      <c r="AJ13" s="259"/>
      <c r="AK13" s="221" t="s">
        <v>17</v>
      </c>
      <c r="AL13" s="221"/>
      <c r="AM13" s="221"/>
      <c r="AN13" s="221"/>
      <c r="AO13" s="221"/>
      <c r="AP13" s="228" t="s">
        <v>18</v>
      </c>
      <c r="AQ13" s="228"/>
      <c r="AR13" s="228"/>
      <c r="AS13" s="228"/>
      <c r="AT13" s="228"/>
    </row>
    <row r="14" spans="1:46" ht="31.5" customHeight="1" thickBot="1" x14ac:dyDescent="0.3">
      <c r="A14" s="244"/>
      <c r="B14" s="245"/>
      <c r="C14" s="152"/>
      <c r="D14" s="236" t="s">
        <v>19</v>
      </c>
      <c r="E14" s="237"/>
      <c r="F14" s="236"/>
      <c r="G14" s="236"/>
      <c r="H14" s="236"/>
      <c r="I14" s="236"/>
      <c r="J14" s="236"/>
      <c r="K14" s="236"/>
      <c r="L14" s="236"/>
      <c r="M14" s="236"/>
      <c r="N14" s="236"/>
      <c r="O14" s="236"/>
      <c r="P14" s="236"/>
      <c r="Q14" s="236"/>
      <c r="R14" s="236"/>
      <c r="S14" s="238"/>
      <c r="T14" s="149"/>
      <c r="U14" s="149"/>
      <c r="V14" s="229"/>
      <c r="W14" s="229"/>
      <c r="X14" s="233" t="s">
        <v>20</v>
      </c>
      <c r="Y14" s="229" t="s">
        <v>21</v>
      </c>
      <c r="Z14" s="229" t="s">
        <v>22</v>
      </c>
      <c r="AA14" s="219"/>
      <c r="AB14" s="219"/>
      <c r="AC14" s="219" t="s">
        <v>20</v>
      </c>
      <c r="AD14" s="219" t="s">
        <v>21</v>
      </c>
      <c r="AE14" s="219" t="s">
        <v>22</v>
      </c>
      <c r="AF14" s="229"/>
      <c r="AG14" s="229"/>
      <c r="AH14" s="229" t="s">
        <v>20</v>
      </c>
      <c r="AI14" s="229" t="s">
        <v>21</v>
      </c>
      <c r="AJ14" s="229" t="s">
        <v>22</v>
      </c>
      <c r="AK14" s="217"/>
      <c r="AL14" s="217"/>
      <c r="AM14" s="217" t="s">
        <v>20</v>
      </c>
      <c r="AN14" s="217" t="s">
        <v>21</v>
      </c>
      <c r="AO14" s="217" t="s">
        <v>22</v>
      </c>
      <c r="AP14" s="208" t="s">
        <v>23</v>
      </c>
      <c r="AQ14" s="208"/>
      <c r="AR14" s="208"/>
      <c r="AS14" s="208" t="s">
        <v>20</v>
      </c>
      <c r="AT14" s="226" t="s">
        <v>24</v>
      </c>
    </row>
    <row r="15" spans="1:46" ht="31.5" customHeight="1" thickBot="1" x14ac:dyDescent="0.3">
      <c r="A15" s="63" t="s">
        <v>25</v>
      </c>
      <c r="B15" s="64" t="s">
        <v>26</v>
      </c>
      <c r="C15" s="246" t="s">
        <v>27</v>
      </c>
      <c r="D15" s="79" t="s">
        <v>28</v>
      </c>
      <c r="E15" s="73" t="s">
        <v>29</v>
      </c>
      <c r="F15" s="54" t="s">
        <v>30</v>
      </c>
      <c r="G15" s="4" t="s">
        <v>31</v>
      </c>
      <c r="H15" s="4" t="s">
        <v>32</v>
      </c>
      <c r="I15" s="4" t="s">
        <v>33</v>
      </c>
      <c r="J15" s="4" t="s">
        <v>34</v>
      </c>
      <c r="K15" s="4" t="s">
        <v>35</v>
      </c>
      <c r="L15" s="4" t="s">
        <v>36</v>
      </c>
      <c r="M15" s="4" t="s">
        <v>37</v>
      </c>
      <c r="N15" s="4" t="s">
        <v>38</v>
      </c>
      <c r="O15" s="4" t="s">
        <v>39</v>
      </c>
      <c r="P15" s="4" t="s">
        <v>40</v>
      </c>
      <c r="Q15" s="4" t="s">
        <v>41</v>
      </c>
      <c r="R15" s="4" t="s">
        <v>42</v>
      </c>
      <c r="S15" s="4" t="s">
        <v>43</v>
      </c>
      <c r="T15" s="4" t="s">
        <v>44</v>
      </c>
      <c r="U15" s="4" t="s">
        <v>45</v>
      </c>
      <c r="V15" s="146" t="s">
        <v>46</v>
      </c>
      <c r="W15" s="146" t="s">
        <v>47</v>
      </c>
      <c r="X15" s="234"/>
      <c r="Y15" s="235"/>
      <c r="Z15" s="235"/>
      <c r="AA15" s="150" t="s">
        <v>46</v>
      </c>
      <c r="AB15" s="150" t="s">
        <v>47</v>
      </c>
      <c r="AC15" s="220"/>
      <c r="AD15" s="220"/>
      <c r="AE15" s="220"/>
      <c r="AF15" s="146" t="s">
        <v>46</v>
      </c>
      <c r="AG15" s="146" t="s">
        <v>47</v>
      </c>
      <c r="AH15" s="235"/>
      <c r="AI15" s="235"/>
      <c r="AJ15" s="235"/>
      <c r="AK15" s="145" t="s">
        <v>46</v>
      </c>
      <c r="AL15" s="145" t="s">
        <v>47</v>
      </c>
      <c r="AM15" s="218"/>
      <c r="AN15" s="218"/>
      <c r="AO15" s="218"/>
      <c r="AP15" s="147" t="s">
        <v>31</v>
      </c>
      <c r="AQ15" s="147" t="s">
        <v>46</v>
      </c>
      <c r="AR15" s="147" t="s">
        <v>47</v>
      </c>
      <c r="AS15" s="209"/>
      <c r="AT15" s="227"/>
    </row>
    <row r="16" spans="1:46" ht="31.5" customHeight="1" thickBot="1" x14ac:dyDescent="0.3">
      <c r="A16" s="61"/>
      <c r="B16" s="62"/>
      <c r="C16" s="246"/>
      <c r="D16" s="82" t="s">
        <v>48</v>
      </c>
      <c r="E16" s="74"/>
      <c r="F16" s="55" t="s">
        <v>48</v>
      </c>
      <c r="G16" s="45" t="s">
        <v>48</v>
      </c>
      <c r="H16" s="45" t="s">
        <v>48</v>
      </c>
      <c r="I16" s="45" t="s">
        <v>48</v>
      </c>
      <c r="J16" s="45" t="s">
        <v>48</v>
      </c>
      <c r="K16" s="45" t="s">
        <v>48</v>
      </c>
      <c r="L16" s="46" t="s">
        <v>48</v>
      </c>
      <c r="M16" s="46" t="s">
        <v>48</v>
      </c>
      <c r="N16" s="46" t="s">
        <v>48</v>
      </c>
      <c r="O16" s="46" t="s">
        <v>48</v>
      </c>
      <c r="P16" s="45" t="s">
        <v>48</v>
      </c>
      <c r="Q16" s="45" t="s">
        <v>48</v>
      </c>
      <c r="R16" s="45" t="s">
        <v>48</v>
      </c>
      <c r="S16" s="45" t="s">
        <v>48</v>
      </c>
      <c r="T16" s="45"/>
      <c r="U16" s="45"/>
      <c r="V16" s="56" t="s">
        <v>48</v>
      </c>
      <c r="W16" s="56"/>
      <c r="X16" s="57" t="s">
        <v>48</v>
      </c>
      <c r="Y16" s="56" t="s">
        <v>48</v>
      </c>
      <c r="Z16" s="56" t="s">
        <v>48</v>
      </c>
      <c r="AA16" s="5" t="s">
        <v>48</v>
      </c>
      <c r="AB16" s="5" t="s">
        <v>48</v>
      </c>
      <c r="AC16" s="5" t="s">
        <v>48</v>
      </c>
      <c r="AD16" s="5" t="s">
        <v>48</v>
      </c>
      <c r="AE16" s="5" t="s">
        <v>48</v>
      </c>
      <c r="AF16" s="56" t="s">
        <v>48</v>
      </c>
      <c r="AG16" s="56" t="s">
        <v>48</v>
      </c>
      <c r="AH16" s="56"/>
      <c r="AI16" s="56" t="s">
        <v>48</v>
      </c>
      <c r="AJ16" s="56" t="s">
        <v>48</v>
      </c>
      <c r="AK16" s="58" t="s">
        <v>48</v>
      </c>
      <c r="AL16" s="58" t="s">
        <v>48</v>
      </c>
      <c r="AM16" s="58" t="s">
        <v>48</v>
      </c>
      <c r="AN16" s="58" t="s">
        <v>48</v>
      </c>
      <c r="AO16" s="58" t="s">
        <v>48</v>
      </c>
      <c r="AP16" s="59" t="s">
        <v>48</v>
      </c>
      <c r="AQ16" s="59"/>
      <c r="AR16" s="59" t="s">
        <v>48</v>
      </c>
      <c r="AS16" s="59" t="s">
        <v>48</v>
      </c>
      <c r="AT16" s="60" t="s">
        <v>48</v>
      </c>
    </row>
    <row r="17" spans="1:46" s="93" customFormat="1" ht="240.75" customHeight="1" thickBot="1" x14ac:dyDescent="0.3">
      <c r="A17" s="95">
        <v>1</v>
      </c>
      <c r="B17" s="110" t="s">
        <v>49</v>
      </c>
      <c r="C17" s="110" t="s">
        <v>50</v>
      </c>
      <c r="D17" s="111" t="s">
        <v>51</v>
      </c>
      <c r="E17" s="112">
        <v>0.1</v>
      </c>
      <c r="F17" s="113" t="s">
        <v>52</v>
      </c>
      <c r="G17" s="111" t="s">
        <v>53</v>
      </c>
      <c r="H17" s="111" t="s">
        <v>54</v>
      </c>
      <c r="I17" s="112" t="s">
        <v>55</v>
      </c>
      <c r="J17" s="113" t="s">
        <v>56</v>
      </c>
      <c r="K17" s="113" t="s">
        <v>57</v>
      </c>
      <c r="L17" s="114">
        <v>0</v>
      </c>
      <c r="M17" s="115">
        <v>0.1</v>
      </c>
      <c r="N17" s="114">
        <v>0</v>
      </c>
      <c r="O17" s="114">
        <v>0</v>
      </c>
      <c r="P17" s="116">
        <f>SUM(L17:O17)</f>
        <v>0.1</v>
      </c>
      <c r="Q17" s="114" t="s">
        <v>58</v>
      </c>
      <c r="R17" s="111" t="s">
        <v>59</v>
      </c>
      <c r="S17" s="111" t="s">
        <v>60</v>
      </c>
      <c r="T17" s="117" t="s">
        <v>61</v>
      </c>
      <c r="U17" s="117"/>
      <c r="V17" s="118">
        <f>L17</f>
        <v>0</v>
      </c>
      <c r="W17" s="118">
        <v>0</v>
      </c>
      <c r="X17" s="133" t="s">
        <v>62</v>
      </c>
      <c r="Y17" s="90" t="s">
        <v>278</v>
      </c>
      <c r="Z17" s="90" t="s">
        <v>278</v>
      </c>
      <c r="AA17" s="136">
        <f>M17</f>
        <v>0.1</v>
      </c>
      <c r="AB17" s="92">
        <v>0</v>
      </c>
      <c r="AC17" s="133">
        <f>AB17/AA17</f>
        <v>0</v>
      </c>
      <c r="AD17" s="88" t="s">
        <v>270</v>
      </c>
      <c r="AE17" s="88" t="s">
        <v>271</v>
      </c>
      <c r="AF17" s="122">
        <f>N17</f>
        <v>0</v>
      </c>
      <c r="AG17" s="89"/>
      <c r="AH17" s="133" t="s">
        <v>62</v>
      </c>
      <c r="AI17" s="88"/>
      <c r="AJ17" s="88"/>
      <c r="AK17" s="122">
        <f>O17</f>
        <v>0</v>
      </c>
      <c r="AL17" s="89"/>
      <c r="AM17" s="133" t="s">
        <v>62</v>
      </c>
      <c r="AN17" s="84"/>
      <c r="AO17" s="84"/>
      <c r="AP17" s="138" t="str">
        <f>G17</f>
        <v>Porcentaje de incremento de la participación de los Ciudadanos en la Audiencia de Rendición de Cuentas</v>
      </c>
      <c r="AQ17" s="139">
        <f>P17</f>
        <v>0.1</v>
      </c>
      <c r="AR17" s="91"/>
      <c r="AS17" s="133">
        <f>AR17/AQ17</f>
        <v>0</v>
      </c>
      <c r="AT17" s="85"/>
    </row>
    <row r="18" spans="1:46" s="93" customFormat="1" ht="64.5" customHeight="1" thickBot="1" x14ac:dyDescent="0.3">
      <c r="A18" s="95">
        <v>1</v>
      </c>
      <c r="B18" s="110" t="s">
        <v>49</v>
      </c>
      <c r="C18" s="110" t="s">
        <v>50</v>
      </c>
      <c r="D18" s="111" t="s">
        <v>63</v>
      </c>
      <c r="E18" s="112">
        <v>7.0000000000000007E-2</v>
      </c>
      <c r="F18" s="113" t="s">
        <v>52</v>
      </c>
      <c r="G18" s="111" t="s">
        <v>64</v>
      </c>
      <c r="H18" s="111" t="s">
        <v>65</v>
      </c>
      <c r="I18" s="119">
        <v>0.40799999999999997</v>
      </c>
      <c r="J18" s="113" t="s">
        <v>66</v>
      </c>
      <c r="K18" s="113" t="s">
        <v>67</v>
      </c>
      <c r="L18" s="114">
        <v>0</v>
      </c>
      <c r="M18" s="115">
        <v>0.4</v>
      </c>
      <c r="N18" s="115">
        <v>0.55000000000000004</v>
      </c>
      <c r="O18" s="115">
        <v>0.65</v>
      </c>
      <c r="P18" s="116">
        <f>+O18</f>
        <v>0.65</v>
      </c>
      <c r="Q18" s="114" t="s">
        <v>68</v>
      </c>
      <c r="R18" s="111" t="s">
        <v>69</v>
      </c>
      <c r="S18" s="111" t="s">
        <v>60</v>
      </c>
      <c r="T18" s="117" t="s">
        <v>70</v>
      </c>
      <c r="U18" s="117"/>
      <c r="V18" s="118">
        <f t="shared" ref="V18:V33" si="0">L18</f>
        <v>0</v>
      </c>
      <c r="W18" s="96">
        <v>0.45400000000000001</v>
      </c>
      <c r="X18" s="133" t="s">
        <v>62</v>
      </c>
      <c r="Y18" s="90" t="s">
        <v>258</v>
      </c>
      <c r="Z18" s="90" t="s">
        <v>259</v>
      </c>
      <c r="AA18" s="136">
        <f t="shared" ref="AA18:AA32" si="1">M18</f>
        <v>0.4</v>
      </c>
      <c r="AB18" s="185">
        <v>0.5</v>
      </c>
      <c r="AC18" s="133">
        <v>1</v>
      </c>
      <c r="AD18" s="90" t="s">
        <v>290</v>
      </c>
      <c r="AE18" s="88" t="s">
        <v>276</v>
      </c>
      <c r="AF18" s="122">
        <f t="shared" ref="AF18:AF33" si="2">N18</f>
        <v>0.55000000000000004</v>
      </c>
      <c r="AG18" s="88"/>
      <c r="AH18" s="133">
        <f>AG18/AF18</f>
        <v>0</v>
      </c>
      <c r="AI18" s="88"/>
      <c r="AJ18" s="88"/>
      <c r="AK18" s="122">
        <f t="shared" ref="AK18:AK33" si="3">O18</f>
        <v>0.65</v>
      </c>
      <c r="AL18" s="89"/>
      <c r="AM18" s="133">
        <f>AL18/AK18</f>
        <v>0</v>
      </c>
      <c r="AN18" s="84"/>
      <c r="AO18" s="84"/>
      <c r="AP18" s="138" t="str">
        <f t="shared" ref="AP18:AP33" si="4">G18</f>
        <v>Porcentaje de Avance en el Cumplimiento Fisico del Plan de Desarrollo Local</v>
      </c>
      <c r="AQ18" s="139">
        <f t="shared" ref="AQ18:AQ33" si="5">P18</f>
        <v>0.65</v>
      </c>
      <c r="AR18" s="94"/>
      <c r="AS18" s="133">
        <f t="shared" ref="AS18:AS33" si="6">AR18/AQ18</f>
        <v>0</v>
      </c>
      <c r="AT18" s="85"/>
    </row>
    <row r="19" spans="1:46" s="93" customFormat="1" ht="103.5" customHeight="1" thickBot="1" x14ac:dyDescent="0.3">
      <c r="A19" s="95">
        <v>6</v>
      </c>
      <c r="B19" s="110" t="s">
        <v>71</v>
      </c>
      <c r="C19" s="110" t="s">
        <v>72</v>
      </c>
      <c r="D19" s="111" t="s">
        <v>73</v>
      </c>
      <c r="E19" s="112">
        <v>0.06</v>
      </c>
      <c r="F19" s="117" t="s">
        <v>52</v>
      </c>
      <c r="G19" s="110" t="s">
        <v>74</v>
      </c>
      <c r="H19" s="110" t="s">
        <v>75</v>
      </c>
      <c r="I19" s="120" t="s">
        <v>76</v>
      </c>
      <c r="J19" s="117" t="s">
        <v>66</v>
      </c>
      <c r="K19" s="117" t="s">
        <v>77</v>
      </c>
      <c r="L19" s="114">
        <v>0</v>
      </c>
      <c r="M19" s="115">
        <v>0.5</v>
      </c>
      <c r="N19" s="115">
        <v>0</v>
      </c>
      <c r="O19" s="115">
        <v>0.95</v>
      </c>
      <c r="P19" s="121">
        <v>0.95</v>
      </c>
      <c r="Q19" s="114" t="s">
        <v>78</v>
      </c>
      <c r="R19" s="110" t="s">
        <v>79</v>
      </c>
      <c r="S19" s="111" t="s">
        <v>60</v>
      </c>
      <c r="T19" s="117" t="s">
        <v>79</v>
      </c>
      <c r="U19" s="117"/>
      <c r="V19" s="118">
        <f t="shared" si="0"/>
        <v>0</v>
      </c>
      <c r="W19" s="96"/>
      <c r="X19" s="133" t="s">
        <v>62</v>
      </c>
      <c r="Y19" s="90"/>
      <c r="Z19" s="90"/>
      <c r="AA19" s="136">
        <f t="shared" si="1"/>
        <v>0.5</v>
      </c>
      <c r="AB19" s="182">
        <v>0.22539999999999999</v>
      </c>
      <c r="AC19" s="133">
        <f t="shared" ref="AC19:AC32" si="7">AB19/AA19</f>
        <v>0.45079999999999998</v>
      </c>
      <c r="AD19" s="141" t="s">
        <v>266</v>
      </c>
      <c r="AE19" s="88" t="s">
        <v>277</v>
      </c>
      <c r="AF19" s="122">
        <f t="shared" si="2"/>
        <v>0</v>
      </c>
      <c r="AG19" s="89"/>
      <c r="AH19" s="133" t="s">
        <v>62</v>
      </c>
      <c r="AI19" s="88"/>
      <c r="AJ19" s="88"/>
      <c r="AK19" s="122">
        <f t="shared" si="3"/>
        <v>0.95</v>
      </c>
      <c r="AL19" s="89"/>
      <c r="AM19" s="133">
        <f t="shared" ref="AM19:AM33" si="8">AL19/AK19</f>
        <v>0</v>
      </c>
      <c r="AN19" s="84"/>
      <c r="AO19" s="84"/>
      <c r="AP19" s="138" t="str">
        <f t="shared" si="4"/>
        <v>Porcentaje de Compromisos de la vigencia 2019</v>
      </c>
      <c r="AQ19" s="139">
        <f t="shared" si="5"/>
        <v>0.95</v>
      </c>
      <c r="AR19" s="91"/>
      <c r="AS19" s="133">
        <f t="shared" si="6"/>
        <v>0</v>
      </c>
      <c r="AT19" s="85"/>
    </row>
    <row r="20" spans="1:46" s="93" customFormat="1" ht="65.25" customHeight="1" thickBot="1" x14ac:dyDescent="0.3">
      <c r="A20" s="95">
        <v>6</v>
      </c>
      <c r="B20" s="110" t="s">
        <v>71</v>
      </c>
      <c r="C20" s="110" t="s">
        <v>72</v>
      </c>
      <c r="D20" s="111" t="s">
        <v>80</v>
      </c>
      <c r="E20" s="112">
        <v>0.06</v>
      </c>
      <c r="F20" s="117" t="s">
        <v>81</v>
      </c>
      <c r="G20" s="110" t="s">
        <v>82</v>
      </c>
      <c r="H20" s="110" t="s">
        <v>83</v>
      </c>
      <c r="I20" s="120" t="s">
        <v>84</v>
      </c>
      <c r="J20" s="117" t="s">
        <v>66</v>
      </c>
      <c r="K20" s="117" t="s">
        <v>85</v>
      </c>
      <c r="L20" s="114">
        <v>0</v>
      </c>
      <c r="M20" s="115">
        <v>0.05</v>
      </c>
      <c r="N20" s="115">
        <v>0.2</v>
      </c>
      <c r="O20" s="115">
        <v>0.4</v>
      </c>
      <c r="P20" s="116">
        <v>0.4</v>
      </c>
      <c r="Q20" s="114" t="s">
        <v>78</v>
      </c>
      <c r="R20" s="110" t="s">
        <v>79</v>
      </c>
      <c r="S20" s="111" t="s">
        <v>60</v>
      </c>
      <c r="T20" s="117" t="s">
        <v>79</v>
      </c>
      <c r="U20" s="117"/>
      <c r="V20" s="118">
        <f t="shared" si="0"/>
        <v>0</v>
      </c>
      <c r="W20" s="88"/>
      <c r="X20" s="133" t="s">
        <v>62</v>
      </c>
      <c r="Y20" s="90"/>
      <c r="Z20" s="90"/>
      <c r="AA20" s="136">
        <f t="shared" si="1"/>
        <v>0.05</v>
      </c>
      <c r="AB20" s="182">
        <v>5.4699999999999999E-2</v>
      </c>
      <c r="AC20" s="133">
        <v>1</v>
      </c>
      <c r="AD20" s="141" t="s">
        <v>267</v>
      </c>
      <c r="AE20" s="88" t="s">
        <v>277</v>
      </c>
      <c r="AF20" s="122">
        <f t="shared" si="2"/>
        <v>0.2</v>
      </c>
      <c r="AG20" s="88"/>
      <c r="AH20" s="133">
        <f>AG20/AF20</f>
        <v>0</v>
      </c>
      <c r="AI20" s="88"/>
      <c r="AJ20" s="88"/>
      <c r="AK20" s="122">
        <f t="shared" si="3"/>
        <v>0.4</v>
      </c>
      <c r="AL20" s="89"/>
      <c r="AM20" s="133">
        <f t="shared" si="8"/>
        <v>0</v>
      </c>
      <c r="AN20" s="84"/>
      <c r="AO20" s="84"/>
      <c r="AP20" s="138" t="str">
        <f t="shared" si="4"/>
        <v>Porcentaje de Giros de la Vigencia 2019</v>
      </c>
      <c r="AQ20" s="139">
        <f t="shared" si="5"/>
        <v>0.4</v>
      </c>
      <c r="AR20" s="94"/>
      <c r="AS20" s="133">
        <f t="shared" si="6"/>
        <v>0</v>
      </c>
      <c r="AT20" s="85"/>
    </row>
    <row r="21" spans="1:46" s="93" customFormat="1" ht="85.5" customHeight="1" thickBot="1" x14ac:dyDescent="0.3">
      <c r="A21" s="95">
        <v>6</v>
      </c>
      <c r="B21" s="110" t="s">
        <v>71</v>
      </c>
      <c r="C21" s="110" t="s">
        <v>72</v>
      </c>
      <c r="D21" s="111" t="s">
        <v>250</v>
      </c>
      <c r="E21" s="112">
        <v>0.09</v>
      </c>
      <c r="F21" s="117" t="s">
        <v>81</v>
      </c>
      <c r="G21" s="110" t="s">
        <v>86</v>
      </c>
      <c r="H21" s="110" t="s">
        <v>87</v>
      </c>
      <c r="I21" s="120" t="s">
        <v>88</v>
      </c>
      <c r="J21" s="117" t="s">
        <v>66</v>
      </c>
      <c r="K21" s="117" t="s">
        <v>85</v>
      </c>
      <c r="L21" s="115">
        <v>0.05</v>
      </c>
      <c r="M21" s="115">
        <v>0.2</v>
      </c>
      <c r="N21" s="115">
        <v>0.4</v>
      </c>
      <c r="O21" s="115">
        <v>0.5</v>
      </c>
      <c r="P21" s="116">
        <v>0.5</v>
      </c>
      <c r="Q21" s="114" t="s">
        <v>78</v>
      </c>
      <c r="R21" s="110" t="s">
        <v>79</v>
      </c>
      <c r="S21" s="111" t="s">
        <v>60</v>
      </c>
      <c r="T21" s="117" t="s">
        <v>79</v>
      </c>
      <c r="U21" s="117"/>
      <c r="V21" s="122">
        <f t="shared" si="0"/>
        <v>0.05</v>
      </c>
      <c r="W21" s="89">
        <v>5.4399999999999997E-2</v>
      </c>
      <c r="X21" s="134">
        <v>1</v>
      </c>
      <c r="Y21" s="141" t="s">
        <v>89</v>
      </c>
      <c r="Z21" s="90" t="s">
        <v>90</v>
      </c>
      <c r="AA21" s="136">
        <f t="shared" si="1"/>
        <v>0.2</v>
      </c>
      <c r="AB21" s="182">
        <v>0.30559999999999998</v>
      </c>
      <c r="AC21" s="133">
        <v>1</v>
      </c>
      <c r="AD21" s="141" t="s">
        <v>268</v>
      </c>
      <c r="AE21" s="88" t="s">
        <v>277</v>
      </c>
      <c r="AF21" s="122">
        <f t="shared" si="2"/>
        <v>0.4</v>
      </c>
      <c r="AG21" s="88"/>
      <c r="AH21" s="133">
        <f>AG21/AF21</f>
        <v>0</v>
      </c>
      <c r="AI21" s="88"/>
      <c r="AJ21" s="88"/>
      <c r="AK21" s="122">
        <f t="shared" si="3"/>
        <v>0.5</v>
      </c>
      <c r="AL21" s="89"/>
      <c r="AM21" s="133">
        <f t="shared" si="8"/>
        <v>0</v>
      </c>
      <c r="AN21" s="84"/>
      <c r="AO21" s="84"/>
      <c r="AP21" s="138" t="str">
        <f t="shared" si="4"/>
        <v>Porcentaje de Giros de Obligaciones por Pagar 2017 y anteirores</v>
      </c>
      <c r="AQ21" s="139">
        <f t="shared" si="5"/>
        <v>0.5</v>
      </c>
      <c r="AR21" s="94"/>
      <c r="AS21" s="133">
        <f t="shared" si="6"/>
        <v>0</v>
      </c>
      <c r="AT21" s="85"/>
    </row>
    <row r="22" spans="1:46" s="93" customFormat="1" ht="118.5" customHeight="1" thickBot="1" x14ac:dyDescent="0.3">
      <c r="A22" s="95">
        <v>6</v>
      </c>
      <c r="B22" s="110" t="s">
        <v>71</v>
      </c>
      <c r="C22" s="110" t="s">
        <v>72</v>
      </c>
      <c r="D22" s="111" t="s">
        <v>251</v>
      </c>
      <c r="E22" s="112">
        <v>7.0000000000000007E-2</v>
      </c>
      <c r="F22" s="117" t="s">
        <v>81</v>
      </c>
      <c r="G22" s="110" t="s">
        <v>91</v>
      </c>
      <c r="H22" s="110" t="s">
        <v>92</v>
      </c>
      <c r="I22" s="120" t="s">
        <v>93</v>
      </c>
      <c r="J22" s="117" t="s">
        <v>66</v>
      </c>
      <c r="K22" s="117" t="s">
        <v>85</v>
      </c>
      <c r="L22" s="115">
        <v>0.1</v>
      </c>
      <c r="M22" s="115">
        <v>0.2</v>
      </c>
      <c r="N22" s="115">
        <v>0.4</v>
      </c>
      <c r="O22" s="115">
        <v>0.5</v>
      </c>
      <c r="P22" s="116">
        <f>+O22</f>
        <v>0.5</v>
      </c>
      <c r="Q22" s="114" t="s">
        <v>78</v>
      </c>
      <c r="R22" s="110" t="s">
        <v>79</v>
      </c>
      <c r="S22" s="111" t="s">
        <v>60</v>
      </c>
      <c r="T22" s="117" t="s">
        <v>79</v>
      </c>
      <c r="U22" s="117"/>
      <c r="V22" s="122">
        <f t="shared" si="0"/>
        <v>0.1</v>
      </c>
      <c r="W22" s="89">
        <v>0.27</v>
      </c>
      <c r="X22" s="134">
        <v>1</v>
      </c>
      <c r="Y22" s="141" t="s">
        <v>94</v>
      </c>
      <c r="Z22" s="90" t="s">
        <v>90</v>
      </c>
      <c r="AA22" s="136">
        <f t="shared" si="1"/>
        <v>0.2</v>
      </c>
      <c r="AB22" s="182">
        <v>0.4461</v>
      </c>
      <c r="AC22" s="133">
        <v>1</v>
      </c>
      <c r="AD22" s="141" t="s">
        <v>269</v>
      </c>
      <c r="AE22" s="88" t="s">
        <v>277</v>
      </c>
      <c r="AF22" s="122">
        <f t="shared" si="2"/>
        <v>0.4</v>
      </c>
      <c r="AG22" s="88"/>
      <c r="AH22" s="133">
        <f>AG22/AF22</f>
        <v>0</v>
      </c>
      <c r="AI22" s="88"/>
      <c r="AJ22" s="88"/>
      <c r="AK22" s="122">
        <f t="shared" si="3"/>
        <v>0.5</v>
      </c>
      <c r="AL22" s="89"/>
      <c r="AM22" s="133">
        <f t="shared" si="8"/>
        <v>0</v>
      </c>
      <c r="AN22" s="84"/>
      <c r="AO22" s="84"/>
      <c r="AP22" s="138" t="str">
        <f t="shared" si="4"/>
        <v>Porcentaje de Giros de Obligaciones por Pagar 2018</v>
      </c>
      <c r="AQ22" s="139">
        <f t="shared" si="5"/>
        <v>0.5</v>
      </c>
      <c r="AR22" s="94"/>
      <c r="AS22" s="133">
        <f t="shared" si="6"/>
        <v>0</v>
      </c>
      <c r="AT22" s="85"/>
    </row>
    <row r="23" spans="1:46" s="93" customFormat="1" ht="72.75" customHeight="1" thickBot="1" x14ac:dyDescent="0.3">
      <c r="A23" s="95">
        <v>1</v>
      </c>
      <c r="B23" s="110" t="s">
        <v>95</v>
      </c>
      <c r="C23" s="110" t="s">
        <v>96</v>
      </c>
      <c r="D23" s="110" t="s">
        <v>97</v>
      </c>
      <c r="E23" s="115">
        <v>0.01</v>
      </c>
      <c r="F23" s="114" t="s">
        <v>81</v>
      </c>
      <c r="G23" s="123" t="s">
        <v>98</v>
      </c>
      <c r="H23" s="123" t="s">
        <v>99</v>
      </c>
      <c r="I23" s="124">
        <v>24444</v>
      </c>
      <c r="J23" s="125" t="s">
        <v>66</v>
      </c>
      <c r="K23" s="125" t="s">
        <v>100</v>
      </c>
      <c r="L23" s="126"/>
      <c r="M23" s="126">
        <v>0.3</v>
      </c>
      <c r="N23" s="126"/>
      <c r="O23" s="126">
        <v>0.3</v>
      </c>
      <c r="P23" s="126">
        <v>0.6</v>
      </c>
      <c r="Q23" s="117" t="s">
        <v>58</v>
      </c>
      <c r="R23" s="126" t="s">
        <v>101</v>
      </c>
      <c r="S23" s="117" t="s">
        <v>102</v>
      </c>
      <c r="T23" s="117" t="s">
        <v>101</v>
      </c>
      <c r="U23" s="117"/>
      <c r="V23" s="118">
        <f t="shared" si="0"/>
        <v>0</v>
      </c>
      <c r="W23" s="97"/>
      <c r="X23" s="133" t="s">
        <v>62</v>
      </c>
      <c r="Y23" s="141"/>
      <c r="Z23" s="98"/>
      <c r="AA23" s="136">
        <f t="shared" si="1"/>
        <v>0.3</v>
      </c>
      <c r="AB23" s="99">
        <v>0.15</v>
      </c>
      <c r="AC23" s="133">
        <f t="shared" si="7"/>
        <v>0.5</v>
      </c>
      <c r="AD23" s="97" t="s">
        <v>279</v>
      </c>
      <c r="AE23" s="97" t="s">
        <v>281</v>
      </c>
      <c r="AF23" s="122">
        <f t="shared" si="2"/>
        <v>0</v>
      </c>
      <c r="AG23" s="97"/>
      <c r="AH23" s="133" t="s">
        <v>62</v>
      </c>
      <c r="AI23" s="97"/>
      <c r="AJ23" s="97"/>
      <c r="AK23" s="122">
        <f t="shared" si="3"/>
        <v>0.3</v>
      </c>
      <c r="AL23" s="100"/>
      <c r="AM23" s="133">
        <f t="shared" si="8"/>
        <v>0</v>
      </c>
      <c r="AN23" s="86"/>
      <c r="AO23" s="86"/>
      <c r="AP23" s="138" t="str">
        <f t="shared" si="4"/>
        <v>Porcentaje de impulsos procesales por los inspectores en las Localidades</v>
      </c>
      <c r="AQ23" s="139">
        <f t="shared" si="5"/>
        <v>0.6</v>
      </c>
      <c r="AR23" s="101"/>
      <c r="AS23" s="133">
        <f t="shared" si="6"/>
        <v>0</v>
      </c>
      <c r="AT23" s="87"/>
    </row>
    <row r="24" spans="1:46" s="93" customFormat="1" ht="102.75" customHeight="1" thickBot="1" x14ac:dyDescent="0.3">
      <c r="A24" s="95">
        <v>1</v>
      </c>
      <c r="B24" s="110" t="s">
        <v>95</v>
      </c>
      <c r="C24" s="110" t="s">
        <v>96</v>
      </c>
      <c r="D24" s="110" t="s">
        <v>103</v>
      </c>
      <c r="E24" s="115">
        <v>0.01</v>
      </c>
      <c r="F24" s="114" t="s">
        <v>81</v>
      </c>
      <c r="G24" s="123" t="s">
        <v>98</v>
      </c>
      <c r="H24" s="123" t="s">
        <v>104</v>
      </c>
      <c r="I24" s="124">
        <v>2444</v>
      </c>
      <c r="J24" s="125" t="s">
        <v>56</v>
      </c>
      <c r="K24" s="125" t="s">
        <v>100</v>
      </c>
      <c r="L24" s="126"/>
      <c r="M24" s="126">
        <v>0.3</v>
      </c>
      <c r="N24" s="126"/>
      <c r="O24" s="126">
        <v>0.3</v>
      </c>
      <c r="P24" s="126">
        <v>0.6</v>
      </c>
      <c r="Q24" s="117" t="s">
        <v>58</v>
      </c>
      <c r="R24" s="126" t="s">
        <v>101</v>
      </c>
      <c r="S24" s="117" t="s">
        <v>102</v>
      </c>
      <c r="T24" s="117" t="s">
        <v>105</v>
      </c>
      <c r="U24" s="117"/>
      <c r="V24" s="118">
        <f t="shared" si="0"/>
        <v>0</v>
      </c>
      <c r="W24" s="97"/>
      <c r="X24" s="133" t="s">
        <v>62</v>
      </c>
      <c r="Y24" s="98"/>
      <c r="Z24" s="98"/>
      <c r="AA24" s="136">
        <f t="shared" si="1"/>
        <v>0.3</v>
      </c>
      <c r="AB24" s="99">
        <v>0.55000000000000004</v>
      </c>
      <c r="AC24" s="133">
        <v>1</v>
      </c>
      <c r="AD24" s="97" t="s">
        <v>280</v>
      </c>
      <c r="AE24" s="97" t="s">
        <v>282</v>
      </c>
      <c r="AF24" s="122">
        <f t="shared" si="2"/>
        <v>0</v>
      </c>
      <c r="AG24" s="97"/>
      <c r="AH24" s="133" t="s">
        <v>62</v>
      </c>
      <c r="AI24" s="97"/>
      <c r="AJ24" s="97"/>
      <c r="AK24" s="122">
        <f t="shared" si="3"/>
        <v>0.3</v>
      </c>
      <c r="AL24" s="100"/>
      <c r="AM24" s="133">
        <f t="shared" si="8"/>
        <v>0</v>
      </c>
      <c r="AN24" s="86"/>
      <c r="AO24" s="86"/>
      <c r="AP24" s="138" t="str">
        <f t="shared" si="4"/>
        <v>Porcentaje de impulsos procesales por los inspectores en las Localidades</v>
      </c>
      <c r="AQ24" s="139">
        <f t="shared" si="5"/>
        <v>0.6</v>
      </c>
      <c r="AR24" s="101"/>
      <c r="AS24" s="133">
        <f t="shared" si="6"/>
        <v>0</v>
      </c>
      <c r="AT24" s="87"/>
    </row>
    <row r="25" spans="1:46" s="93" customFormat="1" ht="141.75" customHeight="1" thickBot="1" x14ac:dyDescent="0.3">
      <c r="A25" s="95">
        <v>1</v>
      </c>
      <c r="B25" s="110" t="s">
        <v>95</v>
      </c>
      <c r="C25" s="110" t="s">
        <v>96</v>
      </c>
      <c r="D25" s="127" t="s">
        <v>106</v>
      </c>
      <c r="E25" s="128">
        <v>0.09</v>
      </c>
      <c r="F25" s="125" t="s">
        <v>81</v>
      </c>
      <c r="G25" s="110" t="s">
        <v>107</v>
      </c>
      <c r="H25" s="110" t="s">
        <v>108</v>
      </c>
      <c r="I25" s="114">
        <v>36</v>
      </c>
      <c r="J25" s="125" t="s">
        <v>56</v>
      </c>
      <c r="K25" s="125" t="s">
        <v>109</v>
      </c>
      <c r="L25" s="129">
        <v>7</v>
      </c>
      <c r="M25" s="129">
        <v>11</v>
      </c>
      <c r="N25" s="129">
        <v>12</v>
      </c>
      <c r="O25" s="129">
        <v>12</v>
      </c>
      <c r="P25" s="129">
        <f>SUM(L25:O25)</f>
        <v>42</v>
      </c>
      <c r="Q25" s="117" t="s">
        <v>58</v>
      </c>
      <c r="R25" s="117" t="s">
        <v>110</v>
      </c>
      <c r="S25" s="117" t="s">
        <v>102</v>
      </c>
      <c r="T25" s="125" t="s">
        <v>260</v>
      </c>
      <c r="U25" s="117"/>
      <c r="V25" s="118">
        <f t="shared" si="0"/>
        <v>7</v>
      </c>
      <c r="W25" s="97">
        <v>12</v>
      </c>
      <c r="X25" s="135">
        <v>1</v>
      </c>
      <c r="Y25" s="98" t="s">
        <v>111</v>
      </c>
      <c r="Z25" s="98" t="s">
        <v>112</v>
      </c>
      <c r="AA25" s="137">
        <f t="shared" si="1"/>
        <v>11</v>
      </c>
      <c r="AB25" s="183">
        <v>23</v>
      </c>
      <c r="AC25" s="133">
        <v>1</v>
      </c>
      <c r="AD25" s="98" t="s">
        <v>272</v>
      </c>
      <c r="AE25" s="97" t="s">
        <v>275</v>
      </c>
      <c r="AF25" s="118">
        <f t="shared" si="2"/>
        <v>12</v>
      </c>
      <c r="AG25" s="97"/>
      <c r="AH25" s="135">
        <f>AG25/AF25</f>
        <v>0</v>
      </c>
      <c r="AI25" s="97"/>
      <c r="AJ25" s="97"/>
      <c r="AK25" s="118">
        <f t="shared" si="3"/>
        <v>12</v>
      </c>
      <c r="AL25" s="100"/>
      <c r="AM25" s="133">
        <f t="shared" si="8"/>
        <v>0</v>
      </c>
      <c r="AN25" s="86"/>
      <c r="AO25" s="86"/>
      <c r="AP25" s="138" t="str">
        <f t="shared" si="4"/>
        <v>Cantidad de acciones de control u operativos en materia de económica realizados</v>
      </c>
      <c r="AQ25" s="140">
        <f t="shared" si="5"/>
        <v>42</v>
      </c>
      <c r="AR25" s="101"/>
      <c r="AS25" s="133">
        <f t="shared" si="6"/>
        <v>0</v>
      </c>
      <c r="AT25" s="87"/>
    </row>
    <row r="26" spans="1:46" s="93" customFormat="1" ht="188.25" customHeight="1" thickBot="1" x14ac:dyDescent="0.3">
      <c r="A26" s="95">
        <v>1</v>
      </c>
      <c r="B26" s="110" t="s">
        <v>95</v>
      </c>
      <c r="C26" s="110" t="s">
        <v>96</v>
      </c>
      <c r="D26" s="127" t="s">
        <v>113</v>
      </c>
      <c r="E26" s="128">
        <v>0.09</v>
      </c>
      <c r="F26" s="125" t="s">
        <v>81</v>
      </c>
      <c r="G26" s="110" t="s">
        <v>114</v>
      </c>
      <c r="H26" s="110" t="s">
        <v>115</v>
      </c>
      <c r="I26" s="114">
        <v>20</v>
      </c>
      <c r="J26" s="117" t="s">
        <v>56</v>
      </c>
      <c r="K26" s="125" t="s">
        <v>116</v>
      </c>
      <c r="L26" s="129">
        <v>5</v>
      </c>
      <c r="M26" s="129">
        <v>7</v>
      </c>
      <c r="N26" s="129">
        <v>7</v>
      </c>
      <c r="O26" s="129">
        <v>5</v>
      </c>
      <c r="P26" s="129">
        <f>SUM(L26:O26)</f>
        <v>24</v>
      </c>
      <c r="Q26" s="117" t="s">
        <v>58</v>
      </c>
      <c r="R26" s="117" t="s">
        <v>110</v>
      </c>
      <c r="S26" s="117" t="s">
        <v>102</v>
      </c>
      <c r="T26" s="125" t="s">
        <v>261</v>
      </c>
      <c r="U26" s="117"/>
      <c r="V26" s="118">
        <f t="shared" si="0"/>
        <v>5</v>
      </c>
      <c r="W26" s="97">
        <v>6</v>
      </c>
      <c r="X26" s="135">
        <v>1</v>
      </c>
      <c r="Y26" s="98" t="s">
        <v>117</v>
      </c>
      <c r="Z26" s="98" t="s">
        <v>112</v>
      </c>
      <c r="AA26" s="137">
        <f t="shared" si="1"/>
        <v>7</v>
      </c>
      <c r="AB26" s="183">
        <v>7</v>
      </c>
      <c r="AC26" s="133">
        <f t="shared" si="7"/>
        <v>1</v>
      </c>
      <c r="AD26" s="98" t="s">
        <v>273</v>
      </c>
      <c r="AE26" s="97" t="s">
        <v>275</v>
      </c>
      <c r="AF26" s="118">
        <f t="shared" si="2"/>
        <v>7</v>
      </c>
      <c r="AG26" s="97"/>
      <c r="AH26" s="135">
        <f t="shared" ref="AH26:AH31" si="9">AG26/AF26</f>
        <v>0</v>
      </c>
      <c r="AI26" s="97"/>
      <c r="AJ26" s="97"/>
      <c r="AK26" s="118">
        <f t="shared" si="3"/>
        <v>5</v>
      </c>
      <c r="AL26" s="100"/>
      <c r="AM26" s="133">
        <f t="shared" si="8"/>
        <v>0</v>
      </c>
      <c r="AN26" s="86"/>
      <c r="AO26" s="86"/>
      <c r="AP26" s="138" t="str">
        <f t="shared" si="4"/>
        <v>Cantidad de acciones de control u operativos en materia de urbanismo relacionados con la integridad urbanística</v>
      </c>
      <c r="AQ26" s="140">
        <f t="shared" si="5"/>
        <v>24</v>
      </c>
      <c r="AR26" s="101"/>
      <c r="AS26" s="133">
        <f t="shared" si="6"/>
        <v>0</v>
      </c>
      <c r="AT26" s="87"/>
    </row>
    <row r="27" spans="1:46" s="93" customFormat="1" ht="200.25" customHeight="1" thickBot="1" x14ac:dyDescent="0.3">
      <c r="A27" s="95">
        <v>1</v>
      </c>
      <c r="B27" s="110" t="s">
        <v>95</v>
      </c>
      <c r="C27" s="110" t="s">
        <v>96</v>
      </c>
      <c r="D27" s="127" t="s">
        <v>118</v>
      </c>
      <c r="E27" s="128">
        <v>0.09</v>
      </c>
      <c r="F27" s="125" t="s">
        <v>81</v>
      </c>
      <c r="G27" s="130" t="s">
        <v>119</v>
      </c>
      <c r="H27" s="110" t="s">
        <v>120</v>
      </c>
      <c r="I27" s="117">
        <v>25</v>
      </c>
      <c r="J27" s="117" t="s">
        <v>56</v>
      </c>
      <c r="K27" s="117" t="s">
        <v>121</v>
      </c>
      <c r="L27" s="129">
        <v>5</v>
      </c>
      <c r="M27" s="129">
        <v>7</v>
      </c>
      <c r="N27" s="129">
        <v>7</v>
      </c>
      <c r="O27" s="129">
        <v>5</v>
      </c>
      <c r="P27" s="129">
        <f>SUM(L27:O27)</f>
        <v>24</v>
      </c>
      <c r="Q27" s="117" t="s">
        <v>58</v>
      </c>
      <c r="R27" s="117" t="s">
        <v>110</v>
      </c>
      <c r="S27" s="117" t="s">
        <v>102</v>
      </c>
      <c r="T27" s="125" t="s">
        <v>262</v>
      </c>
      <c r="U27" s="117"/>
      <c r="V27" s="118">
        <f t="shared" si="0"/>
        <v>5</v>
      </c>
      <c r="W27" s="97">
        <v>8</v>
      </c>
      <c r="X27" s="135">
        <v>1</v>
      </c>
      <c r="Y27" s="98" t="s">
        <v>122</v>
      </c>
      <c r="Z27" s="98" t="s">
        <v>112</v>
      </c>
      <c r="AA27" s="137">
        <f t="shared" si="1"/>
        <v>7</v>
      </c>
      <c r="AB27" s="183">
        <v>14</v>
      </c>
      <c r="AC27" s="133">
        <v>1</v>
      </c>
      <c r="AD27" s="98" t="s">
        <v>274</v>
      </c>
      <c r="AE27" s="97" t="s">
        <v>275</v>
      </c>
      <c r="AF27" s="118">
        <f t="shared" si="2"/>
        <v>7</v>
      </c>
      <c r="AG27" s="97"/>
      <c r="AH27" s="135">
        <f t="shared" si="9"/>
        <v>0</v>
      </c>
      <c r="AI27" s="97"/>
      <c r="AJ27" s="97"/>
      <c r="AK27" s="118">
        <f t="shared" si="3"/>
        <v>5</v>
      </c>
      <c r="AL27" s="100"/>
      <c r="AM27" s="133">
        <f t="shared" si="8"/>
        <v>0</v>
      </c>
      <c r="AN27" s="86"/>
      <c r="AO27" s="86"/>
      <c r="AP27" s="138" t="str">
        <f t="shared" si="4"/>
        <v>Cantidad de acciones de control de operativos en materia de urbanismo relacionados con espacio público</v>
      </c>
      <c r="AQ27" s="140">
        <f t="shared" si="5"/>
        <v>24</v>
      </c>
      <c r="AR27" s="101"/>
      <c r="AS27" s="133">
        <f t="shared" si="6"/>
        <v>0</v>
      </c>
      <c r="AT27" s="87"/>
    </row>
    <row r="28" spans="1:46" s="93" customFormat="1" ht="107.25" customHeight="1" thickBot="1" x14ac:dyDescent="0.3">
      <c r="A28" s="95">
        <v>7</v>
      </c>
      <c r="B28" s="110" t="s">
        <v>123</v>
      </c>
      <c r="C28" s="110" t="s">
        <v>124</v>
      </c>
      <c r="D28" s="127" t="s">
        <v>125</v>
      </c>
      <c r="E28" s="126">
        <v>0.06</v>
      </c>
      <c r="F28" s="117" t="s">
        <v>81</v>
      </c>
      <c r="G28" s="131" t="s">
        <v>126</v>
      </c>
      <c r="H28" s="131" t="s">
        <v>127</v>
      </c>
      <c r="I28" s="126">
        <v>0.71</v>
      </c>
      <c r="J28" s="117" t="s">
        <v>128</v>
      </c>
      <c r="K28" s="117" t="s">
        <v>129</v>
      </c>
      <c r="L28" s="132">
        <v>1</v>
      </c>
      <c r="M28" s="132">
        <v>1</v>
      </c>
      <c r="N28" s="132">
        <v>1</v>
      </c>
      <c r="O28" s="132">
        <v>1</v>
      </c>
      <c r="P28" s="126">
        <v>1</v>
      </c>
      <c r="Q28" s="117" t="s">
        <v>58</v>
      </c>
      <c r="R28" s="117" t="s">
        <v>130</v>
      </c>
      <c r="S28" s="117" t="s">
        <v>102</v>
      </c>
      <c r="T28" s="117" t="s">
        <v>131</v>
      </c>
      <c r="U28" s="117"/>
      <c r="V28" s="122">
        <f t="shared" si="0"/>
        <v>1</v>
      </c>
      <c r="W28" s="100">
        <v>0.8</v>
      </c>
      <c r="X28" s="135">
        <f>W28/V28</f>
        <v>0.8</v>
      </c>
      <c r="Y28" s="98" t="s">
        <v>252</v>
      </c>
      <c r="Z28" s="98" t="s">
        <v>253</v>
      </c>
      <c r="AA28" s="136">
        <f t="shared" si="1"/>
        <v>1</v>
      </c>
      <c r="AB28" s="99">
        <v>0.75</v>
      </c>
      <c r="AC28" s="133">
        <f t="shared" si="7"/>
        <v>0.75</v>
      </c>
      <c r="AD28" s="97" t="s">
        <v>283</v>
      </c>
      <c r="AE28" s="97" t="s">
        <v>284</v>
      </c>
      <c r="AF28" s="122">
        <f t="shared" si="2"/>
        <v>1</v>
      </c>
      <c r="AG28" s="97"/>
      <c r="AH28" s="135">
        <f t="shared" si="9"/>
        <v>0</v>
      </c>
      <c r="AI28" s="97"/>
      <c r="AJ28" s="97"/>
      <c r="AK28" s="122">
        <f t="shared" si="3"/>
        <v>1</v>
      </c>
      <c r="AL28" s="100"/>
      <c r="AM28" s="133">
        <f t="shared" si="8"/>
        <v>0</v>
      </c>
      <c r="AN28" s="86"/>
      <c r="AO28" s="86"/>
      <c r="AP28" s="138" t="str">
        <f t="shared" si="4"/>
        <v>Porcentaje del lineamientos de gestión de TIC Impartidas por la DTI del nivel central Cumplidas</v>
      </c>
      <c r="AQ28" s="139">
        <f t="shared" si="5"/>
        <v>1</v>
      </c>
      <c r="AR28" s="101"/>
      <c r="AS28" s="133">
        <f t="shared" si="6"/>
        <v>0</v>
      </c>
      <c r="AT28" s="87"/>
    </row>
    <row r="29" spans="1:46" s="175" customFormat="1" ht="73.5" customHeight="1" thickBot="1" x14ac:dyDescent="0.3">
      <c r="A29" s="155">
        <v>6</v>
      </c>
      <c r="B29" s="156" t="s">
        <v>71</v>
      </c>
      <c r="C29" s="156" t="s">
        <v>132</v>
      </c>
      <c r="D29" s="157" t="s">
        <v>133</v>
      </c>
      <c r="E29" s="158">
        <v>0.04</v>
      </c>
      <c r="F29" s="159" t="s">
        <v>134</v>
      </c>
      <c r="G29" s="160" t="s">
        <v>135</v>
      </c>
      <c r="H29" s="160" t="s">
        <v>136</v>
      </c>
      <c r="I29" s="159">
        <v>1</v>
      </c>
      <c r="J29" s="159" t="s">
        <v>56</v>
      </c>
      <c r="K29" s="159" t="s">
        <v>137</v>
      </c>
      <c r="L29" s="159"/>
      <c r="M29" s="159"/>
      <c r="N29" s="159">
        <v>1</v>
      </c>
      <c r="O29" s="159"/>
      <c r="P29" s="159">
        <f>+SUM(L29:O29)</f>
        <v>1</v>
      </c>
      <c r="Q29" s="159" t="s">
        <v>58</v>
      </c>
      <c r="R29" s="159" t="s">
        <v>138</v>
      </c>
      <c r="S29" s="159" t="s">
        <v>139</v>
      </c>
      <c r="T29" s="161" t="s">
        <v>140</v>
      </c>
      <c r="U29" s="159"/>
      <c r="V29" s="162">
        <f t="shared" si="0"/>
        <v>0</v>
      </c>
      <c r="W29" s="163"/>
      <c r="X29" s="164" t="s">
        <v>62</v>
      </c>
      <c r="Y29" s="165"/>
      <c r="Z29" s="165"/>
      <c r="AA29" s="164" t="s">
        <v>62</v>
      </c>
      <c r="AB29" s="164" t="s">
        <v>62</v>
      </c>
      <c r="AC29" s="164" t="s">
        <v>62</v>
      </c>
      <c r="AD29" s="164" t="s">
        <v>62</v>
      </c>
      <c r="AE29" s="163"/>
      <c r="AF29" s="167">
        <f t="shared" si="2"/>
        <v>1</v>
      </c>
      <c r="AG29" s="163"/>
      <c r="AH29" s="168">
        <f t="shared" si="9"/>
        <v>0</v>
      </c>
      <c r="AI29" s="163"/>
      <c r="AJ29" s="163"/>
      <c r="AK29" s="162">
        <f t="shared" si="3"/>
        <v>0</v>
      </c>
      <c r="AL29" s="169"/>
      <c r="AM29" s="164" t="s">
        <v>62</v>
      </c>
      <c r="AN29" s="170"/>
      <c r="AO29" s="170"/>
      <c r="AP29" s="171" t="str">
        <f t="shared" si="4"/>
        <v>Propuesta de buena práctica de gestión registrada  por proceso o Alcaldía Local en la herramienta de gestión del conocimiento (AGORA).</v>
      </c>
      <c r="AQ29" s="172">
        <f t="shared" si="5"/>
        <v>1</v>
      </c>
      <c r="AR29" s="173"/>
      <c r="AS29" s="164">
        <f t="shared" si="6"/>
        <v>0</v>
      </c>
      <c r="AT29" s="174"/>
    </row>
    <row r="30" spans="1:46" s="175" customFormat="1" ht="88.5" customHeight="1" thickBot="1" x14ac:dyDescent="0.3">
      <c r="A30" s="155">
        <v>6</v>
      </c>
      <c r="B30" s="156" t="s">
        <v>71</v>
      </c>
      <c r="C30" s="156" t="s">
        <v>132</v>
      </c>
      <c r="D30" s="157" t="s">
        <v>141</v>
      </c>
      <c r="E30" s="158">
        <v>0.04</v>
      </c>
      <c r="F30" s="159" t="s">
        <v>134</v>
      </c>
      <c r="G30" s="160" t="s">
        <v>142</v>
      </c>
      <c r="H30" s="160" t="s">
        <v>265</v>
      </c>
      <c r="I30" s="159" t="s">
        <v>143</v>
      </c>
      <c r="J30" s="159" t="s">
        <v>128</v>
      </c>
      <c r="K30" s="159" t="s">
        <v>144</v>
      </c>
      <c r="L30" s="176">
        <v>1</v>
      </c>
      <c r="M30" s="176">
        <v>1</v>
      </c>
      <c r="N30" s="176">
        <v>1</v>
      </c>
      <c r="O30" s="176">
        <v>1</v>
      </c>
      <c r="P30" s="176">
        <v>1</v>
      </c>
      <c r="Q30" s="159" t="s">
        <v>58</v>
      </c>
      <c r="R30" s="159" t="s">
        <v>145</v>
      </c>
      <c r="S30" s="159" t="s">
        <v>139</v>
      </c>
      <c r="T30" s="159" t="s">
        <v>146</v>
      </c>
      <c r="U30" s="159"/>
      <c r="V30" s="162">
        <f t="shared" si="0"/>
        <v>1</v>
      </c>
      <c r="W30" s="169">
        <v>1</v>
      </c>
      <c r="X30" s="168">
        <f>W30/V30</f>
        <v>1</v>
      </c>
      <c r="Y30" s="165" t="s">
        <v>254</v>
      </c>
      <c r="Z30" s="165" t="s">
        <v>255</v>
      </c>
      <c r="AA30" s="177">
        <f t="shared" si="1"/>
        <v>1</v>
      </c>
      <c r="AB30" s="166">
        <v>1</v>
      </c>
      <c r="AC30" s="164">
        <f t="shared" si="7"/>
        <v>1</v>
      </c>
      <c r="AD30" s="163" t="s">
        <v>285</v>
      </c>
      <c r="AE30" s="163" t="s">
        <v>286</v>
      </c>
      <c r="AF30" s="162">
        <f t="shared" si="2"/>
        <v>1</v>
      </c>
      <c r="AG30" s="163"/>
      <c r="AH30" s="168">
        <f t="shared" si="9"/>
        <v>0</v>
      </c>
      <c r="AI30" s="163"/>
      <c r="AJ30" s="163"/>
      <c r="AK30" s="162">
        <f t="shared" si="3"/>
        <v>1</v>
      </c>
      <c r="AL30" s="169"/>
      <c r="AM30" s="164">
        <f t="shared" si="8"/>
        <v>0</v>
      </c>
      <c r="AN30" s="170"/>
      <c r="AO30" s="170"/>
      <c r="AP30" s="171" t="str">
        <f t="shared" si="4"/>
        <v>Acciones correctivas documentadas y vigentes</v>
      </c>
      <c r="AQ30" s="178">
        <f t="shared" si="5"/>
        <v>1</v>
      </c>
      <c r="AR30" s="173"/>
      <c r="AS30" s="164">
        <f t="shared" si="6"/>
        <v>0</v>
      </c>
      <c r="AT30" s="174"/>
    </row>
    <row r="31" spans="1:46" s="175" customFormat="1" ht="101.25" customHeight="1" thickBot="1" x14ac:dyDescent="0.3">
      <c r="A31" s="155">
        <v>6</v>
      </c>
      <c r="B31" s="156" t="s">
        <v>71</v>
      </c>
      <c r="C31" s="156" t="s">
        <v>132</v>
      </c>
      <c r="D31" s="157" t="s">
        <v>147</v>
      </c>
      <c r="E31" s="158">
        <v>0.04</v>
      </c>
      <c r="F31" s="159" t="s">
        <v>134</v>
      </c>
      <c r="G31" s="157" t="s">
        <v>148</v>
      </c>
      <c r="H31" s="157" t="s">
        <v>149</v>
      </c>
      <c r="I31" s="159">
        <v>1124</v>
      </c>
      <c r="J31" s="159" t="s">
        <v>66</v>
      </c>
      <c r="K31" s="159" t="s">
        <v>150</v>
      </c>
      <c r="L31" s="176">
        <v>0.1</v>
      </c>
      <c r="M31" s="176">
        <v>0.3</v>
      </c>
      <c r="N31" s="176">
        <v>0.6</v>
      </c>
      <c r="O31" s="176">
        <v>1</v>
      </c>
      <c r="P31" s="179">
        <v>1</v>
      </c>
      <c r="Q31" s="159" t="s">
        <v>58</v>
      </c>
      <c r="R31" s="159" t="s">
        <v>151</v>
      </c>
      <c r="S31" s="159" t="s">
        <v>139</v>
      </c>
      <c r="T31" s="159" t="s">
        <v>152</v>
      </c>
      <c r="U31" s="159"/>
      <c r="V31" s="162">
        <f t="shared" si="0"/>
        <v>0.1</v>
      </c>
      <c r="W31" s="169">
        <v>0.17</v>
      </c>
      <c r="X31" s="168">
        <v>1</v>
      </c>
      <c r="Y31" s="165" t="s">
        <v>256</v>
      </c>
      <c r="Z31" s="165" t="s">
        <v>257</v>
      </c>
      <c r="AA31" s="177">
        <f t="shared" si="1"/>
        <v>0.3</v>
      </c>
      <c r="AB31" s="166">
        <v>0</v>
      </c>
      <c r="AC31" s="164">
        <f t="shared" si="7"/>
        <v>0</v>
      </c>
      <c r="AD31" s="163" t="s">
        <v>287</v>
      </c>
      <c r="AE31" s="163" t="s">
        <v>288</v>
      </c>
      <c r="AF31" s="162">
        <f t="shared" si="2"/>
        <v>0.6</v>
      </c>
      <c r="AG31" s="163"/>
      <c r="AH31" s="168">
        <f t="shared" si="9"/>
        <v>0</v>
      </c>
      <c r="AI31" s="163"/>
      <c r="AJ31" s="163"/>
      <c r="AK31" s="162">
        <f t="shared" si="3"/>
        <v>1</v>
      </c>
      <c r="AL31" s="169"/>
      <c r="AM31" s="164">
        <f t="shared" si="8"/>
        <v>0</v>
      </c>
      <c r="AN31" s="170"/>
      <c r="AO31" s="170"/>
      <c r="AP31" s="171" t="str">
        <f t="shared" si="4"/>
        <v xml:space="preserve">Porcentaje de requerimientos ciudadanos con respuesta de fondo con corte a 31 de diciembre de 2018, según verificación efectuada por el proceso de Servicio a la Ciudadanía </v>
      </c>
      <c r="AQ31" s="178">
        <f t="shared" si="5"/>
        <v>1</v>
      </c>
      <c r="AR31" s="173"/>
      <c r="AS31" s="164">
        <f t="shared" si="6"/>
        <v>0</v>
      </c>
      <c r="AT31" s="174"/>
    </row>
    <row r="32" spans="1:46" s="175" customFormat="1" ht="99.75" customHeight="1" thickBot="1" x14ac:dyDescent="0.3">
      <c r="A32" s="155">
        <v>6</v>
      </c>
      <c r="B32" s="156" t="s">
        <v>71</v>
      </c>
      <c r="C32" s="156" t="s">
        <v>132</v>
      </c>
      <c r="D32" s="157" t="s">
        <v>153</v>
      </c>
      <c r="E32" s="158">
        <v>0.04</v>
      </c>
      <c r="F32" s="159" t="s">
        <v>134</v>
      </c>
      <c r="G32" s="160" t="s">
        <v>154</v>
      </c>
      <c r="H32" s="157" t="s">
        <v>155</v>
      </c>
      <c r="I32" s="159" t="s">
        <v>143</v>
      </c>
      <c r="J32" s="159" t="s">
        <v>128</v>
      </c>
      <c r="K32" s="159" t="s">
        <v>156</v>
      </c>
      <c r="L32" s="180">
        <v>0</v>
      </c>
      <c r="M32" s="180">
        <v>0.7</v>
      </c>
      <c r="N32" s="180">
        <v>0</v>
      </c>
      <c r="O32" s="180">
        <v>0.7</v>
      </c>
      <c r="P32" s="180">
        <v>0.7</v>
      </c>
      <c r="Q32" s="159" t="s">
        <v>58</v>
      </c>
      <c r="R32" s="159" t="s">
        <v>157</v>
      </c>
      <c r="S32" s="159" t="s">
        <v>139</v>
      </c>
      <c r="T32" s="159" t="s">
        <v>158</v>
      </c>
      <c r="U32" s="159"/>
      <c r="V32" s="164" t="s">
        <v>62</v>
      </c>
      <c r="W32" s="164" t="s">
        <v>62</v>
      </c>
      <c r="X32" s="164" t="s">
        <v>62</v>
      </c>
      <c r="Y32" s="164" t="s">
        <v>62</v>
      </c>
      <c r="Z32" s="164" t="s">
        <v>62</v>
      </c>
      <c r="AA32" s="177">
        <f t="shared" si="1"/>
        <v>0.7</v>
      </c>
      <c r="AB32" s="166">
        <v>0.45</v>
      </c>
      <c r="AC32" s="164">
        <f t="shared" si="7"/>
        <v>0.6428571428571429</v>
      </c>
      <c r="AD32" s="163" t="s">
        <v>289</v>
      </c>
      <c r="AE32" s="163"/>
      <c r="AF32" s="162">
        <f t="shared" si="2"/>
        <v>0</v>
      </c>
      <c r="AG32" s="163"/>
      <c r="AH32" s="164" t="s">
        <v>62</v>
      </c>
      <c r="AI32" s="163"/>
      <c r="AJ32" s="163"/>
      <c r="AK32" s="162">
        <f t="shared" si="3"/>
        <v>0.7</v>
      </c>
      <c r="AL32" s="169"/>
      <c r="AM32" s="164">
        <f t="shared" si="8"/>
        <v>0</v>
      </c>
      <c r="AN32" s="170"/>
      <c r="AO32" s="170"/>
      <c r="AP32" s="171" t="str">
        <f t="shared" si="4"/>
        <v>Cumplimiento de criterios ambientales</v>
      </c>
      <c r="AQ32" s="178">
        <f t="shared" si="5"/>
        <v>0.7</v>
      </c>
      <c r="AR32" s="173"/>
      <c r="AS32" s="164">
        <f t="shared" si="6"/>
        <v>0</v>
      </c>
      <c r="AT32" s="174"/>
    </row>
    <row r="33" spans="1:46" s="175" customFormat="1" ht="86.25" customHeight="1" thickBot="1" x14ac:dyDescent="0.3">
      <c r="A33" s="155">
        <v>6</v>
      </c>
      <c r="B33" s="156" t="s">
        <v>71</v>
      </c>
      <c r="C33" s="156" t="s">
        <v>132</v>
      </c>
      <c r="D33" s="157" t="s">
        <v>264</v>
      </c>
      <c r="E33" s="158">
        <v>0.04</v>
      </c>
      <c r="F33" s="159" t="s">
        <v>134</v>
      </c>
      <c r="G33" s="159" t="s">
        <v>159</v>
      </c>
      <c r="H33" s="160" t="s">
        <v>160</v>
      </c>
      <c r="I33" s="159" t="s">
        <v>143</v>
      </c>
      <c r="J33" s="159" t="s">
        <v>128</v>
      </c>
      <c r="K33" s="159" t="s">
        <v>161</v>
      </c>
      <c r="L33" s="180">
        <v>0</v>
      </c>
      <c r="M33" s="180">
        <v>0</v>
      </c>
      <c r="N33" s="180">
        <v>0</v>
      </c>
      <c r="O33" s="180">
        <v>0.8</v>
      </c>
      <c r="P33" s="180">
        <v>0.8</v>
      </c>
      <c r="Q33" s="159" t="s">
        <v>58</v>
      </c>
      <c r="R33" s="159" t="s">
        <v>157</v>
      </c>
      <c r="S33" s="159" t="s">
        <v>139</v>
      </c>
      <c r="T33" s="159" t="s">
        <v>157</v>
      </c>
      <c r="U33" s="159"/>
      <c r="V33" s="164" t="s">
        <v>62</v>
      </c>
      <c r="W33" s="164" t="s">
        <v>62</v>
      </c>
      <c r="X33" s="164" t="s">
        <v>62</v>
      </c>
      <c r="Y33" s="164" t="s">
        <v>62</v>
      </c>
      <c r="Z33" s="164" t="s">
        <v>62</v>
      </c>
      <c r="AA33" s="164" t="s">
        <v>62</v>
      </c>
      <c r="AB33" s="164" t="s">
        <v>62</v>
      </c>
      <c r="AC33" s="164" t="s">
        <v>62</v>
      </c>
      <c r="AD33" s="164" t="s">
        <v>62</v>
      </c>
      <c r="AE33" s="164" t="s">
        <v>62</v>
      </c>
      <c r="AF33" s="164" t="s">
        <v>62</v>
      </c>
      <c r="AG33" s="164" t="s">
        <v>62</v>
      </c>
      <c r="AH33" s="164" t="s">
        <v>62</v>
      </c>
      <c r="AI33" s="164" t="s">
        <v>62</v>
      </c>
      <c r="AJ33" s="164" t="s">
        <v>62</v>
      </c>
      <c r="AK33" s="162">
        <f t="shared" si="3"/>
        <v>0.8</v>
      </c>
      <c r="AL33" s="169"/>
      <c r="AM33" s="164">
        <f t="shared" si="8"/>
        <v>0</v>
      </c>
      <c r="AN33" s="170"/>
      <c r="AO33" s="170"/>
      <c r="AP33" s="171" t="str">
        <f t="shared" si="4"/>
        <v>Nivel de conocimientos de MIPG</v>
      </c>
      <c r="AQ33" s="178">
        <f t="shared" si="5"/>
        <v>0.8</v>
      </c>
      <c r="AR33" s="173"/>
      <c r="AS33" s="164">
        <f t="shared" si="6"/>
        <v>0</v>
      </c>
      <c r="AT33" s="174"/>
    </row>
    <row r="34" spans="1:46" ht="42.75" customHeight="1" thickBot="1" x14ac:dyDescent="0.3">
      <c r="A34" s="65"/>
      <c r="B34" s="247" t="s">
        <v>162</v>
      </c>
      <c r="C34" s="248"/>
      <c r="D34" s="248"/>
      <c r="E34" s="104">
        <f>SUM(E17:E33)</f>
        <v>1.0000000000000002</v>
      </c>
      <c r="F34" s="83"/>
      <c r="G34" s="102"/>
      <c r="H34" s="103"/>
      <c r="I34" s="103"/>
      <c r="J34" s="106"/>
      <c r="K34" s="103"/>
      <c r="L34" s="103"/>
      <c r="M34" s="103"/>
      <c r="N34" s="103"/>
      <c r="O34" s="103"/>
      <c r="P34" s="53"/>
      <c r="Q34" s="103"/>
      <c r="R34" s="103"/>
      <c r="S34" s="103"/>
      <c r="T34" s="103"/>
      <c r="U34" s="103"/>
      <c r="V34" s="212" t="s">
        <v>163</v>
      </c>
      <c r="W34" s="212"/>
      <c r="X34" s="153">
        <f>AVERAGE(X17:X33)</f>
        <v>0.97499999999999998</v>
      </c>
      <c r="Y34" s="67"/>
      <c r="Z34" s="66"/>
      <c r="AA34" s="211" t="s">
        <v>164</v>
      </c>
      <c r="AB34" s="211"/>
      <c r="AC34" s="184">
        <f>AVERAGE(AC17:AC33)</f>
        <v>0.75624380952380954</v>
      </c>
      <c r="AD34" s="67"/>
      <c r="AE34" s="66"/>
      <c r="AF34" s="212" t="s">
        <v>165</v>
      </c>
      <c r="AG34" s="212"/>
      <c r="AH34" s="67">
        <f>AVERAGE(AH17:AH22)</f>
        <v>0</v>
      </c>
      <c r="AI34" s="67"/>
      <c r="AJ34" s="68"/>
      <c r="AK34" s="239" t="s">
        <v>166</v>
      </c>
      <c r="AL34" s="239"/>
      <c r="AM34" s="67">
        <f>AVERAGE(AM17:AM22)</f>
        <v>0</v>
      </c>
      <c r="AN34" s="67"/>
      <c r="AO34" s="223" t="s">
        <v>167</v>
      </c>
      <c r="AP34" s="224"/>
      <c r="AQ34" s="225"/>
      <c r="AR34" s="69">
        <f>AVERAGE(AS17:AS33)</f>
        <v>0</v>
      </c>
      <c r="AS34" s="69"/>
      <c r="AT34" s="70"/>
    </row>
    <row r="35" spans="1:46" ht="31.5" customHeight="1" x14ac:dyDescent="0.25">
      <c r="A35" s="3"/>
      <c r="B35" s="6"/>
      <c r="C35" s="6"/>
      <c r="D35" s="76"/>
      <c r="E35" s="105"/>
      <c r="F35" s="6"/>
      <c r="G35" s="6"/>
      <c r="H35" s="7"/>
      <c r="I35" s="7"/>
      <c r="J35" s="107"/>
      <c r="K35" s="7"/>
      <c r="L35" s="7"/>
      <c r="M35" s="7"/>
      <c r="N35" s="7"/>
      <c r="O35" s="7"/>
      <c r="P35" s="7"/>
      <c r="Q35" s="7"/>
      <c r="R35" s="7"/>
      <c r="S35" s="1"/>
      <c r="T35" s="1"/>
      <c r="U35" s="1"/>
      <c r="V35" s="210"/>
      <c r="W35" s="210"/>
      <c r="X35" s="47"/>
      <c r="Y35" s="10"/>
      <c r="Z35" s="10"/>
      <c r="AA35" s="210"/>
      <c r="AB35" s="210"/>
      <c r="AC35" s="47"/>
      <c r="AD35" s="10"/>
      <c r="AE35" s="10"/>
      <c r="AF35" s="210"/>
      <c r="AG35" s="210"/>
      <c r="AH35" s="47"/>
      <c r="AI35" s="10"/>
      <c r="AJ35" s="10"/>
      <c r="AK35" s="210"/>
      <c r="AL35" s="210"/>
      <c r="AM35" s="47"/>
      <c r="AN35" s="10"/>
      <c r="AO35" s="10"/>
      <c r="AP35" s="210"/>
      <c r="AQ35" s="210"/>
      <c r="AR35" s="210"/>
      <c r="AS35" s="47"/>
      <c r="AT35" s="10"/>
    </row>
    <row r="36" spans="1:46" ht="31.5" customHeight="1" thickBot="1" x14ac:dyDescent="0.3">
      <c r="A36" s="3"/>
      <c r="B36" s="6"/>
      <c r="C36" s="6"/>
      <c r="D36" s="76"/>
      <c r="E36" s="105"/>
      <c r="F36" s="6"/>
      <c r="G36" s="6"/>
      <c r="H36" s="7"/>
      <c r="I36" s="7"/>
      <c r="J36" s="107"/>
      <c r="K36" s="7"/>
      <c r="L36" s="7"/>
      <c r="M36" s="7"/>
      <c r="N36" s="7"/>
      <c r="O36" s="7"/>
      <c r="P36" s="7"/>
      <c r="Q36" s="7"/>
      <c r="R36" s="7"/>
      <c r="S36" s="1"/>
      <c r="T36" s="1"/>
      <c r="U36" s="1"/>
      <c r="V36" s="210"/>
      <c r="W36" s="210"/>
      <c r="X36" s="51"/>
      <c r="Y36" s="10"/>
      <c r="Z36" s="10"/>
      <c r="AA36" s="210"/>
      <c r="AB36" s="210"/>
      <c r="AC36" s="51"/>
      <c r="AD36" s="10"/>
      <c r="AE36" s="10"/>
      <c r="AF36" s="210"/>
      <c r="AG36" s="210"/>
      <c r="AH36" s="52"/>
      <c r="AI36" s="10"/>
      <c r="AJ36" s="10"/>
      <c r="AK36" s="210"/>
      <c r="AL36" s="210"/>
      <c r="AM36" s="52"/>
      <c r="AN36" s="10"/>
      <c r="AO36" s="10"/>
      <c r="AP36" s="210"/>
      <c r="AQ36" s="210"/>
      <c r="AR36" s="210"/>
      <c r="AS36" s="52"/>
      <c r="AT36" s="10"/>
    </row>
    <row r="37" spans="1:46" ht="31.5" customHeight="1" x14ac:dyDescent="0.25">
      <c r="A37" s="3"/>
      <c r="B37" s="249" t="s">
        <v>168</v>
      </c>
      <c r="C37" s="250"/>
      <c r="D37" s="251"/>
      <c r="E37" s="50"/>
      <c r="F37" s="187" t="s">
        <v>169</v>
      </c>
      <c r="G37" s="188"/>
      <c r="H37" s="188"/>
      <c r="I37" s="189"/>
      <c r="J37" s="187" t="s">
        <v>170</v>
      </c>
      <c r="K37" s="188"/>
      <c r="L37" s="188"/>
      <c r="M37" s="188"/>
      <c r="N37" s="188"/>
      <c r="O37" s="188"/>
      <c r="P37" s="189"/>
      <c r="Q37" s="7"/>
      <c r="R37" s="7"/>
      <c r="S37" s="1"/>
      <c r="T37" s="1"/>
      <c r="U37" s="1"/>
      <c r="V37" s="210"/>
      <c r="W37" s="210"/>
      <c r="X37" s="51"/>
      <c r="Y37" s="10"/>
      <c r="Z37" s="10"/>
      <c r="AA37" s="210"/>
      <c r="AB37" s="210"/>
      <c r="AC37" s="51"/>
      <c r="AD37" s="10"/>
      <c r="AE37" s="10"/>
      <c r="AF37" s="210"/>
      <c r="AG37" s="210"/>
      <c r="AH37" s="52"/>
      <c r="AI37" s="10"/>
      <c r="AJ37" s="10"/>
      <c r="AK37" s="210"/>
      <c r="AL37" s="210"/>
      <c r="AM37" s="52"/>
      <c r="AN37" s="10"/>
      <c r="AO37" s="10"/>
      <c r="AP37" s="210"/>
      <c r="AQ37" s="210"/>
      <c r="AR37" s="210"/>
      <c r="AS37" s="52"/>
      <c r="AT37" s="10"/>
    </row>
    <row r="38" spans="1:46" ht="31.5" customHeight="1" x14ac:dyDescent="0.25">
      <c r="A38" s="3"/>
      <c r="B38" s="190" t="s">
        <v>171</v>
      </c>
      <c r="C38" s="191"/>
      <c r="D38" s="77"/>
      <c r="E38" s="151"/>
      <c r="F38" s="213" t="s">
        <v>171</v>
      </c>
      <c r="G38" s="214"/>
      <c r="H38" s="214"/>
      <c r="I38" s="215"/>
      <c r="J38" s="213" t="s">
        <v>171</v>
      </c>
      <c r="K38" s="214"/>
      <c r="L38" s="214"/>
      <c r="M38" s="214"/>
      <c r="N38" s="214"/>
      <c r="O38" s="214"/>
      <c r="P38" s="215"/>
      <c r="Q38" s="7"/>
      <c r="R38" s="7"/>
      <c r="S38" s="1"/>
      <c r="T38" s="1"/>
      <c r="U38" s="1"/>
      <c r="V38" s="216"/>
      <c r="W38" s="216"/>
      <c r="X38" s="47"/>
      <c r="Y38" s="10"/>
      <c r="Z38" s="10"/>
      <c r="AA38" s="216"/>
      <c r="AB38" s="216"/>
      <c r="AC38" s="47"/>
      <c r="AD38" s="10"/>
      <c r="AE38" s="10"/>
      <c r="AF38" s="216"/>
      <c r="AG38" s="216"/>
      <c r="AH38" s="47"/>
      <c r="AI38" s="10"/>
      <c r="AJ38" s="10"/>
      <c r="AK38" s="216"/>
      <c r="AL38" s="216"/>
      <c r="AM38" s="47"/>
      <c r="AN38" s="10"/>
      <c r="AO38" s="10"/>
      <c r="AP38" s="216"/>
      <c r="AQ38" s="216"/>
      <c r="AR38" s="216"/>
      <c r="AS38" s="47"/>
      <c r="AT38" s="10"/>
    </row>
    <row r="39" spans="1:46" ht="31.5" customHeight="1" x14ac:dyDescent="0.25">
      <c r="A39" s="3"/>
      <c r="B39" s="230"/>
      <c r="C39" s="231"/>
      <c r="D39" s="77"/>
      <c r="E39" s="148"/>
      <c r="F39" s="187"/>
      <c r="G39" s="188"/>
      <c r="H39" s="187"/>
      <c r="I39" s="188"/>
      <c r="J39" s="187"/>
      <c r="K39" s="188"/>
      <c r="L39" s="188"/>
      <c r="M39" s="188"/>
      <c r="N39" s="188"/>
      <c r="O39" s="188"/>
      <c r="P39" s="189"/>
      <c r="Q39" s="7"/>
      <c r="R39" s="7"/>
      <c r="S39" s="1"/>
      <c r="T39" s="1"/>
      <c r="U39" s="1"/>
      <c r="V39" s="1"/>
      <c r="W39" s="1"/>
      <c r="X39" s="8"/>
      <c r="Y39" s="1"/>
      <c r="Z39" s="1"/>
      <c r="AA39" s="1"/>
      <c r="AB39" s="1"/>
      <c r="AC39" s="8"/>
      <c r="AD39" s="1"/>
      <c r="AE39" s="1"/>
      <c r="AF39" s="1"/>
      <c r="AG39" s="1"/>
      <c r="AH39" s="8"/>
      <c r="AI39" s="1"/>
      <c r="AJ39" s="1"/>
      <c r="AK39" s="1"/>
      <c r="AL39" s="1"/>
      <c r="AM39" s="8"/>
      <c r="AN39" s="1"/>
      <c r="AO39" s="1"/>
      <c r="AP39" s="1"/>
      <c r="AQ39" s="1"/>
      <c r="AR39" s="1"/>
      <c r="AS39" s="8"/>
      <c r="AT39" s="1"/>
    </row>
    <row r="40" spans="1:46" ht="31.5" customHeight="1" x14ac:dyDescent="0.25">
      <c r="A40" s="3"/>
      <c r="B40" s="230"/>
      <c r="C40" s="231"/>
      <c r="D40" s="77"/>
      <c r="E40" s="148"/>
      <c r="F40" s="187"/>
      <c r="G40" s="188"/>
      <c r="H40" s="188"/>
      <c r="I40" s="189"/>
      <c r="J40" s="230"/>
      <c r="K40" s="231"/>
      <c r="L40" s="231"/>
      <c r="M40" s="231"/>
      <c r="N40" s="231"/>
      <c r="O40" s="231"/>
      <c r="P40" s="232"/>
      <c r="Q40" s="7"/>
      <c r="R40" s="7"/>
      <c r="S40" s="1"/>
      <c r="T40" s="1"/>
      <c r="U40" s="1"/>
      <c r="V40" s="1"/>
      <c r="W40" s="1"/>
      <c r="X40" s="8"/>
      <c r="Y40" s="1"/>
      <c r="Z40" s="1"/>
      <c r="AA40" s="1"/>
      <c r="AB40" s="1"/>
      <c r="AC40" s="8"/>
      <c r="AD40" s="1"/>
      <c r="AE40" s="1"/>
      <c r="AF40" s="1"/>
      <c r="AG40" s="1"/>
      <c r="AH40" s="8"/>
      <c r="AI40" s="1"/>
      <c r="AJ40" s="1"/>
      <c r="AK40" s="1"/>
      <c r="AL40" s="1"/>
      <c r="AM40" s="8"/>
      <c r="AN40" s="1"/>
      <c r="AO40" s="1"/>
      <c r="AP40" s="1"/>
      <c r="AQ40" s="1"/>
      <c r="AR40" s="1"/>
      <c r="AS40" s="8"/>
      <c r="AT40" s="1"/>
    </row>
    <row r="45" spans="1:46" ht="31.5" customHeight="1" x14ac:dyDescent="0.25">
      <c r="A45" s="48"/>
    </row>
  </sheetData>
  <sheetProtection algorithmName="SHA-512" hashValue="jvNpDbn6WacmDvZB0l+RoPNGYqqQu3kgmrZ6r9hFCPJIdVMXK+xMTGTREsGgwKv7CythqzT6P/ZXe9W1ciko6w==" saltValue="WDfTDhhm/X+YBAC50Hhf/A==" spinCount="100000" sheet="1" objects="1" scenarios="1"/>
  <mergeCells count="106">
    <mergeCell ref="E9:H9"/>
    <mergeCell ref="E8:H8"/>
    <mergeCell ref="B34:D34"/>
    <mergeCell ref="F38:I38"/>
    <mergeCell ref="V38:W38"/>
    <mergeCell ref="V36:W36"/>
    <mergeCell ref="B37:D37"/>
    <mergeCell ref="AP7:AT7"/>
    <mergeCell ref="AK10:AL10"/>
    <mergeCell ref="V10:W10"/>
    <mergeCell ref="AP8:AT8"/>
    <mergeCell ref="AP10:AR10"/>
    <mergeCell ref="Y7:AN7"/>
    <mergeCell ref="I8:X8"/>
    <mergeCell ref="Y8:AN8"/>
    <mergeCell ref="AF12:AJ12"/>
    <mergeCell ref="D10:K10"/>
    <mergeCell ref="L10:O10"/>
    <mergeCell ref="D12:U13"/>
    <mergeCell ref="AA10:AB10"/>
    <mergeCell ref="V12:Z12"/>
    <mergeCell ref="AA12:AE12"/>
    <mergeCell ref="AF13:AJ13"/>
    <mergeCell ref="V13:Z13"/>
    <mergeCell ref="AT14:AT15"/>
    <mergeCell ref="AN14:AN15"/>
    <mergeCell ref="AK13:AO13"/>
    <mergeCell ref="AP13:AT13"/>
    <mergeCell ref="AF14:AG14"/>
    <mergeCell ref="B40:C40"/>
    <mergeCell ref="F40:I40"/>
    <mergeCell ref="J40:P40"/>
    <mergeCell ref="AK37:AL37"/>
    <mergeCell ref="V14:W14"/>
    <mergeCell ref="X14:X15"/>
    <mergeCell ref="Y14:Y15"/>
    <mergeCell ref="D14:S14"/>
    <mergeCell ref="Z14:Z15"/>
    <mergeCell ref="AA14:AB14"/>
    <mergeCell ref="AH14:AH15"/>
    <mergeCell ref="AI14:AI15"/>
    <mergeCell ref="AJ14:AJ15"/>
    <mergeCell ref="AK34:AL34"/>
    <mergeCell ref="AK14:AL14"/>
    <mergeCell ref="AK38:AL38"/>
    <mergeCell ref="B39:C39"/>
    <mergeCell ref="A12:B14"/>
    <mergeCell ref="C15:C16"/>
    <mergeCell ref="J38:P38"/>
    <mergeCell ref="E6:H6"/>
    <mergeCell ref="E7:H7"/>
    <mergeCell ref="AP37:AR37"/>
    <mergeCell ref="AP38:AR38"/>
    <mergeCell ref="AP36:AR36"/>
    <mergeCell ref="AK36:AL36"/>
    <mergeCell ref="AF36:AG36"/>
    <mergeCell ref="AA36:AB36"/>
    <mergeCell ref="AF35:AG35"/>
    <mergeCell ref="AK35:AL35"/>
    <mergeCell ref="AP35:AR35"/>
    <mergeCell ref="AA35:AB35"/>
    <mergeCell ref="AA38:AB38"/>
    <mergeCell ref="AF38:AG38"/>
    <mergeCell ref="AM14:AM15"/>
    <mergeCell ref="AC14:AC15"/>
    <mergeCell ref="AD14:AD15"/>
    <mergeCell ref="AE14:AE15"/>
    <mergeCell ref="AP14:AR14"/>
    <mergeCell ref="AO14:AO15"/>
    <mergeCell ref="AK12:AO12"/>
    <mergeCell ref="AP12:AT12"/>
    <mergeCell ref="AO34:AQ34"/>
    <mergeCell ref="AS14:AS15"/>
    <mergeCell ref="V35:W35"/>
    <mergeCell ref="AA34:AB34"/>
    <mergeCell ref="V34:W34"/>
    <mergeCell ref="AF34:AG34"/>
    <mergeCell ref="F37:I37"/>
    <mergeCell ref="J37:P37"/>
    <mergeCell ref="V37:W37"/>
    <mergeCell ref="AA37:AB37"/>
    <mergeCell ref="AF37:AG37"/>
    <mergeCell ref="J39:P39"/>
    <mergeCell ref="B38:C38"/>
    <mergeCell ref="F39:G39"/>
    <mergeCell ref="H39:I39"/>
    <mergeCell ref="AA13:AE13"/>
    <mergeCell ref="A1:H1"/>
    <mergeCell ref="A2:H2"/>
    <mergeCell ref="I1:X1"/>
    <mergeCell ref="Y1:AN1"/>
    <mergeCell ref="I2:X2"/>
    <mergeCell ref="Y2:AN2"/>
    <mergeCell ref="I3:X3"/>
    <mergeCell ref="Y3:AN3"/>
    <mergeCell ref="I4:X4"/>
    <mergeCell ref="Y4:AN4"/>
    <mergeCell ref="I5:X5"/>
    <mergeCell ref="Y5:AN5"/>
    <mergeCell ref="I6:X6"/>
    <mergeCell ref="Y6:AN6"/>
    <mergeCell ref="I7:X7"/>
    <mergeCell ref="AF10:AG10"/>
    <mergeCell ref="C3:H3"/>
    <mergeCell ref="E4:H4"/>
    <mergeCell ref="E5:H5"/>
  </mergeCells>
  <conditionalFormatting sqref="AH37:AH38 AM37:AM38 AS37:AS38 AC37:AC38 X37:X38 X34:Y34 AC34:AD34 AH34:AI34 AN34 AR34:AT34 AM17 AM35 X17:X35 AH17:AH35 AS17:AS35 AC17:AC35 V33:Z33 X32:Z32 AH33:AJ33">
    <cfRule type="containsText" dxfId="71" priority="339" operator="containsText" text="N/A">
      <formula>NOT(ISERROR(SEARCH("N/A",V17)))</formula>
    </cfRule>
    <cfRule type="cellIs" dxfId="70" priority="340" operator="between">
      <formula>#REF!</formula>
      <formula>#REF!</formula>
    </cfRule>
    <cfRule type="cellIs" dxfId="69" priority="341" operator="between">
      <formula>#REF!</formula>
      <formula>#REF!</formula>
    </cfRule>
    <cfRule type="cellIs" dxfId="68" priority="342" operator="between">
      <formula>#REF!</formula>
      <formula>#REF!</formula>
    </cfRule>
  </conditionalFormatting>
  <conditionalFormatting sqref="AH38 AH35 AM38 AM35 AS38 AS35 AC38 AC35 X38 X35">
    <cfRule type="containsText" dxfId="67" priority="403" operator="containsText" text="N/A">
      <formula>NOT(ISERROR(SEARCH("N/A",X35)))</formula>
    </cfRule>
    <cfRule type="cellIs" dxfId="66" priority="404" operator="between">
      <formula>$B$13</formula>
      <formula>#REF!</formula>
    </cfRule>
    <cfRule type="cellIs" dxfId="65" priority="405" operator="between">
      <formula>$B$11</formula>
      <formula>#REF!</formula>
    </cfRule>
    <cfRule type="cellIs" dxfId="64" priority="406" operator="between">
      <formula>#REF!</formula>
      <formula>#REF!</formula>
    </cfRule>
  </conditionalFormatting>
  <conditionalFormatting sqref="AS35 AH35 AH38 AM35 AM38 AS38 AC35 AC38 X35 X38">
    <cfRule type="containsText" dxfId="63" priority="443" operator="containsText" text="N/A">
      <formula>NOT(ISERROR(SEARCH("N/A",X35)))</formula>
    </cfRule>
    <cfRule type="cellIs" dxfId="62" priority="444" operator="between">
      <formula>#REF!</formula>
      <formula>#REF!</formula>
    </cfRule>
    <cfRule type="cellIs" dxfId="61" priority="445" operator="between">
      <formula>$B$11</formula>
      <formula>#REF!</formula>
    </cfRule>
    <cfRule type="cellIs" dxfId="60" priority="446" operator="between">
      <formula>#REF!</formula>
      <formula>#REF!</formula>
    </cfRule>
  </conditionalFormatting>
  <conditionalFormatting sqref="Y34">
    <cfRule type="colorScale" priority="118">
      <colorScale>
        <cfvo type="min"/>
        <cfvo type="percentile" val="50"/>
        <cfvo type="max"/>
        <color rgb="FFF8696B"/>
        <color rgb="FFFFEB84"/>
        <color rgb="FF63BE7B"/>
      </colorScale>
    </cfRule>
  </conditionalFormatting>
  <conditionalFormatting sqref="AD34">
    <cfRule type="colorScale" priority="117">
      <colorScale>
        <cfvo type="min"/>
        <cfvo type="percentile" val="50"/>
        <cfvo type="max"/>
        <color rgb="FFF8696B"/>
        <color rgb="FFFFEB84"/>
        <color rgb="FF63BE7B"/>
      </colorScale>
    </cfRule>
  </conditionalFormatting>
  <conditionalFormatting sqref="AI34">
    <cfRule type="colorScale" priority="116">
      <colorScale>
        <cfvo type="min"/>
        <cfvo type="percentile" val="50"/>
        <cfvo type="max"/>
        <color rgb="FFF8696B"/>
        <color rgb="FFFFEB84"/>
        <color rgb="FF63BE7B"/>
      </colorScale>
    </cfRule>
  </conditionalFormatting>
  <conditionalFormatting sqref="AN34">
    <cfRule type="colorScale" priority="115">
      <colorScale>
        <cfvo type="min"/>
        <cfvo type="percentile" val="50"/>
        <cfvo type="max"/>
        <color rgb="FFF8696B"/>
        <color rgb="FFFFEB84"/>
        <color rgb="FF63BE7B"/>
      </colorScale>
    </cfRule>
  </conditionalFormatting>
  <conditionalFormatting sqref="AS34">
    <cfRule type="colorScale" priority="114">
      <colorScale>
        <cfvo type="min"/>
        <cfvo type="percentile" val="50"/>
        <cfvo type="max"/>
        <color rgb="FFF8696B"/>
        <color rgb="FFFFEB84"/>
        <color rgb="FF63BE7B"/>
      </colorScale>
    </cfRule>
  </conditionalFormatting>
  <conditionalFormatting sqref="X34">
    <cfRule type="colorScale" priority="105">
      <colorScale>
        <cfvo type="min"/>
        <cfvo type="percentile" val="50"/>
        <cfvo type="max"/>
        <color rgb="FFF8696B"/>
        <color rgb="FFFFEB84"/>
        <color rgb="FF63BE7B"/>
      </colorScale>
    </cfRule>
  </conditionalFormatting>
  <conditionalFormatting sqref="AC34">
    <cfRule type="colorScale" priority="96">
      <colorScale>
        <cfvo type="min"/>
        <cfvo type="percentile" val="50"/>
        <cfvo type="max"/>
        <color rgb="FFF8696B"/>
        <color rgb="FFFFEB84"/>
        <color rgb="FF63BE7B"/>
      </colorScale>
    </cfRule>
  </conditionalFormatting>
  <conditionalFormatting sqref="AH34">
    <cfRule type="colorScale" priority="87">
      <colorScale>
        <cfvo type="min"/>
        <cfvo type="percentile" val="50"/>
        <cfvo type="max"/>
        <color rgb="FFF8696B"/>
        <color rgb="FFFFEB84"/>
        <color rgb="FF63BE7B"/>
      </colorScale>
    </cfRule>
  </conditionalFormatting>
  <conditionalFormatting sqref="AR34">
    <cfRule type="colorScale" priority="66">
      <colorScale>
        <cfvo type="min"/>
        <cfvo type="percentile" val="50"/>
        <cfvo type="max"/>
        <color rgb="FF63BE7B"/>
        <color rgb="FFFFEB84"/>
        <color rgb="FFF8696B"/>
      </colorScale>
    </cfRule>
  </conditionalFormatting>
  <conditionalFormatting sqref="AM17">
    <cfRule type="iconSet" priority="1487">
      <iconSet iconSet="4Arrows">
        <cfvo type="percent" val="0"/>
        <cfvo type="percent" val="25"/>
        <cfvo type="percent" val="50"/>
        <cfvo type="percent" val="75"/>
      </iconSet>
    </cfRule>
  </conditionalFormatting>
  <conditionalFormatting sqref="AM34">
    <cfRule type="containsText" dxfId="59" priority="58" operator="containsText" text="N/A">
      <formula>NOT(ISERROR(SEARCH("N/A",AM34)))</formula>
    </cfRule>
    <cfRule type="cellIs" dxfId="58" priority="59" operator="between">
      <formula>#REF!</formula>
      <formula>#REF!</formula>
    </cfRule>
    <cfRule type="cellIs" dxfId="57" priority="60" operator="between">
      <formula>#REF!</formula>
      <formula>#REF!</formula>
    </cfRule>
    <cfRule type="cellIs" dxfId="56" priority="61" operator="between">
      <formula>#REF!</formula>
      <formula>#REF!</formula>
    </cfRule>
  </conditionalFormatting>
  <conditionalFormatting sqref="AM34">
    <cfRule type="colorScale" priority="57">
      <colorScale>
        <cfvo type="min"/>
        <cfvo type="percentile" val="50"/>
        <cfvo type="max"/>
        <color rgb="FFF8696B"/>
        <color rgb="FFFFEB84"/>
        <color rgb="FF63BE7B"/>
      </colorScale>
    </cfRule>
  </conditionalFormatting>
  <conditionalFormatting sqref="AM29">
    <cfRule type="containsText" dxfId="55" priority="53" operator="containsText" text="N/A">
      <formula>NOT(ISERROR(SEARCH("N/A",AM29)))</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Y21">
    <cfRule type="containsText" dxfId="51" priority="49" operator="containsText" text="N/A">
      <formula>NOT(ISERROR(SEARCH("N/A",Y21)))</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Y23">
    <cfRule type="containsText" dxfId="47" priority="45" operator="containsText" text="N/A">
      <formula>NOT(ISERROR(SEARCH("N/A",Y23)))</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Y22">
    <cfRule type="containsText" dxfId="43" priority="41" operator="containsText" text="N/A">
      <formula>NOT(ISERROR(SEARCH("N/A",Y22)))</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R17:AR33">
    <cfRule type="colorScale" priority="1522">
      <colorScale>
        <cfvo type="num" val="0.45"/>
        <cfvo type="percent" val="0.65"/>
        <cfvo type="percent" val="100"/>
        <color rgb="FFF8696B"/>
        <color rgb="FFFFEB84"/>
        <color rgb="FF63BE7B"/>
      </colorScale>
    </cfRule>
  </conditionalFormatting>
  <conditionalFormatting sqref="AR18:AR34">
    <cfRule type="colorScale" priority="1524">
      <colorScale>
        <cfvo type="num" val="0.45"/>
        <cfvo type="percent" val="0.65"/>
        <cfvo type="percent" val="100"/>
        <color rgb="FFF8696B"/>
        <color rgb="FFFFEB84"/>
        <color rgb="FF63BE7B"/>
      </colorScale>
    </cfRule>
  </conditionalFormatting>
  <conditionalFormatting sqref="AD19:AD22">
    <cfRule type="containsText" dxfId="39" priority="37" operator="containsText" text="N/A">
      <formula>NOT(ISERROR(SEARCH("N/A",AD19)))</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B29">
    <cfRule type="containsText" dxfId="35" priority="33" operator="containsText" text="N/A">
      <formula>NOT(ISERROR(SEARCH("N/A",AB29)))</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A29">
    <cfRule type="containsText" dxfId="31" priority="29" operator="containsText" text="N/A">
      <formula>NOT(ISERROR(SEARCH("N/A",AA29)))</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D29">
    <cfRule type="containsText" dxfId="27" priority="25" operator="containsText" text="N/A">
      <formula>NOT(ISERROR(SEARCH("N/A",AD29)))</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A33">
    <cfRule type="containsText" dxfId="23" priority="21" operator="containsText" text="N/A">
      <formula>NOT(ISERROR(SEARCH("N/A",AA33)))</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B33">
    <cfRule type="containsText" dxfId="19" priority="17" operator="containsText" text="N/A">
      <formula>NOT(ISERROR(SEARCH("N/A",AB33)))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D33">
    <cfRule type="containsText" dxfId="15" priority="13" operator="containsText" text="N/A">
      <formula>NOT(ISERROR(SEARCH("N/A",AD33)))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V32">
    <cfRule type="containsText" dxfId="11" priority="9" operator="containsText" text="N/A">
      <formula>NOT(ISERROR(SEARCH("N/A",V32)))</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W32">
    <cfRule type="containsText" dxfId="7" priority="5" operator="containsText" text="N/A">
      <formula>NOT(ISERROR(SEARCH("N/A",W32)))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E33:AJ33">
    <cfRule type="containsText" dxfId="3" priority="1" operator="containsText" text="N/A">
      <formula>NOT(ISERROR(SEARCH("N/A",AE33)))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$AT$7:$AT$10</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3 J20:J22 J27:J31" xr:uid="{00000000-0002-0000-0000-000003000000}">
      <formula1>PROGRAMACION</formula1>
    </dataValidation>
    <dataValidation type="list" allowBlank="1" showInputMessage="1" showErrorMessage="1" error="Escriba un texto " promptTitle="Cualquier contenido" sqref="F31:F33 F17:F22 F28:F29" xr:uid="{00000000-0002-0000-0000-000004000000}">
      <formula1>META2</formula1>
    </dataValidation>
    <dataValidation type="list" allowBlank="1" showInputMessage="1" showErrorMessage="1" sqref="Q17:Q33" xr:uid="{00000000-0002-0000-0000-000005000000}">
      <formula1>INDICADOR</formula1>
    </dataValidation>
    <dataValidation type="list" allowBlank="1" showInputMessage="1" showErrorMessage="1" sqref="U17:U33"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50" orientation="landscape" r:id="rId1"/>
  <headerFooter>
    <oddFooter>&amp;RCódigo: PLE-PIN-F018
Versión: 2
Vigencia desde: 30 noviembre de 2018</oddFooter>
  </headerFooter>
  <ignoredErrors>
    <ignoredError sqref="P25:P27"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172</v>
      </c>
      <c r="B1" t="s">
        <v>173</v>
      </c>
      <c r="C1" t="s">
        <v>174</v>
      </c>
      <c r="D1" t="s">
        <v>175</v>
      </c>
      <c r="F1" t="s">
        <v>176</v>
      </c>
    </row>
    <row r="2" spans="1:8" x14ac:dyDescent="0.25">
      <c r="A2" t="s">
        <v>177</v>
      </c>
      <c r="B2" t="s">
        <v>178</v>
      </c>
      <c r="C2" t="s">
        <v>52</v>
      </c>
      <c r="D2" t="s">
        <v>56</v>
      </c>
      <c r="F2" t="s">
        <v>78</v>
      </c>
    </row>
    <row r="3" spans="1:8" x14ac:dyDescent="0.25">
      <c r="A3" t="s">
        <v>179</v>
      </c>
      <c r="B3" t="s">
        <v>180</v>
      </c>
      <c r="C3" t="s">
        <v>181</v>
      </c>
      <c r="D3" t="s">
        <v>128</v>
      </c>
      <c r="F3" t="s">
        <v>58</v>
      </c>
    </row>
    <row r="4" spans="1:8" x14ac:dyDescent="0.25">
      <c r="A4" t="s">
        <v>182</v>
      </c>
      <c r="C4" t="s">
        <v>81</v>
      </c>
      <c r="D4" t="s">
        <v>66</v>
      </c>
      <c r="F4" t="s">
        <v>68</v>
      </c>
    </row>
    <row r="5" spans="1:8" x14ac:dyDescent="0.25">
      <c r="A5" t="s">
        <v>183</v>
      </c>
      <c r="C5" t="s">
        <v>134</v>
      </c>
      <c r="D5" t="s">
        <v>184</v>
      </c>
    </row>
    <row r="6" spans="1:8" x14ac:dyDescent="0.25">
      <c r="A6" t="s">
        <v>185</v>
      </c>
      <c r="E6" t="s">
        <v>186</v>
      </c>
      <c r="G6" t="s">
        <v>187</v>
      </c>
    </row>
    <row r="7" spans="1:8" x14ac:dyDescent="0.25">
      <c r="A7" t="s">
        <v>188</v>
      </c>
      <c r="E7" t="s">
        <v>189</v>
      </c>
      <c r="G7" t="s">
        <v>190</v>
      </c>
    </row>
    <row r="8" spans="1:8" x14ac:dyDescent="0.25">
      <c r="E8" t="s">
        <v>191</v>
      </c>
      <c r="G8" t="s">
        <v>192</v>
      </c>
    </row>
    <row r="9" spans="1:8" x14ac:dyDescent="0.25">
      <c r="E9" t="s">
        <v>193</v>
      </c>
    </row>
    <row r="10" spans="1:8" x14ac:dyDescent="0.25">
      <c r="E10" t="s">
        <v>194</v>
      </c>
    </row>
    <row r="12" spans="1:8" s="13" customFormat="1" ht="74.25" customHeight="1" x14ac:dyDescent="0.25">
      <c r="A12" s="22"/>
      <c r="C12" s="23"/>
      <c r="D12" s="16"/>
      <c r="H12" s="13" t="s">
        <v>195</v>
      </c>
    </row>
    <row r="13" spans="1:8" s="13" customFormat="1" ht="74.25" customHeight="1" x14ac:dyDescent="0.25">
      <c r="A13" s="22"/>
      <c r="C13" s="23"/>
      <c r="D13" s="16"/>
      <c r="H13" s="13" t="s">
        <v>196</v>
      </c>
    </row>
    <row r="14" spans="1:8" s="13" customFormat="1" ht="74.25" customHeight="1" x14ac:dyDescent="0.25">
      <c r="A14" s="22"/>
      <c r="C14" s="23"/>
      <c r="D14" s="12"/>
      <c r="H14" s="13" t="s">
        <v>197</v>
      </c>
    </row>
    <row r="15" spans="1:8" s="13" customFormat="1" ht="74.25" customHeight="1" x14ac:dyDescent="0.25">
      <c r="A15" s="22"/>
      <c r="C15" s="23"/>
      <c r="D15" s="12"/>
      <c r="H15" s="13" t="s">
        <v>198</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199</v>
      </c>
      <c r="C99" t="s">
        <v>200</v>
      </c>
    </row>
    <row r="100" spans="2:3" x14ac:dyDescent="0.25">
      <c r="B100" s="20">
        <v>1167</v>
      </c>
      <c r="C100" s="13" t="s">
        <v>201</v>
      </c>
    </row>
    <row r="101" spans="2:3" ht="30" x14ac:dyDescent="0.25">
      <c r="B101" s="20">
        <v>1131</v>
      </c>
      <c r="C101" s="13" t="s">
        <v>202</v>
      </c>
    </row>
    <row r="102" spans="2:3" x14ac:dyDescent="0.25">
      <c r="B102" s="20">
        <v>1177</v>
      </c>
      <c r="C102" s="13" t="s">
        <v>203</v>
      </c>
    </row>
    <row r="103" spans="2:3" ht="30" x14ac:dyDescent="0.25">
      <c r="B103" s="20">
        <v>1094</v>
      </c>
      <c r="C103" s="13" t="s">
        <v>204</v>
      </c>
    </row>
    <row r="104" spans="2:3" x14ac:dyDescent="0.25">
      <c r="B104" s="20">
        <v>1128</v>
      </c>
      <c r="C104" s="13" t="s">
        <v>205</v>
      </c>
    </row>
    <row r="105" spans="2:3" ht="30" x14ac:dyDescent="0.25">
      <c r="B105" s="20">
        <v>1095</v>
      </c>
      <c r="C105" s="13" t="s">
        <v>206</v>
      </c>
    </row>
    <row r="106" spans="2:3" ht="30" x14ac:dyDescent="0.25">
      <c r="B106" s="20">
        <v>1129</v>
      </c>
      <c r="C106" s="13" t="s">
        <v>207</v>
      </c>
    </row>
    <row r="107" spans="2:3" ht="45" x14ac:dyDescent="0.25">
      <c r="B107" s="20">
        <v>1120</v>
      </c>
      <c r="C107" s="13" t="s">
        <v>208</v>
      </c>
    </row>
    <row r="108" spans="2:3" x14ac:dyDescent="0.25">
      <c r="B108" s="19"/>
    </row>
    <row r="109" spans="2:3" x14ac:dyDescent="0.25">
      <c r="B109" s="19"/>
    </row>
    <row r="117" spans="2:3" x14ac:dyDescent="0.25">
      <c r="B117" t="s">
        <v>209</v>
      </c>
    </row>
    <row r="118" spans="2:3" x14ac:dyDescent="0.25">
      <c r="B118" t="s">
        <v>210</v>
      </c>
      <c r="C118" t="s">
        <v>211</v>
      </c>
    </row>
    <row r="119" spans="2:3" x14ac:dyDescent="0.25">
      <c r="B119" t="s">
        <v>212</v>
      </c>
      <c r="C119" t="s">
        <v>213</v>
      </c>
    </row>
    <row r="120" spans="2:3" x14ac:dyDescent="0.25">
      <c r="B120" t="s">
        <v>214</v>
      </c>
      <c r="C120" t="s">
        <v>215</v>
      </c>
    </row>
    <row r="121" spans="2:3" x14ac:dyDescent="0.25">
      <c r="B121" t="s">
        <v>216</v>
      </c>
      <c r="C121" t="s">
        <v>217</v>
      </c>
    </row>
    <row r="122" spans="2:3" x14ac:dyDescent="0.25">
      <c r="B122" t="s">
        <v>218</v>
      </c>
      <c r="C122" t="s">
        <v>219</v>
      </c>
    </row>
    <row r="123" spans="2:3" x14ac:dyDescent="0.25">
      <c r="B123" t="s">
        <v>220</v>
      </c>
      <c r="C123" t="s">
        <v>221</v>
      </c>
    </row>
    <row r="124" spans="2:3" x14ac:dyDescent="0.25">
      <c r="B124" t="s">
        <v>222</v>
      </c>
      <c r="C124" t="s">
        <v>223</v>
      </c>
    </row>
    <row r="125" spans="2:3" x14ac:dyDescent="0.25">
      <c r="B125" t="s">
        <v>224</v>
      </c>
      <c r="C125" t="s">
        <v>225</v>
      </c>
    </row>
    <row r="126" spans="2:3" x14ac:dyDescent="0.25">
      <c r="B126" t="s">
        <v>226</v>
      </c>
      <c r="C126" t="s">
        <v>227</v>
      </c>
    </row>
    <row r="127" spans="2:3" x14ac:dyDescent="0.25">
      <c r="B127" t="s">
        <v>228</v>
      </c>
      <c r="C127" t="s">
        <v>229</v>
      </c>
    </row>
    <row r="128" spans="2:3" x14ac:dyDescent="0.25">
      <c r="B128" t="s">
        <v>230</v>
      </c>
      <c r="C128" t="s">
        <v>231</v>
      </c>
    </row>
    <row r="129" spans="2:3" x14ac:dyDescent="0.25">
      <c r="B129" t="s">
        <v>232</v>
      </c>
      <c r="C129" t="s">
        <v>233</v>
      </c>
    </row>
    <row r="130" spans="2:3" x14ac:dyDescent="0.25">
      <c r="B130" t="s">
        <v>234</v>
      </c>
      <c r="C130" t="s">
        <v>235</v>
      </c>
    </row>
    <row r="131" spans="2:3" x14ac:dyDescent="0.25">
      <c r="B131" t="s">
        <v>236</v>
      </c>
      <c r="C131" t="s">
        <v>237</v>
      </c>
    </row>
    <row r="132" spans="2:3" x14ac:dyDescent="0.25">
      <c r="B132" t="s">
        <v>238</v>
      </c>
      <c r="C132" t="s">
        <v>239</v>
      </c>
    </row>
    <row r="133" spans="2:3" x14ac:dyDescent="0.25">
      <c r="B133" t="s">
        <v>240</v>
      </c>
      <c r="C133" t="s">
        <v>241</v>
      </c>
    </row>
    <row r="134" spans="2:3" x14ac:dyDescent="0.25">
      <c r="B134" t="s">
        <v>242</v>
      </c>
      <c r="C134" t="s">
        <v>243</v>
      </c>
    </row>
    <row r="135" spans="2:3" x14ac:dyDescent="0.25">
      <c r="B135" t="s">
        <v>244</v>
      </c>
      <c r="C135" t="s">
        <v>245</v>
      </c>
    </row>
    <row r="136" spans="2:3" x14ac:dyDescent="0.25">
      <c r="B136" t="s">
        <v>246</v>
      </c>
      <c r="C136" t="s">
        <v>247</v>
      </c>
    </row>
    <row r="137" spans="2:3" x14ac:dyDescent="0.25">
      <c r="B137" t="s">
        <v>248</v>
      </c>
      <c r="C137" t="s">
        <v>249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Jeraldyn Tautiva Guarin</cp:lastModifiedBy>
  <cp:revision/>
  <dcterms:created xsi:type="dcterms:W3CDTF">2016-04-29T15:58:00Z</dcterms:created>
  <dcterms:modified xsi:type="dcterms:W3CDTF">2019-09-09T16:57:37Z</dcterms:modified>
</cp:coreProperties>
</file>