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ALCALDÍAS LOCALES\"/>
    </mc:Choice>
  </mc:AlternateContent>
  <xr:revisionPtr revIDLastSave="42" documentId="6_{646A42F3-E175-431F-A3E3-03FDA5F9BF0F}" xr6:coauthVersionLast="41" xr6:coauthVersionMax="41" xr10:uidLastSave="{AD9D7AA7-D92E-4670-AE80-2CA836571807}"/>
  <bookViews>
    <workbookView xWindow="-120" yWindow="-120" windowWidth="29040" windowHeight="15840" xr2:uid="{00000000-000D-0000-FFFF-FFFF00000000}"/>
  </bookViews>
  <sheets>
    <sheet name="Hoja1" sheetId="1" r:id="rId1"/>
  </sheets>
  <externalReferences>
    <externalReference r:id="rId2"/>
  </externalReferences>
  <definedNames>
    <definedName name="CONTRALORIA">#REF!</definedName>
    <definedName name="DEPENDENCIA">#REF!</definedName>
    <definedName name="INDICADOR">#REF!</definedName>
    <definedName name="LIDERPROCESO">#REF!</definedName>
    <definedName name="META2">#REF!</definedName>
    <definedName name="PROGRAMAC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4" i="1" l="1"/>
  <c r="AC19" i="1" l="1"/>
  <c r="AA17" i="1" l="1"/>
  <c r="AA18" i="1"/>
  <c r="AA19" i="1"/>
  <c r="AA20" i="1"/>
  <c r="AA21" i="1"/>
  <c r="AA22" i="1"/>
  <c r="AA23" i="1"/>
  <c r="AA24" i="1"/>
  <c r="AA25" i="1"/>
  <c r="AA26" i="1"/>
  <c r="AA27" i="1"/>
  <c r="AC27" i="1" s="1"/>
  <c r="AA28" i="1"/>
  <c r="AC28" i="1" s="1"/>
  <c r="AA30" i="1"/>
  <c r="AC30" i="1" s="1"/>
  <c r="AA31" i="1"/>
  <c r="AA32" i="1"/>
  <c r="AC32" i="1"/>
  <c r="AF17" i="1"/>
  <c r="AF18" i="1"/>
  <c r="AF19" i="1"/>
  <c r="AF20" i="1"/>
  <c r="AF21" i="1"/>
  <c r="AF22" i="1"/>
  <c r="AF23" i="1"/>
  <c r="AF24" i="1"/>
  <c r="AF25" i="1"/>
  <c r="AF26" i="1"/>
  <c r="AF27" i="1"/>
  <c r="AF28" i="1"/>
  <c r="AF29" i="1"/>
  <c r="AF30" i="1"/>
  <c r="AF31" i="1"/>
  <c r="AF32" i="1"/>
  <c r="E34" i="1" l="1"/>
  <c r="AQ33" i="1"/>
  <c r="AS33" i="1" s="1"/>
  <c r="AP33" i="1"/>
  <c r="AK33" i="1"/>
  <c r="AM33" i="1" s="1"/>
  <c r="AQ32" i="1"/>
  <c r="AS32" i="1" s="1"/>
  <c r="AP32" i="1"/>
  <c r="AK32" i="1"/>
  <c r="AM32" i="1" s="1"/>
  <c r="V32" i="1"/>
  <c r="AQ31" i="1"/>
  <c r="AS31" i="1" s="1"/>
  <c r="AP31" i="1"/>
  <c r="AK31" i="1"/>
  <c r="V31" i="1"/>
  <c r="AQ30" i="1"/>
  <c r="AS30" i="1" s="1"/>
  <c r="AP30" i="1"/>
  <c r="AK30" i="1"/>
  <c r="AM30" i="1" s="1"/>
  <c r="AH30" i="1"/>
  <c r="V30" i="1"/>
  <c r="X30" i="1" s="1"/>
  <c r="AP29" i="1"/>
  <c r="AK29" i="1"/>
  <c r="AH29" i="1"/>
  <c r="V29" i="1"/>
  <c r="P29" i="1"/>
  <c r="AQ29" i="1" s="1"/>
  <c r="AS29" i="1" s="1"/>
  <c r="AQ28" i="1"/>
  <c r="AS28" i="1" s="1"/>
  <c r="AP28" i="1"/>
  <c r="AK28" i="1"/>
  <c r="AM28" i="1" s="1"/>
  <c r="AH28" i="1"/>
  <c r="V28" i="1"/>
  <c r="X28" i="1" s="1"/>
  <c r="AQ27" i="1"/>
  <c r="AS27" i="1" s="1"/>
  <c r="AP27" i="1"/>
  <c r="AK27" i="1"/>
  <c r="AM27" i="1" s="1"/>
  <c r="AH27" i="1"/>
  <c r="V27" i="1"/>
  <c r="X27" i="1" s="1"/>
  <c r="AQ26" i="1"/>
  <c r="AS26" i="1" s="1"/>
  <c r="AP26" i="1"/>
  <c r="AK26" i="1"/>
  <c r="AM26" i="1" s="1"/>
  <c r="AH26" i="1"/>
  <c r="V26" i="1"/>
  <c r="AQ25" i="1"/>
  <c r="AS25" i="1" s="1"/>
  <c r="AP25" i="1"/>
  <c r="AK25" i="1"/>
  <c r="AM25" i="1" s="1"/>
  <c r="AH25" i="1"/>
  <c r="V25" i="1"/>
  <c r="X25" i="1" s="1"/>
  <c r="AQ24" i="1"/>
  <c r="AS24" i="1" s="1"/>
  <c r="AP24" i="1"/>
  <c r="AK24" i="1"/>
  <c r="AM24" i="1" s="1"/>
  <c r="V24" i="1"/>
  <c r="AQ23" i="1"/>
  <c r="AS23" i="1" s="1"/>
  <c r="AP23" i="1"/>
  <c r="AK23" i="1"/>
  <c r="AM23" i="1" s="1"/>
  <c r="V23" i="1"/>
  <c r="AP22" i="1"/>
  <c r="AK22" i="1"/>
  <c r="AM22" i="1" s="1"/>
  <c r="AH22" i="1"/>
  <c r="V22" i="1"/>
  <c r="P22" i="1"/>
  <c r="AQ22" i="1" s="1"/>
  <c r="AS22" i="1" s="1"/>
  <c r="AQ21" i="1"/>
  <c r="AS21" i="1" s="1"/>
  <c r="AP21" i="1"/>
  <c r="AK21" i="1"/>
  <c r="AM21" i="1" s="1"/>
  <c r="AH21" i="1"/>
  <c r="V21" i="1"/>
  <c r="AQ20" i="1"/>
  <c r="AS20" i="1" s="1"/>
  <c r="AP20" i="1"/>
  <c r="AK20" i="1"/>
  <c r="AM20" i="1" s="1"/>
  <c r="AH20" i="1"/>
  <c r="V20" i="1"/>
  <c r="AQ19" i="1"/>
  <c r="AS19" i="1" s="1"/>
  <c r="AP19" i="1"/>
  <c r="AK19" i="1"/>
  <c r="AM19" i="1" s="1"/>
  <c r="AH19" i="1"/>
  <c r="V19" i="1"/>
  <c r="AP18" i="1"/>
  <c r="AK18" i="1"/>
  <c r="AM18" i="1" s="1"/>
  <c r="AH18" i="1"/>
  <c r="V18" i="1"/>
  <c r="P18" i="1"/>
  <c r="AQ18" i="1" s="1"/>
  <c r="AS18" i="1" s="1"/>
  <c r="AP17" i="1"/>
  <c r="AK17" i="1"/>
  <c r="V17" i="1"/>
  <c r="P17" i="1"/>
  <c r="AQ17" i="1" s="1"/>
  <c r="AS17" i="1" s="1"/>
  <c r="X34" i="1" l="1"/>
  <c r="AM34" i="1"/>
  <c r="AR34" i="1"/>
  <c r="AH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sharedStrings.xml><?xml version="1.0" encoding="utf-8"?>
<sst xmlns="http://schemas.openxmlformats.org/spreadsheetml/2006/main" count="433" uniqueCount="221">
  <si>
    <t xml:space="preserve">ALCALDÍA LOCAL DE LA CANDELARIA </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</si>
  <si>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</si>
  <si>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</si>
  <si>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</si>
  <si>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</si>
  <si>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</si>
  <si>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</si>
  <si>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</si>
  <si>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</si>
  <si>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</si>
  <si>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</si>
  <si>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</si>
  <si>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</si>
  <si>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</si>
  <si>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</si>
  <si>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</si>
  <si>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</si>
  <si>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</si>
  <si>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</si>
  <si>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</si>
  <si>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</si>
  <si>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</si>
  <si>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</si>
  <si>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</si>
  <si>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</si>
  <si>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</si>
  <si>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</si>
  <si>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</si>
  <si>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</si>
  <si>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</si>
  <si>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</si>
  <si>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</si>
  <si>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</si>
  <si>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</si>
  <si>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</si>
  <si>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</si>
  <si>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</si>
  <si>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</si>
  <si>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</si>
  <si>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</si>
  <si>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</si>
  <si>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</si>
  <si>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</si>
  <si>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</si>
  <si>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</si>
  <si>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</si>
  <si>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</si>
  <si>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</si>
  <si>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</si>
  <si>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</si>
  <si>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</si>
  <si>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</si>
  <si>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</si>
  <si>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</si>
  <si>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</si>
  <si>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</si>
  <si>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</si>
  <si>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</si>
  <si>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</si>
  <si>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</si>
  <si>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</si>
  <si>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</si>
  <si>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</si>
  <si>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</si>
  <si>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</si>
  <si>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</si>
  <si>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</si>
  <si>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</si>
  <si>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</si>
  <si>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</si>
  <si>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</si>
  <si>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</si>
  <si>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</si>
  <si>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</si>
  <si>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</si>
  <si>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</si>
  <si>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</si>
  <si>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</si>
  <si>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</si>
  <si>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</si>
  <si>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</si>
  <si>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</si>
  <si>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</si>
  <si>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</si>
  <si>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</si>
  <si>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</si>
  <si>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</si>
  <si>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</si>
  <si>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</si>
  <si>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</si>
  <si>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</si>
  <si>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</si>
  <si>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</si>
  <si>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</si>
  <si>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</si>
  <si>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</si>
  <si>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</si>
  <si>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</si>
  <si>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</si>
  <si>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</si>
  <si>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</si>
  <si>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</si>
  <si>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</si>
  <si>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</si>
  <si>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</si>
  <si>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</si>
  <si>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</si>
  <si>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</si>
  <si>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</si>
  <si>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</si>
  <si>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</si>
  <si>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</si>
  <si>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</si>
  <si>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</si>
  <si>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</si>
  <si>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</si>
  <si>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</si>
  <si>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</si>
  <si>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</si>
  <si>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</si>
  <si>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</si>
  <si>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</si>
  <si>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</si>
  <si>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</si>
  <si>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</si>
  <si>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</si>
  <si>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</si>
  <si>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</si>
  <si>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</si>
  <si>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</si>
  <si>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</si>
  <si>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</si>
  <si>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</si>
  <si>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</si>
  <si>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</si>
  <si>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</si>
  <si>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</si>
  <si>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</si>
  <si>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</si>
  <si>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</si>
  <si>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</si>
  <si>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</si>
  <si>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</si>
  <si>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resppuesta de fondo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</si>
  <si>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</si>
  <si>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</si>
  <si>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</si>
  <si>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</si>
  <si>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</si>
  <si>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</si>
  <si>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</si>
  <si>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</si>
  <si>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</si>
  <si>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</si>
  <si>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</si>
  <si>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</si>
  <si>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</si>
  <si>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</si>
  <si>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</si>
  <si>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</si>
  <si>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</si>
  <si>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</si>
  <si>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</si>
  <si>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</si>
  <si>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</si>
  <si>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La audiencia de rendición de cuentas está programada para el día sábado 27 de abril de 2019</t>
  </si>
  <si>
    <t>N.A.</t>
  </si>
  <si>
    <t>La Alcaldía  Local de la Candelaria para inversión Directa tiene un presupuesto disponible de $9.966.331.000 para la vigencia fiscal de 2019. A marzo 30 de 2019 se comprometio un monto total de $4.138,183,490 equivalente al 41,52% debido al compromiso de la administración local</t>
  </si>
  <si>
    <t>A marzo 30 de 2019, se ha girado un monto total de $323.775.032, equivalente al 3,25% de $9.966.331.000 de presupuesto disponible</t>
  </si>
  <si>
    <t>De un monto total definitivo de $2.881.949.368, se ha girado a marzo 31 de 2019 el valor de $1.213.604.878, equivalente al 42,11%</t>
  </si>
  <si>
    <t>Se ha realizado un proceso de depuración y giro de las Obligaciones por pagar, las cuales al cierre de la vigencia de 2018 sumaron $13.107.640.215, de los cuales se ha girado $2.451.187.499</t>
  </si>
  <si>
    <t>Esta meta la reporta la Dirección de Gestión Policiva</t>
  </si>
  <si>
    <r>
      <t xml:space="preserve">Se realizaron en el trimestre los operativos en las siguientes fechas: 
</t>
    </r>
    <r>
      <rPr>
        <b/>
        <sz val="12"/>
        <color theme="1"/>
        <rFont val="Garamond"/>
        <family val="1"/>
      </rPr>
      <t xml:space="preserve">Febrero: </t>
    </r>
    <r>
      <rPr>
        <sz val="12"/>
        <color theme="1"/>
        <rFont val="Garamond"/>
        <family val="1"/>
      </rPr>
      <t xml:space="preserve">15, 22
</t>
    </r>
    <r>
      <rPr>
        <b/>
        <sz val="12"/>
        <color theme="1"/>
        <rFont val="Garamond"/>
        <family val="1"/>
      </rPr>
      <t>Marzo:</t>
    </r>
    <r>
      <rPr>
        <sz val="12"/>
        <color theme="1"/>
        <rFont val="Garamond"/>
        <family val="1"/>
      </rPr>
      <t xml:space="preserve"> 4, 6, 7, 8 (2 operativos), 15 (2 operativos) y 28</t>
    </r>
  </si>
  <si>
    <t>Carpeta plan de gestión 2019</t>
  </si>
  <si>
    <t>Esta meta no está programada para este trimestre</t>
  </si>
  <si>
    <t>Matriz compartida de seguimiento - Reporte preventivo vigencia 2018</t>
  </si>
  <si>
    <r>
      <t xml:space="preserve">Se realizaron en el trimestre los siguientes operativos: 
</t>
    </r>
    <r>
      <rPr>
        <b/>
        <sz val="12"/>
        <color theme="1"/>
        <rFont val="Garamond"/>
        <family val="1"/>
      </rPr>
      <t xml:space="preserve">Febrero: </t>
    </r>
    <r>
      <rPr>
        <sz val="12"/>
        <color theme="1"/>
        <rFont val="Garamond"/>
        <family val="1"/>
      </rPr>
      <t xml:space="preserve">1 Teatro Colón y 1 Carrera 3 N° 6B-53
</t>
    </r>
    <r>
      <rPr>
        <b/>
        <sz val="12"/>
        <color theme="1"/>
        <rFont val="Garamond"/>
        <family val="1"/>
      </rPr>
      <t>Marzo:</t>
    </r>
    <r>
      <rPr>
        <sz val="12"/>
        <color theme="1"/>
        <rFont val="Garamond"/>
        <family val="1"/>
      </rPr>
      <t xml:space="preserve"> 3 operativos de antenas en toda la localidad y 2 de la Universidad de Los Andes</t>
    </r>
  </si>
  <si>
    <r>
      <t xml:space="preserve">Se realizaron en el trimestre los siguientes operativos: 
</t>
    </r>
    <r>
      <rPr>
        <b/>
        <sz val="12"/>
        <color theme="1"/>
        <rFont val="Garamond"/>
        <family val="1"/>
      </rPr>
      <t xml:space="preserve">Febrero: </t>
    </r>
    <r>
      <rPr>
        <sz val="12"/>
        <color theme="1"/>
        <rFont val="Garamond"/>
        <family val="1"/>
      </rPr>
      <t xml:space="preserve">2 recooridos en el barrio Belén y 1 en el barrio Santa Bárbara
</t>
    </r>
    <r>
      <rPr>
        <b/>
        <sz val="12"/>
        <color theme="1"/>
        <rFont val="Garamond"/>
        <family val="1"/>
      </rPr>
      <t xml:space="preserve">Marzo: </t>
    </r>
    <r>
      <rPr>
        <sz val="12"/>
        <color theme="1"/>
        <rFont val="Garamond"/>
        <family val="1"/>
      </rPr>
      <t>1  Eje Ambiental, 1 barrio La Catedral, 1 barrio Las Aguas</t>
    </r>
  </si>
  <si>
    <t>radicado 20194400192783</t>
  </si>
  <si>
    <t>De acuerdo al informe remitido por la DTI de los 6 lineamientos evaluados la alcaldía local cumple con el 93%</t>
  </si>
  <si>
    <t>La Alcaldía Local actualmente presenta un nivel de cumplimiento del 100% de las acciones de mejora documentadas y vigentes.</t>
  </si>
  <si>
    <t xml:space="preserve">Reportes MIMEC - SIG </t>
  </si>
  <si>
    <t>De los 24 requerimientos iniciales, la Alcaldía Local a corte 31/03/2019 se respondieron de fondo 22 de ellos, los cuales cuentan con su respectivo acuse de recibo, es decir, el 92% de los requerimientos de la vigencia 2018.</t>
  </si>
  <si>
    <r>
      <t xml:space="preserve">Girar el </t>
    </r>
    <r>
      <rPr>
        <b/>
        <sz val="12"/>
        <rFont val="Garamond"/>
        <family val="1"/>
      </rPr>
      <t>50%</t>
    </r>
    <r>
      <rPr>
        <sz val="12"/>
        <rFont val="Garamond"/>
        <family val="1"/>
      </rPr>
      <t xml:space="preserve"> del presupuesto constituído como Obligaciones por Pagar de la vigencia 2018 (Inversión).</t>
    </r>
  </si>
  <si>
    <r>
      <t xml:space="preserve">Girar el </t>
    </r>
    <r>
      <rPr>
        <b/>
        <sz val="12"/>
        <rFont val="Garamond"/>
        <family val="1"/>
      </rPr>
      <t>50%</t>
    </r>
    <r>
      <rPr>
        <sz val="12"/>
        <rFont val="Garamond"/>
        <family val="1"/>
      </rPr>
      <t xml:space="preserve"> del presupuesto constituído como Obligaciones por Pagar de la vigencia 2017 y anteriores (Inversión).</t>
    </r>
  </si>
  <si>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</si>
  <si>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Según el visor MUSI reportado por la Secretaría Distrital de Planeación, el avance físico del plan de desarrollo local para el trimestre fue del 63,20%</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</si>
  <si>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</si>
  <si>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</si>
  <si>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</si>
  <si>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99,30%.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</si>
  <si>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</si>
  <si>
    <r>
      <t xml:space="preserve">Se realizaron en el trimestre los operativos en las siguientes fechas: 
</t>
    </r>
    <r>
      <rPr>
        <b/>
        <sz val="12"/>
        <color theme="1"/>
        <rFont val="Garamond"/>
        <family val="1"/>
      </rPr>
      <t xml:space="preserve">Abril: </t>
    </r>
    <r>
      <rPr>
        <sz val="12"/>
        <color theme="1"/>
        <rFont val="Garamond"/>
        <family val="1"/>
      </rPr>
      <t xml:space="preserve">11, 26
</t>
    </r>
    <r>
      <rPr>
        <b/>
        <sz val="12"/>
        <color theme="1"/>
        <rFont val="Garamond"/>
        <family val="1"/>
      </rPr>
      <t xml:space="preserve">Mayo: </t>
    </r>
    <r>
      <rPr>
        <sz val="12"/>
        <color theme="1"/>
        <rFont val="Garamond"/>
        <family val="1"/>
      </rPr>
      <t xml:space="preserve">3, 10, 25, 31
</t>
    </r>
    <r>
      <rPr>
        <b/>
        <sz val="12"/>
        <color theme="1"/>
        <rFont val="Garamond"/>
        <family val="1"/>
      </rPr>
      <t xml:space="preserve">Junio: </t>
    </r>
    <r>
      <rPr>
        <sz val="12"/>
        <color theme="1"/>
        <rFont val="Garamond"/>
        <family val="1"/>
      </rPr>
      <t>4, 12, 14, 19, 20 y 27</t>
    </r>
  </si>
  <si>
    <t>Al finalizar el segundo trimestre la Alcladía Local de la Candelaria supero la meta propuesta debido a la gestión constante de la administración local.</t>
  </si>
  <si>
    <t>Acorde al seguimiento a las Obligaciones por Pagar y al cumplimiento en la ejecución contractual de los diferentes compromisos con cargo a dicho rubro se cumplio y supero la meta definida.</t>
  </si>
  <si>
    <t>De acuerdo al proceso de depuración y giro de las Obligaciones por pagar se ha venido cumpliendo y superando la meta.</t>
  </si>
  <si>
    <t>Carpeta de rendición de cuentas.
OneDrive: https://gobiernobogota-my.sharepoint.com/personal/juan_castro_gobiernobogota_gov_co/_layouts/15/onedrive.aspx?id=%2Fpersonal%2Fjuan%5Fcastro%5Fgobiernobogota%5Fgov%5Fco%2FDocuments%2FPLANES%20DE%20GESTI%C3%93N%202019%2FALCALD%C3%8DAS%20LOCALES%2F17%2E%20CANDELARIA%2FII%20TRIMESTRE%2FAudiencia%20de%20Rendici%C3%B3n%20de%20Cuentas</t>
  </si>
  <si>
    <t>Predis
OneDrive: https://gobiernobogota-my.sharepoint.com/personal/juan_castro_gobiernobogota_gov_co/_layouts/15/onedrive.aspx?id=%2Fpersonal%2Fjuan%5Fcastro%5Fgobiernobogota%5Fgov%5Fco%2FDocuments%2FPLANES%20DE%20GESTI%C3%93N%202019%2FALCALD%C3%8DAS%20LOCALES%2F17%2E%20CANDELARIA%2FII%20TRIMESTRE%2FMetas%20presupuestales</t>
  </si>
  <si>
    <t>Carpeta operativos
OneDrive: https://gobiernobogota-my.sharepoint.com/personal/juan_castro_gobiernobogota_gov_co/_layouts/15/onedrive.aspx?id=%2Fpersonal%2Fjuan%5Fcastro%5Fgobiernobogota%5Fgov%5Fco%2FDocuments%2FPLANES%20DE%20GESTI%C3%93N%202019%2FALCALD%C3%8DAS%20LOCALES%2F17%2E%20CANDELARIA%2FII%20TRIMESTRE%2FOperativos%20en%20materia%20de%20actividad%20econ%C3%B3mica</t>
  </si>
  <si>
    <t>Carpeta operativos
OneDrive: https://gobiernobogota-my.sharepoint.com/personal/juan_castro_gobiernobogota_gov_co/_layouts/15/onedrive.aspx?id=%2Fpersonal%2Fjuan%5Fcastro%5Fgobiernobogota%5Fgov%5Fco%2FDocuments%2FPLANES%20DE%20GESTI%C3%93N%202019%2FALCALD%C3%8DAS%20LOCALES%2F17%2E%20CANDELARIA%2FII%20TRIMESTRE%2FOperativos%20en%20materia%20de%20obras%20y%20urbanismo%20relacionados%20con%20la%20integridad%20urban%C3%ADstica</t>
  </si>
  <si>
    <t>Carpeta operativos
OneDrive: https://gobiernobogota-my.sharepoint.com/personal/juan_castro_gobiernobogota_gov_co/_layouts/15/onedrive.aspx?id=%2Fpersonal%2Fjuan%5Fcastro%5Fgobiernobogota%5Fgov%5Fco%2FDocuments%2FPLANES%20DE%20GESTI%C3%93N%202019%2FALCALD%C3%8DAS%20LOCALES%2F17%2E%20CANDELARIA%2FII%20TRIMESTRE%2FOperativos%20en%20materia%20de%20urbanismo%20relacionados%20con%20la%20integridad%20del%20Espacio%20P%C3%BAblico</t>
  </si>
  <si>
    <r>
      <t xml:space="preserve">Se realizaron en el trimestre los siguientes operativos: 
</t>
    </r>
    <r>
      <rPr>
        <b/>
        <sz val="12"/>
        <color theme="1"/>
        <rFont val="Garamond"/>
        <family val="1"/>
      </rPr>
      <t>Abril:</t>
    </r>
    <r>
      <rPr>
        <sz val="12"/>
        <color theme="1"/>
        <rFont val="Garamond"/>
        <family val="1"/>
      </rPr>
      <t xml:space="preserve"> 
- Jueves 11: calle 11 N° 3-47
- Martes 23: calle 11 N 3-43/47
- Martes 30: carrera 9 N° 10-59
- Martes 30: carrera 8 N° 12C-17
</t>
    </r>
    <r>
      <rPr>
        <b/>
        <sz val="12"/>
        <color theme="1"/>
        <rFont val="Garamond"/>
        <family val="1"/>
      </rPr>
      <t>Mayo:</t>
    </r>
    <r>
      <rPr>
        <sz val="12"/>
        <color theme="1"/>
        <rFont val="Garamond"/>
        <family val="1"/>
      </rPr>
      <t xml:space="preserve"> 
- Jueves 23: teatro Colón tercera fase
</t>
    </r>
    <r>
      <rPr>
        <b/>
        <sz val="12"/>
        <color theme="1"/>
        <rFont val="Garamond"/>
        <family val="1"/>
      </rPr>
      <t>Junio:</t>
    </r>
    <r>
      <rPr>
        <sz val="12"/>
        <color theme="1"/>
        <rFont val="Garamond"/>
        <family val="1"/>
      </rPr>
      <t xml:space="preserve">
- Viernes 7: Carrera 3 N° 6B-53 -  calle 6D N° 2B
- Martes 18: Calle 19  N° 0-75 Universidad de Los Andes
- Jueves 20: calle 12 B N° 9-40</t>
    </r>
  </si>
  <si>
    <r>
      <t xml:space="preserve">Se realizaron en el trimestre los siguientes operativos: 
</t>
    </r>
    <r>
      <rPr>
        <b/>
        <sz val="12"/>
        <color theme="1"/>
        <rFont val="Garamond"/>
        <family val="1"/>
      </rPr>
      <t>Abril:</t>
    </r>
    <r>
      <rPr>
        <sz val="12"/>
        <color theme="1"/>
        <rFont val="Garamond"/>
        <family val="1"/>
      </rPr>
      <t xml:space="preserve"> 
- Miércoles 24 barrio Belén
- Viernes 26 barrio Egipto
</t>
    </r>
    <r>
      <rPr>
        <b/>
        <sz val="12"/>
        <color theme="1"/>
        <rFont val="Garamond"/>
        <family val="1"/>
      </rPr>
      <t>Mayo:</t>
    </r>
    <r>
      <rPr>
        <sz val="12"/>
        <color theme="1"/>
        <rFont val="Garamond"/>
        <family val="1"/>
      </rPr>
      <t xml:space="preserve"> 
- Martes 14 barrios Egipto, Centro Administrativo y La Catedral
- Jueves 30 río Vicachá, barrio las Aguas
- Viernes 17 barrio La Concordia
</t>
    </r>
    <r>
      <rPr>
        <b/>
        <sz val="12"/>
        <color theme="1"/>
        <rFont val="Garamond"/>
        <family val="1"/>
      </rPr>
      <t>Junio:</t>
    </r>
    <r>
      <rPr>
        <sz val="12"/>
        <color theme="1"/>
        <rFont val="Garamond"/>
        <family val="1"/>
      </rPr>
      <t xml:space="preserve">
- Viernes 7 barrio Belén</t>
    </r>
  </si>
  <si>
    <t>A la fecha la Alcaldía Local de la Candelaria adelanta los comites de contratación para los diferentes procesos pendientes de la presente vigencia, los cuales se tiene planeado adjudicar y contratar en el siguiente trimestre, sin embargo estamos muy próximos a cumplir la meta definida.</t>
  </si>
  <si>
    <t xml:space="preserve">En la vigencia 2018 se realizó la audiencia de rendición de Cuentas en la Biblioteca Luis Ángel Arango el día 28/04/2018, contando con una participación de 545 personas.
En 2019 se realizó la audiencia de rendición de Cuentas en el auditorio de la Universidad Externado de Colombia, contando con la asistencia de 403 personas de forma presencial y 883 conectadas en vivo por facebook life, para un total de 1286 asistentes, superando la meta establecida y llegando a un incremento del 135% de participación de ciudadanía, además incursionando en el uso de tecnologías que permiten masificar la información y facilitar el acceso a la información pública a personas que por diversas razones no pueden hacerlo de forma presencial. </t>
  </si>
  <si>
    <t>De acuerdo al reporte realizado por la Dti de los 6 criterios evaluados la Alcaldía Local cumple con el 80% de los requisitos</t>
  </si>
  <si>
    <t>Reporte DTI</t>
  </si>
  <si>
    <t>Reporte SIG-MIMEC</t>
  </si>
  <si>
    <t>De acuerdo al reporte la Alcaldía Local cuenta con el 93% de cumplimiento de las acciones de mejoramiento establecidos en los planes de mejora</t>
  </si>
  <si>
    <t>De acuerdo al reporte remitido por Servicio a la Ciudadanía la Alcaldía Local dio respuesta al 100% de los requerimientos ciudadanos</t>
  </si>
  <si>
    <t>Reporte Requerimientos ciudadanos</t>
  </si>
  <si>
    <t>Uso eficiente de energía: No se evalúa debido a que no se remite inspección ambiental.
Gestión de Residuos: No se evalúa debido a que no se remite inspección ambiental.
Movilidad sostenible: Realizó reporte .
Participación actividades ambientales:No se evalúa debido a que no se remite inspección ambiental.
Reporte consumo de papel: No realiza reporte de papel
Consumo de papel: No se realiza comparación entre semestres por no contar con la información para el 2019 y para el 2018.</t>
  </si>
  <si>
    <t>Reporte criterios ambientales</t>
  </si>
  <si>
    <t>De acuerdo al reporte remitido por la Dirección para la Gestión Policiva  se dio respuesta al 83% de los comparendos programados para el trimestre</t>
  </si>
  <si>
    <t>De acuerdo al reporte remitido por la Dirección para la Gestión Policiva  se dio respuesta al 91% de las quejas programados para el trimestre</t>
  </si>
  <si>
    <t>Informe comparendos DGP</t>
  </si>
  <si>
    <t>Informe quejas DGP</t>
  </si>
  <si>
    <t>Reporte MUSI</t>
  </si>
  <si>
    <t>De acuerdo con el informe de avance PDL 2017-2020 remitido por la Secretaría Distrital de Planeación - SDP, el visor MUSI reporta para la Alcaldía Local un avance físico del 64,10%.</t>
  </si>
  <si>
    <r>
      <t xml:space="preserve">
En atención al correo remitido el día 25 de julio de 2019 por partede la Directora para la Gestión Policiva se modifica la linea base de las metas</t>
    </r>
    <r>
      <rPr>
        <i/>
        <sz val="12"/>
        <rFont val="Arial"/>
        <family val="2"/>
      </rPr>
      <t xml:space="preserve">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93,16%</t>
    </r>
  </si>
  <si>
    <t>Se modifica la programación de la meta transversal "Obtener una calificación   igual o superior al 80  % en conocimientos de MIPG por proceso y/o Alcaldía Local"  para cuarto trimestre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</si>
</sst>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4" x14ac:knownFonts="1">
    <font>
      <sz val="11"/>
      <color theme="1"/>
      <name val="Calibri"/>
      <family val="2"/>
      <scheme val="minor"/>
    </font>
    <font>
      <sz val="11"/>
      <color theme="1"/>
      <name val="Calibri"/>
      <family val="2"/>
      <scheme val="minor"/>
    </font>
    <font>
      <b/>
      <sz val="18"/>
      <color theme="1"/>
      <name val="Calibri"/>
      <family val="2"/>
      <scheme val="minor"/>
    </font>
    <font>
      <b/>
      <sz val="11"/>
      <name val="Arial"/>
      <family val="2"/>
    </font>
    <font>
      <b/>
      <sz val="12"/>
      <name val="Arial"/>
      <family val="2"/>
    </font>
    <font>
      <b/>
      <sz val="11"/>
      <color indexed="16"/>
      <name val="Arial"/>
      <family val="2"/>
    </font>
    <font>
      <b/>
      <sz val="10"/>
      <name val="Arial"/>
      <family val="2"/>
    </font>
    <font>
      <sz val="10"/>
      <color theme="1"/>
      <name val="Calibri"/>
      <family val="2"/>
      <scheme val="minor"/>
    </font>
    <font>
      <sz val="12"/>
      <name val="Arial"/>
      <family val="2"/>
    </font>
    <font>
      <sz val="10"/>
      <color indexed="8"/>
      <name val="Arial"/>
      <family val="2"/>
    </font>
    <font>
      <sz val="10"/>
      <name val="Arial"/>
      <family val="2"/>
    </font>
    <font>
      <b/>
      <sz val="10"/>
      <color indexed="8"/>
      <name val="Arial"/>
      <family val="2"/>
    </font>
    <font>
      <b/>
      <sz val="10"/>
      <color theme="1"/>
      <name val="Calibri"/>
      <family val="2"/>
      <scheme val="minor"/>
    </font>
    <font>
      <b/>
      <sz val="12"/>
      <name val="Garamond"/>
      <family val="1"/>
    </font>
    <font>
      <sz val="12"/>
      <color theme="1"/>
      <name val="Garamond"/>
      <family val="1"/>
    </font>
    <font>
      <sz val="12"/>
      <name val="Garamond"/>
      <family val="1"/>
    </font>
    <font>
      <b/>
      <sz val="12"/>
      <color theme="1"/>
      <name val="Garamond"/>
      <family val="1"/>
    </font>
    <font>
      <sz val="12"/>
      <color rgb="FF000000"/>
      <name val="Garamond"/>
      <family val="1"/>
    </font>
    <font>
      <b/>
      <sz val="26"/>
      <color theme="1"/>
      <name val="Arial"/>
      <family val="2"/>
    </font>
    <font>
      <b/>
      <sz val="20"/>
      <color theme="1"/>
      <name val="Arial"/>
      <family val="2"/>
    </font>
    <font>
      <b/>
      <sz val="28"/>
      <color theme="1"/>
      <name val="Arial"/>
      <family val="2"/>
    </font>
    <font>
      <sz val="10"/>
      <color theme="1"/>
      <name val="Arial"/>
      <family val="2"/>
    </font>
    <font>
      <b/>
      <sz val="11"/>
      <color theme="1"/>
      <name val="Arial"/>
      <family val="2"/>
    </font>
    <font>
      <sz val="12"/>
      <color theme="1"/>
      <name val="Arial"/>
      <family val="2"/>
    </font>
    <font>
      <b/>
      <sz val="22"/>
      <name val="Arial"/>
      <family val="2"/>
    </font>
    <font>
      <b/>
      <sz val="10"/>
      <color theme="1"/>
      <name val="Arial"/>
      <family val="2"/>
    </font>
    <font>
      <b/>
      <sz val="8"/>
      <color indexed="81"/>
      <name val="Tahoma"/>
      <family val="2"/>
    </font>
    <font>
      <sz val="8"/>
      <color indexed="81"/>
      <name val="Tahoma"/>
      <family val="2"/>
    </font>
    <font>
      <b/>
      <sz val="14"/>
      <name val="Arial"/>
      <family val="2"/>
    </font>
    <font>
      <b/>
      <sz val="12"/>
      <color rgb="FF0070C0"/>
      <name val="Garamond"/>
      <family val="1"/>
    </font>
    <font>
      <sz val="12"/>
      <color rgb="FF0070C0"/>
      <name val="Garamond"/>
      <family val="1"/>
    </font>
    <font>
      <b/>
      <sz val="10"/>
      <color indexed="8"/>
      <name val="Arial"/>
      <family val="2"/>
    </font>
    <font>
      <b/>
      <sz val="16"/>
      <name val="Arial"/>
      <family val="2"/>
    </font>
    <font>
      <i/>
      <sz val="12"/>
      <name val="Arial"/>
      <family val="2"/>
    </font>
  </fonts>
  <fills count="1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3" fillId="4" borderId="1" xfId="0" applyFont="1" applyFill="1" applyBorder="1" applyAlignment="1">
      <alignment vertical="center" wrapText="1"/>
    </xf>
    <xf numFmtId="0" fontId="4" fillId="4" borderId="3" xfId="0" applyFont="1" applyFill="1" applyBorder="1" applyAlignment="1">
      <alignment horizontal="center" vertical="center" wrapText="1"/>
    </xf>
    <xf numFmtId="0" fontId="7" fillId="4"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6" borderId="8" xfId="0" applyFont="1" applyFill="1" applyBorder="1" applyAlignment="1" applyProtection="1">
      <alignment horizontal="center" vertical="center" wrapText="1"/>
    </xf>
    <xf numFmtId="14" fontId="8" fillId="6" borderId="1" xfId="0" applyNumberFormat="1" applyFont="1" applyFill="1" applyBorder="1" applyAlignment="1" applyProtection="1">
      <alignment horizontal="center" vertical="center" wrapText="1"/>
    </xf>
    <xf numFmtId="0" fontId="9" fillId="4" borderId="0" xfId="0" applyFont="1" applyFill="1" applyBorder="1" applyAlignment="1">
      <alignment horizontal="center"/>
    </xf>
    <xf numFmtId="0" fontId="10"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0"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1" fillId="4" borderId="0" xfId="0" applyFont="1" applyFill="1" applyBorder="1" applyAlignment="1">
      <alignment horizontal="center" vertical="center" wrapText="1"/>
    </xf>
    <xf numFmtId="0" fontId="7" fillId="4" borderId="0" xfId="0" applyFont="1" applyFill="1" applyAlignment="1">
      <alignment horizontal="center"/>
    </xf>
    <xf numFmtId="0" fontId="6" fillId="4" borderId="0" xfId="0" applyFont="1" applyFill="1" applyBorder="1" applyAlignment="1">
      <alignment horizontal="center" vertical="center" wrapText="1"/>
    </xf>
    <xf numFmtId="0" fontId="7" fillId="4" borderId="0" xfId="0" applyFont="1" applyFill="1" applyAlignment="1">
      <alignment horizontal="justify" vertical="center" wrapText="1"/>
    </xf>
    <xf numFmtId="0" fontId="6" fillId="8" borderId="14" xfId="0" applyFont="1" applyFill="1" applyBorder="1" applyAlignment="1">
      <alignment vertical="center" wrapText="1"/>
    </xf>
    <xf numFmtId="0" fontId="6" fillId="8" borderId="17" xfId="0" applyFont="1" applyFill="1" applyBorder="1" applyAlignment="1">
      <alignment vertical="center" wrapText="1"/>
    </xf>
    <xf numFmtId="0" fontId="6" fillId="8" borderId="17"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6" fillId="9" borderId="25"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2" fillId="9" borderId="2" xfId="0" applyFont="1" applyFill="1" applyBorder="1"/>
    <xf numFmtId="0" fontId="6" fillId="10"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vertical="center" wrapText="1"/>
    </xf>
    <xf numFmtId="0" fontId="15" fillId="0" borderId="1" xfId="0" applyFont="1" applyFill="1" applyBorder="1" applyAlignment="1" applyProtection="1">
      <alignment horizontal="left" vertical="center" wrapText="1"/>
    </xf>
    <xf numFmtId="9" fontId="15" fillId="0" borderId="1" xfId="2"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9" fontId="14" fillId="0" borderId="1" xfId="0" applyNumberFormat="1" applyFont="1" applyFill="1" applyBorder="1" applyAlignment="1" applyProtection="1">
      <alignment horizontal="center" vertical="center"/>
    </xf>
    <xf numFmtId="9" fontId="16" fillId="0" borderId="1"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9" fontId="14" fillId="0" borderId="5" xfId="0" applyNumberFormat="1" applyFont="1" applyFill="1" applyBorder="1" applyAlignment="1" applyProtection="1">
      <alignment horizontal="center" vertical="center" wrapText="1"/>
    </xf>
    <xf numFmtId="9" fontId="14" fillId="0" borderId="5" xfId="0" applyNumberFormat="1" applyFont="1" applyFill="1" applyBorder="1" applyAlignment="1" applyProtection="1">
      <alignment horizontal="center" vertical="center" wrapText="1"/>
      <protection locked="0"/>
    </xf>
    <xf numFmtId="9" fontId="15" fillId="0" borderId="5" xfId="2" applyFont="1" applyFill="1" applyBorder="1" applyAlignment="1" applyProtection="1">
      <alignment horizontal="center" vertical="center" wrapText="1"/>
    </xf>
    <xf numFmtId="0" fontId="14" fillId="0" borderId="5" xfId="0" applyFont="1" applyFill="1" applyBorder="1" applyAlignment="1" applyProtection="1">
      <alignment horizontal="justify" vertical="center" wrapText="1"/>
      <protection locked="0"/>
    </xf>
    <xf numFmtId="9" fontId="14" fillId="0" borderId="5" xfId="2"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xf>
    <xf numFmtId="9" fontId="14" fillId="0" borderId="5" xfId="2" applyNumberFormat="1" applyFont="1" applyFill="1" applyBorder="1" applyAlignment="1">
      <alignment horizontal="center" vertical="center" wrapText="1"/>
    </xf>
    <xf numFmtId="0" fontId="14" fillId="0" borderId="6" xfId="0" applyFont="1" applyFill="1" applyBorder="1" applyAlignment="1" applyProtection="1">
      <alignment horizontal="left" vertical="center" wrapText="1"/>
      <protection locked="0"/>
    </xf>
    <xf numFmtId="0" fontId="14" fillId="0" borderId="0" xfId="0" applyFont="1" applyFill="1"/>
    <xf numFmtId="164" fontId="15" fillId="0" borderId="1" xfId="0" applyNumberFormat="1" applyFont="1" applyFill="1" applyBorder="1" applyAlignment="1" applyProtection="1">
      <alignment horizontal="center" vertical="center" wrapText="1"/>
    </xf>
    <xf numFmtId="10" fontId="14" fillId="0" borderId="1" xfId="0" applyNumberFormat="1" applyFont="1" applyFill="1" applyBorder="1" applyAlignment="1" applyProtection="1">
      <alignment horizontal="center" vertical="center"/>
    </xf>
    <xf numFmtId="9" fontId="14" fillId="0" borderId="5" xfId="2" applyFont="1" applyFill="1" applyBorder="1" applyAlignment="1">
      <alignment horizontal="center" vertical="center" wrapText="1"/>
    </xf>
    <xf numFmtId="9" fontId="15" fillId="0" borderId="1" xfId="0" applyNumberFormat="1" applyFont="1" applyFill="1" applyBorder="1" applyAlignment="1" applyProtection="1">
      <alignment horizontal="left" vertical="center" wrapText="1"/>
    </xf>
    <xf numFmtId="9" fontId="13" fillId="0" borderId="1" xfId="0" applyNumberFormat="1" applyFont="1" applyFill="1" applyBorder="1" applyAlignment="1" applyProtection="1">
      <alignment horizontal="center" vertical="center"/>
    </xf>
    <xf numFmtId="10" fontId="14" fillId="0" borderId="5" xfId="0" applyNumberFormat="1" applyFont="1" applyFill="1" applyBorder="1" applyAlignment="1" applyProtection="1">
      <alignment horizontal="center" vertical="center" wrapText="1"/>
      <protection locked="0"/>
    </xf>
    <xf numFmtId="9" fontId="15" fillId="0" borderId="5" xfId="2" applyNumberFormat="1" applyFont="1" applyFill="1" applyBorder="1" applyAlignment="1" applyProtection="1">
      <alignment horizontal="center" vertical="center" wrapText="1"/>
    </xf>
    <xf numFmtId="9" fontId="14" fillId="0" borderId="1" xfId="2" applyFont="1" applyFill="1" applyBorder="1" applyAlignment="1" applyProtection="1">
      <alignment horizontal="center" vertical="center"/>
    </xf>
    <xf numFmtId="0" fontId="17" fillId="0" borderId="1" xfId="0" applyFont="1" applyFill="1" applyBorder="1" applyAlignment="1" applyProtection="1">
      <alignment vertical="center" wrapText="1"/>
    </xf>
    <xf numFmtId="3" fontId="15"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9" fontId="16" fillId="0" borderId="1" xfId="0" applyNumberFormat="1"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protection locked="0"/>
    </xf>
    <xf numFmtId="9" fontId="15" fillId="0" borderId="28" xfId="2" applyFont="1" applyFill="1" applyBorder="1" applyAlignment="1" applyProtection="1">
      <alignment horizontal="center" vertical="center" wrapText="1"/>
    </xf>
    <xf numFmtId="0" fontId="14" fillId="0" borderId="28" xfId="0" applyFont="1" applyFill="1" applyBorder="1" applyAlignment="1" applyProtection="1">
      <alignment horizontal="justify" vertical="center" wrapText="1"/>
      <protection locked="0"/>
    </xf>
    <xf numFmtId="9" fontId="14" fillId="0" borderId="28" xfId="0" applyNumberFormat="1" applyFont="1" applyFill="1" applyBorder="1" applyAlignment="1" applyProtection="1">
      <alignment horizontal="center" vertical="center" wrapText="1"/>
      <protection locked="0"/>
    </xf>
    <xf numFmtId="0" fontId="14" fillId="0" borderId="28"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center" vertical="center" wrapText="1"/>
      <protection locked="0"/>
    </xf>
    <xf numFmtId="9" fontId="14" fillId="0" borderId="28" xfId="2" applyFont="1" applyFill="1" applyBorder="1" applyAlignment="1">
      <alignment horizontal="center" vertical="center" wrapText="1"/>
    </xf>
    <xf numFmtId="0" fontId="14" fillId="0" borderId="30"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justify" vertical="center" wrapText="1"/>
    </xf>
    <xf numFmtId="9" fontId="17" fillId="0" borderId="1" xfId="2" applyFont="1" applyFill="1" applyBorder="1" applyAlignment="1" applyProtection="1">
      <alignment horizontal="center" vertical="center" wrapText="1"/>
    </xf>
    <xf numFmtId="41" fontId="17" fillId="0" borderId="1" xfId="1" applyFont="1" applyFill="1" applyBorder="1" applyAlignment="1" applyProtection="1">
      <alignment horizontal="center" vertical="center" wrapText="1"/>
    </xf>
    <xf numFmtId="41" fontId="14" fillId="0" borderId="1" xfId="1" applyFont="1" applyFill="1" applyBorder="1" applyAlignment="1" applyProtection="1">
      <alignment vertical="center" wrapText="1"/>
    </xf>
    <xf numFmtId="41" fontId="16" fillId="0" borderId="1" xfId="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4" fillId="0" borderId="5" xfId="2" applyNumberFormat="1" applyFont="1" applyFill="1" applyBorder="1" applyAlignment="1" applyProtection="1">
      <alignment horizontal="center" vertical="center" wrapText="1"/>
    </xf>
    <xf numFmtId="9" fontId="14" fillId="0" borderId="1" xfId="2" applyFont="1" applyFill="1" applyBorder="1" applyAlignment="1" applyProtection="1">
      <alignment horizontal="center" vertical="center" wrapText="1"/>
    </xf>
    <xf numFmtId="0" fontId="14" fillId="4" borderId="1" xfId="0" applyFont="1" applyFill="1" applyBorder="1" applyAlignment="1" applyProtection="1">
      <alignment vertical="center" wrapText="1"/>
    </xf>
    <xf numFmtId="0" fontId="6" fillId="15" borderId="31" xfId="0" applyFont="1" applyFill="1" applyBorder="1" applyAlignment="1">
      <alignment vertical="center" wrapText="1"/>
    </xf>
    <xf numFmtId="9" fontId="19" fillId="4" borderId="34" xfId="2" applyFont="1" applyFill="1" applyBorder="1" applyAlignment="1" applyProtection="1">
      <alignment horizontal="center" vertical="center" wrapText="1"/>
    </xf>
    <xf numFmtId="9" fontId="20" fillId="4" borderId="35" xfId="2" applyFont="1" applyFill="1" applyBorder="1" applyAlignment="1" applyProtection="1">
      <alignment horizontal="center" vertical="center" wrapText="1"/>
    </xf>
    <xf numFmtId="0" fontId="0" fillId="0" borderId="36" xfId="0" applyBorder="1"/>
    <xf numFmtId="0" fontId="21" fillId="4" borderId="36" xfId="0" applyFont="1" applyFill="1" applyBorder="1" applyAlignment="1" applyProtection="1">
      <alignment vertical="center" wrapText="1"/>
    </xf>
    <xf numFmtId="0" fontId="21" fillId="4" borderId="36" xfId="0" applyFont="1" applyFill="1" applyBorder="1" applyAlignment="1" applyProtection="1">
      <alignment horizontal="center" vertical="center" wrapText="1"/>
      <protection locked="0"/>
    </xf>
    <xf numFmtId="9" fontId="10" fillId="4" borderId="37" xfId="2" applyFont="1" applyFill="1" applyBorder="1" applyAlignment="1" applyProtection="1">
      <alignment horizontal="center" vertical="center" wrapText="1"/>
    </xf>
    <xf numFmtId="0" fontId="21" fillId="4" borderId="37" xfId="0" applyFont="1" applyFill="1" applyBorder="1" applyAlignment="1" applyProtection="1">
      <alignment vertical="center" wrapText="1"/>
    </xf>
    <xf numFmtId="0" fontId="23" fillId="4" borderId="37" xfId="0" applyFont="1" applyFill="1" applyBorder="1" applyAlignment="1" applyProtection="1">
      <alignment vertical="center" wrapText="1"/>
    </xf>
    <xf numFmtId="9" fontId="24" fillId="4" borderId="37" xfId="2" applyFont="1" applyFill="1" applyBorder="1" applyAlignment="1" applyProtection="1">
      <alignment horizontal="center" vertical="center" wrapText="1"/>
    </xf>
    <xf numFmtId="9" fontId="10" fillId="4" borderId="41" xfId="2" applyFont="1" applyFill="1" applyBorder="1" applyAlignment="1" applyProtection="1">
      <alignment vertical="center" wrapText="1"/>
    </xf>
    <xf numFmtId="0" fontId="21" fillId="4" borderId="0" xfId="0" applyFont="1" applyFill="1" applyBorder="1" applyAlignment="1">
      <alignment vertical="center" wrapText="1"/>
    </xf>
    <xf numFmtId="0" fontId="21" fillId="4" borderId="0" xfId="0" applyFont="1" applyFill="1" applyBorder="1" applyAlignment="1">
      <alignment horizontal="justify" vertical="center" wrapText="1"/>
    </xf>
    <xf numFmtId="0" fontId="21" fillId="4" borderId="0" xfId="0" applyFont="1" applyFill="1"/>
    <xf numFmtId="0" fontId="21" fillId="4" borderId="0" xfId="0" applyFont="1" applyFill="1" applyAlignment="1">
      <alignment horizontal="center"/>
    </xf>
    <xf numFmtId="9" fontId="10" fillId="4" borderId="0" xfId="2" applyFont="1" applyFill="1" applyBorder="1" applyAlignment="1">
      <alignment horizontal="center" vertical="center" wrapText="1"/>
    </xf>
    <xf numFmtId="0" fontId="7" fillId="4" borderId="0" xfId="0" applyFont="1" applyFill="1" applyBorder="1"/>
    <xf numFmtId="0" fontId="12" fillId="4" borderId="0" xfId="0" applyFont="1" applyFill="1" applyBorder="1" applyAlignment="1">
      <alignment vertical="top" wrapText="1"/>
    </xf>
    <xf numFmtId="0" fontId="12" fillId="4" borderId="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1" fillId="4" borderId="15" xfId="0" applyFont="1" applyFill="1" applyBorder="1" applyAlignment="1">
      <alignment horizontal="justify" vertical="center" wrapText="1"/>
    </xf>
    <xf numFmtId="0" fontId="21" fillId="4" borderId="7" xfId="0" applyFont="1" applyFill="1" applyBorder="1" applyAlignment="1">
      <alignment horizontal="center" vertical="top" wrapText="1"/>
    </xf>
    <xf numFmtId="0" fontId="21" fillId="4" borderId="7" xfId="0" applyFont="1" applyFill="1" applyBorder="1" applyAlignment="1">
      <alignment horizontal="center" vertical="center" wrapText="1"/>
    </xf>
    <xf numFmtId="0" fontId="7" fillId="4" borderId="0" xfId="0" applyFont="1" applyFill="1" applyAlignment="1">
      <alignment vertical="top" wrapText="1"/>
    </xf>
    <xf numFmtId="0" fontId="0" fillId="0" borderId="0" xfId="0" applyAlignment="1">
      <alignment horizontal="justify" vertical="center" wrapText="1"/>
    </xf>
    <xf numFmtId="0" fontId="0" fillId="0" borderId="0" xfId="0" applyAlignment="1">
      <alignment horizontal="center"/>
    </xf>
    <xf numFmtId="0" fontId="14" fillId="0" borderId="37" xfId="0" applyFont="1" applyFill="1" applyBorder="1" applyAlignment="1" applyProtection="1">
      <alignment horizontal="justify" vertical="center" wrapText="1"/>
      <protection locked="0"/>
    </xf>
    <xf numFmtId="0" fontId="29" fillId="0" borderId="1" xfId="0" applyFont="1" applyFill="1" applyBorder="1" applyAlignment="1">
      <alignment horizontal="center" vertical="center" wrapText="1"/>
    </xf>
    <xf numFmtId="0" fontId="30" fillId="0" borderId="1" xfId="0" applyFont="1" applyFill="1" applyBorder="1" applyAlignment="1" applyProtection="1">
      <alignment vertical="center" wrapText="1"/>
    </xf>
    <xf numFmtId="0" fontId="30" fillId="0" borderId="1" xfId="0" applyFont="1" applyFill="1" applyBorder="1" applyAlignment="1" applyProtection="1">
      <alignment horizontal="justify" vertical="center" wrapText="1"/>
    </xf>
    <xf numFmtId="9" fontId="30" fillId="0" borderId="1" xfId="2"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9" fontId="30" fillId="0" borderId="1" xfId="0" applyNumberFormat="1" applyFont="1" applyFill="1" applyBorder="1" applyAlignment="1" applyProtection="1">
      <alignment horizontal="center" vertical="center" wrapText="1"/>
    </xf>
    <xf numFmtId="9" fontId="30" fillId="0" borderId="1" xfId="2" applyFont="1" applyFill="1" applyBorder="1" applyAlignment="1" applyProtection="1">
      <alignment horizontal="justify" vertical="center" wrapText="1"/>
    </xf>
    <xf numFmtId="9" fontId="29" fillId="0" borderId="1" xfId="0" applyNumberFormat="1" applyFont="1" applyFill="1" applyBorder="1" applyAlignment="1" applyProtection="1">
      <alignment horizontal="center" vertical="center" wrapText="1"/>
    </xf>
    <xf numFmtId="9" fontId="30" fillId="0" borderId="5" xfId="0" applyNumberFormat="1" applyFont="1" applyFill="1" applyBorder="1" applyAlignment="1" applyProtection="1">
      <alignment horizontal="center" vertical="center" wrapText="1"/>
    </xf>
    <xf numFmtId="9" fontId="30" fillId="0" borderId="28" xfId="0" applyNumberFormat="1" applyFont="1" applyFill="1" applyBorder="1" applyAlignment="1" applyProtection="1">
      <alignment horizontal="center" vertical="center" wrapText="1"/>
      <protection locked="0"/>
    </xf>
    <xf numFmtId="9" fontId="30" fillId="0" borderId="28" xfId="2" applyFont="1" applyFill="1" applyBorder="1" applyAlignment="1" applyProtection="1">
      <alignment horizontal="center" vertical="center" wrapText="1"/>
    </xf>
    <xf numFmtId="0" fontId="30" fillId="0" borderId="28" xfId="0" applyFont="1" applyFill="1" applyBorder="1" applyAlignment="1" applyProtection="1">
      <alignment horizontal="justify" vertical="center" wrapText="1"/>
      <protection locked="0"/>
    </xf>
    <xf numFmtId="9" fontId="30" fillId="0" borderId="5" xfId="2" applyNumberFormat="1"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protection locked="0"/>
    </xf>
    <xf numFmtId="9" fontId="30" fillId="0" borderId="5" xfId="2" applyFont="1" applyFill="1" applyBorder="1" applyAlignment="1" applyProtection="1">
      <alignment horizontal="center" vertical="center" wrapText="1"/>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xf>
    <xf numFmtId="9" fontId="30" fillId="0" borderId="28" xfId="2" applyFont="1" applyFill="1" applyBorder="1" applyAlignment="1">
      <alignment horizontal="center" vertical="center" wrapText="1"/>
    </xf>
    <xf numFmtId="0" fontId="30" fillId="0" borderId="30" xfId="0" applyFont="1" applyFill="1" applyBorder="1" applyAlignment="1" applyProtection="1">
      <alignment horizontal="left" vertical="center" wrapText="1"/>
      <protection locked="0"/>
    </xf>
    <xf numFmtId="0" fontId="30" fillId="0" borderId="0" xfId="0" applyFont="1" applyFill="1"/>
    <xf numFmtId="164" fontId="30" fillId="0" borderId="1" xfId="2" applyNumberFormat="1" applyFont="1" applyFill="1" applyBorder="1" applyAlignment="1" applyProtection="1">
      <alignment horizontal="center" vertical="center" wrapText="1"/>
    </xf>
    <xf numFmtId="0" fontId="30"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xf>
    <xf numFmtId="0" fontId="30" fillId="0" borderId="5" xfId="0" applyNumberFormat="1" applyFont="1" applyFill="1" applyBorder="1" applyAlignment="1" applyProtection="1">
      <alignment horizontal="center" vertical="center" wrapText="1"/>
    </xf>
    <xf numFmtId="9" fontId="29" fillId="0" borderId="1" xfId="2" applyFont="1" applyFill="1" applyBorder="1" applyAlignment="1" applyProtection="1">
      <alignment horizontal="center" vertical="center" wrapText="1"/>
    </xf>
    <xf numFmtId="9" fontId="29" fillId="0" borderId="1" xfId="2" applyFont="1" applyFill="1" applyBorder="1" applyAlignment="1" applyProtection="1">
      <alignment horizontal="center" vertical="center"/>
    </xf>
    <xf numFmtId="10" fontId="28" fillId="4" borderId="37" xfId="2" applyNumberFormat="1" applyFont="1" applyFill="1" applyBorder="1" applyAlignment="1" applyProtection="1">
      <alignment horizontal="center" vertical="center" wrapText="1"/>
    </xf>
    <xf numFmtId="0" fontId="31" fillId="4" borderId="0" xfId="0" applyFont="1" applyFill="1" applyAlignment="1">
      <alignment horizontal="center" vertical="center" wrapText="1"/>
    </xf>
    <xf numFmtId="0" fontId="14" fillId="0" borderId="37" xfId="0" applyFont="1" applyBorder="1" applyAlignment="1" applyProtection="1">
      <alignment wrapText="1"/>
      <protection locked="0"/>
    </xf>
    <xf numFmtId="0" fontId="8" fillId="6" borderId="1" xfId="0" applyFont="1" applyFill="1" applyBorder="1" applyAlignment="1" applyProtection="1">
      <alignment horizontal="center" vertical="center" wrapText="1"/>
    </xf>
    <xf numFmtId="10" fontId="14" fillId="0" borderId="5" xfId="2" applyNumberFormat="1" applyFont="1" applyFill="1" applyBorder="1" applyAlignment="1" applyProtection="1">
      <alignment horizontal="center" vertical="center" wrapText="1"/>
      <protection locked="0"/>
    </xf>
    <xf numFmtId="9" fontId="15" fillId="4" borderId="5" xfId="2" applyFont="1" applyFill="1" applyBorder="1" applyAlignment="1" applyProtection="1">
      <alignment horizontal="center" vertical="center" wrapText="1"/>
    </xf>
    <xf numFmtId="10" fontId="32" fillId="4" borderId="37" xfId="2" applyNumberFormat="1" applyFont="1" applyFill="1" applyBorder="1" applyAlignment="1" applyProtection="1">
      <alignment horizontal="center" vertical="center" wrapText="1"/>
    </xf>
    <xf numFmtId="10" fontId="30" fillId="0" borderId="28" xfId="0" applyNumberFormat="1" applyFont="1" applyFill="1" applyBorder="1" applyAlignment="1" applyProtection="1">
      <alignment horizontal="center" vertical="center" wrapText="1"/>
      <protection locked="0"/>
    </xf>
    <xf numFmtId="0" fontId="3" fillId="4" borderId="3" xfId="0" applyFont="1" applyFill="1" applyBorder="1" applyAlignment="1">
      <alignment vertical="center" wrapText="1"/>
    </xf>
    <xf numFmtId="0" fontId="4"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10" fontId="14" fillId="4" borderId="5" xfId="0" applyNumberFormat="1" applyFont="1" applyFill="1" applyBorder="1" applyAlignment="1" applyProtection="1">
      <alignment horizontal="center" vertical="center" wrapText="1"/>
      <protection locked="0"/>
    </xf>
    <xf numFmtId="0" fontId="14" fillId="4" borderId="5" xfId="0" applyFont="1" applyFill="1" applyBorder="1" applyAlignment="1" applyProtection="1">
      <alignment horizontal="justify" vertical="center" wrapText="1"/>
      <protection locked="0"/>
    </xf>
    <xf numFmtId="0" fontId="8"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12" fillId="4" borderId="0" xfId="0" applyFont="1" applyFill="1" applyBorder="1" applyAlignment="1">
      <alignment horizontal="right" vertical="center" wrapText="1"/>
    </xf>
    <xf numFmtId="0" fontId="21" fillId="4" borderId="3" xfId="0" applyFont="1" applyFill="1" applyBorder="1" applyAlignment="1">
      <alignment horizontal="center" vertical="top" wrapText="1"/>
    </xf>
    <xf numFmtId="0" fontId="21" fillId="4" borderId="7" xfId="0" applyFont="1" applyFill="1" applyBorder="1" applyAlignment="1">
      <alignment horizontal="center" vertical="top" wrapText="1"/>
    </xf>
    <xf numFmtId="0" fontId="25" fillId="4" borderId="3" xfId="0" applyFont="1" applyFill="1" applyBorder="1" applyAlignment="1">
      <alignment horizontal="center" vertical="top" wrapText="1"/>
    </xf>
    <xf numFmtId="0" fontId="25" fillId="4" borderId="7" xfId="0" applyFont="1" applyFill="1" applyBorder="1" applyAlignment="1">
      <alignment horizontal="center" vertical="top" wrapText="1"/>
    </xf>
    <xf numFmtId="0" fontId="25" fillId="4" borderId="15" xfId="0" applyFont="1" applyFill="1" applyBorder="1" applyAlignment="1">
      <alignment horizontal="center" vertical="top" wrapText="1"/>
    </xf>
    <xf numFmtId="0" fontId="12" fillId="4" borderId="0" xfId="0" applyFont="1" applyFill="1" applyBorder="1" applyAlignment="1">
      <alignment horizontal="justify" vertical="center" wrapText="1"/>
    </xf>
    <xf numFmtId="0" fontId="25" fillId="4" borderId="42"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18" fillId="15" borderId="32" xfId="0" applyFont="1" applyFill="1" applyBorder="1" applyAlignment="1" applyProtection="1">
      <alignment horizontal="center" vertical="center" wrapText="1"/>
    </xf>
    <xf numFmtId="0" fontId="0" fillId="0" borderId="33" xfId="0" applyBorder="1" applyAlignment="1"/>
    <xf numFmtId="0" fontId="22" fillId="14" borderId="37" xfId="0" applyFont="1" applyFill="1" applyBorder="1" applyAlignment="1" applyProtection="1">
      <alignment horizontal="center" vertical="center" wrapText="1"/>
    </xf>
    <xf numFmtId="0" fontId="22" fillId="16" borderId="37" xfId="0" applyFont="1" applyFill="1" applyBorder="1" applyAlignment="1" applyProtection="1">
      <alignment horizontal="center" vertical="center" wrapText="1"/>
    </xf>
    <xf numFmtId="0" fontId="22" fillId="12" borderId="37" xfId="0" applyFont="1" applyFill="1" applyBorder="1" applyAlignment="1" applyProtection="1">
      <alignment horizontal="center" vertical="center" wrapText="1"/>
    </xf>
    <xf numFmtId="0" fontId="19" fillId="14" borderId="38" xfId="0" applyFont="1" applyFill="1" applyBorder="1" applyAlignment="1" applyProtection="1">
      <alignment horizontal="center" vertical="center" wrapText="1"/>
    </xf>
    <xf numFmtId="0" fontId="19" fillId="14" borderId="39" xfId="0" applyFont="1" applyFill="1" applyBorder="1" applyAlignment="1" applyProtection="1">
      <alignment horizontal="center" vertical="center" wrapText="1"/>
    </xf>
    <xf numFmtId="0" fontId="19" fillId="14" borderId="40" xfId="0" applyFont="1" applyFill="1" applyBorder="1" applyAlignment="1" applyProtection="1">
      <alignment horizontal="center" vertical="center" wrapText="1"/>
    </xf>
    <xf numFmtId="0" fontId="6" fillId="10" borderId="5"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7" fillId="4" borderId="0" xfId="0" applyFont="1" applyFill="1" applyBorder="1" applyAlignment="1">
      <alignment horizontal="center"/>
    </xf>
    <xf numFmtId="0" fontId="6" fillId="4" borderId="0"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31" fillId="4" borderId="0" xfId="0" applyFont="1" applyFill="1" applyAlignment="1">
      <alignment horizontal="center" vertical="center" wrapText="1"/>
    </xf>
    <xf numFmtId="0" fontId="8" fillId="6" borderId="1" xfId="0" applyFont="1" applyFill="1" applyBorder="1" applyAlignment="1" applyProtection="1">
      <alignment horizontal="center" vertical="center" wrapText="1"/>
    </xf>
    <xf numFmtId="0" fontId="11" fillId="4"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22" fontId="2" fillId="2" borderId="3" xfId="0" applyNumberFormat="1" applyFont="1" applyFill="1" applyBorder="1" applyAlignment="1">
      <alignment horizontal="center" vertical="center"/>
    </xf>
    <xf numFmtId="22" fontId="2" fillId="2" borderId="7" xfId="0" applyNumberFormat="1" applyFont="1" applyFill="1" applyBorder="1" applyAlignment="1">
      <alignment horizontal="center" vertical="center"/>
    </xf>
    <xf numFmtId="22" fontId="2" fillId="2" borderId="15" xfId="0" applyNumberFormat="1" applyFont="1" applyFill="1" applyBorder="1" applyAlignment="1">
      <alignment horizontal="center" vertical="center"/>
    </xf>
    <xf numFmtId="0" fontId="2" fillId="3" borderId="43"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8"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8" fillId="6" borderId="9" xfId="0" applyFont="1" applyFill="1" applyBorder="1" applyAlignment="1" applyProtection="1">
      <alignment horizontal="center" vertical="center" wrapText="1"/>
    </xf>
  </cellXfs>
  <cellStyles count="3">
    <cellStyle name="Millares [0]" xfId="1" builtinId="6"/>
    <cellStyle name="Normal" xfId="0" builtinId="0"/>
    <cellStyle name="Porcentaje" xfId="2" builtinId="5"/>
  </cellStyles>
  <dxfs count="2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0</xdr:colOff>
      <xdr:row>5</xdr:row>
      <xdr:rowOff>295275</xdr:rowOff>
    </xdr:to>
    <xdr:sp macro="" textlink="">
      <xdr:nvSpPr>
        <xdr:cNvPr id="2" name="AutoShape 38" descr="Resultado de imagen para boton agregar icono">
          <a:extLst>
            <a:ext uri="{FF2B5EF4-FFF2-40B4-BE49-F238E27FC236}">
              <a16:creationId xmlns:a16="http://schemas.microsoft.com/office/drawing/2014/main" id="{822E6F0B-08D3-43BC-BD8A-13648170CA24}"/>
            </a:ext>
          </a:extLst>
        </xdr:cNvPr>
        <xdr:cNvSpPr>
          <a:spLocks noChangeAspect="1" noChangeArrowheads="1"/>
        </xdr:cNvSpPr>
      </xdr:nvSpPr>
      <xdr:spPr bwMode="auto">
        <a:xfrm>
          <a:off x="12239625" y="22193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0</xdr:colOff>
      <xdr:row>5</xdr:row>
      <xdr:rowOff>295275</xdr:rowOff>
    </xdr:to>
    <xdr:sp macro="" textlink="">
      <xdr:nvSpPr>
        <xdr:cNvPr id="3" name="AutoShape 39" descr="Resultado de imagen para boton agregar icono">
          <a:extLst>
            <a:ext uri="{FF2B5EF4-FFF2-40B4-BE49-F238E27FC236}">
              <a16:creationId xmlns:a16="http://schemas.microsoft.com/office/drawing/2014/main" id="{6E6C40F6-1807-4F21-A337-916E39DFC6D9}"/>
            </a:ext>
          </a:extLst>
        </xdr:cNvPr>
        <xdr:cNvSpPr>
          <a:spLocks noChangeAspect="1" noChangeArrowheads="1"/>
        </xdr:cNvSpPr>
      </xdr:nvSpPr>
      <xdr:spPr bwMode="auto">
        <a:xfrm>
          <a:off x="12239625" y="22193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0</xdr:colOff>
      <xdr:row>5</xdr:row>
      <xdr:rowOff>295275</xdr:rowOff>
    </xdr:to>
    <xdr:sp macro="" textlink="">
      <xdr:nvSpPr>
        <xdr:cNvPr id="4" name="AutoShape 40" descr="Resultado de imagen para boton agregar icono">
          <a:extLst>
            <a:ext uri="{FF2B5EF4-FFF2-40B4-BE49-F238E27FC236}">
              <a16:creationId xmlns:a16="http://schemas.microsoft.com/office/drawing/2014/main" id="{563F839F-1671-4182-9EF7-2D6AFB661413}"/>
            </a:ext>
          </a:extLst>
        </xdr:cNvPr>
        <xdr:cNvSpPr>
          <a:spLocks noChangeAspect="1" noChangeArrowheads="1"/>
        </xdr:cNvSpPr>
      </xdr:nvSpPr>
      <xdr:spPr bwMode="auto">
        <a:xfrm>
          <a:off x="12239625" y="22193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0</xdr:colOff>
      <xdr:row>5</xdr:row>
      <xdr:rowOff>295275</xdr:rowOff>
    </xdr:to>
    <xdr:sp macro="" textlink="">
      <xdr:nvSpPr>
        <xdr:cNvPr id="5" name="AutoShape 42" descr="Z">
          <a:extLst>
            <a:ext uri="{FF2B5EF4-FFF2-40B4-BE49-F238E27FC236}">
              <a16:creationId xmlns:a16="http://schemas.microsoft.com/office/drawing/2014/main" id="{A29F2D66-7F44-4619-B6E9-B586A2FD0441}"/>
            </a:ext>
          </a:extLst>
        </xdr:cNvPr>
        <xdr:cNvSpPr>
          <a:spLocks noChangeAspect="1" noChangeArrowheads="1"/>
        </xdr:cNvSpPr>
      </xdr:nvSpPr>
      <xdr:spPr bwMode="auto">
        <a:xfrm>
          <a:off x="12239625" y="22193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6" name="Rectangle 53">
          <a:extLst>
            <a:ext uri="{FF2B5EF4-FFF2-40B4-BE49-F238E27FC236}">
              <a16:creationId xmlns:a16="http://schemas.microsoft.com/office/drawing/2014/main" id="{6073964C-776F-45D9-86C2-180ED3F57BAF}"/>
            </a:ext>
          </a:extLst>
        </xdr:cNvPr>
        <xdr:cNvSpPr>
          <a:spLocks noChangeArrowheads="1"/>
        </xdr:cNvSpPr>
      </xdr:nvSpPr>
      <xdr:spPr bwMode="auto">
        <a:xfrm>
          <a:off x="12239625" y="1647825"/>
          <a:ext cx="0" cy="16478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8"/>
  <sheetViews>
    <sheetView tabSelected="1" zoomScale="40" zoomScaleNormal="40" workbookViewId="0">
      <selection sqref="A1:H1"/>
    </sheetView>
  </sheetViews>
  <sheetFormatPr baseColWidth="10" defaultColWidth="0" defaultRowHeight="15" customHeight="1" zeroHeight="1" x14ac:dyDescent="0.25"/>
  <cols>
    <col min="1" max="1" width="18.28515625" customWidth="1"/>
    <col min="2" max="2" width="69" customWidth="1"/>
    <col min="3" max="3" width="36.42578125" customWidth="1"/>
    <col min="4" max="4" width="69.28515625" style="120"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5" width="9.140625" customWidth="1"/>
    <col min="16" max="16" width="20.85546875" style="121"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84" customWidth="1"/>
    <col min="26" max="26" width="17.7109375" customWidth="1"/>
    <col min="27" max="27" width="19.7109375" customWidth="1"/>
    <col min="28" max="29" width="16.42578125" customWidth="1"/>
    <col min="30" max="30" width="80.5703125" customWidth="1"/>
    <col min="31" max="31" width="24.85546875"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20.25" customHeight="1" x14ac:dyDescent="0.25">
      <c r="A1" s="228" t="s">
        <v>0</v>
      </c>
      <c r="B1" s="229"/>
      <c r="C1" s="229"/>
      <c r="D1" s="229"/>
      <c r="E1" s="229"/>
      <c r="F1" s="229"/>
      <c r="G1" s="229"/>
      <c r="H1" s="230"/>
      <c r="I1" s="224"/>
      <c r="J1" s="224"/>
      <c r="K1" s="224"/>
      <c r="L1" s="224"/>
      <c r="M1" s="224"/>
      <c r="N1" s="224"/>
      <c r="O1" s="224"/>
      <c r="P1" s="224"/>
      <c r="Q1" s="224"/>
      <c r="R1" s="224"/>
      <c r="S1" s="224"/>
      <c r="T1" s="224"/>
      <c r="U1" s="224"/>
      <c r="V1" s="224"/>
      <c r="W1" s="224"/>
      <c r="X1" s="152"/>
    </row>
    <row r="2" spans="1:46" ht="20.25" customHeight="1" thickBot="1" x14ac:dyDescent="0.3">
      <c r="A2" s="231" t="s">
        <v>1</v>
      </c>
      <c r="B2" s="232"/>
      <c r="C2" s="232"/>
      <c r="D2" s="232"/>
      <c r="E2" s="232"/>
      <c r="F2" s="232"/>
      <c r="G2" s="232"/>
      <c r="H2" s="233"/>
      <c r="I2" s="224"/>
      <c r="J2" s="224"/>
      <c r="K2" s="224"/>
      <c r="L2" s="224"/>
      <c r="M2" s="224"/>
      <c r="N2" s="224"/>
      <c r="O2" s="224"/>
      <c r="P2" s="224"/>
      <c r="Q2" s="224"/>
      <c r="R2" s="224"/>
      <c r="S2" s="224"/>
      <c r="T2" s="224"/>
      <c r="U2" s="224"/>
      <c r="V2" s="224"/>
      <c r="W2" s="224"/>
      <c r="X2" s="152"/>
    </row>
    <row r="3" spans="1:46" ht="54.75" customHeight="1" x14ac:dyDescent="0.25">
      <c r="A3" s="1" t="s">
        <v>2</v>
      </c>
      <c r="B3" s="2">
        <v>2019</v>
      </c>
      <c r="C3" s="234" t="s">
        <v>3</v>
      </c>
      <c r="D3" s="235"/>
      <c r="E3" s="235"/>
      <c r="F3" s="235"/>
      <c r="G3" s="235"/>
      <c r="H3" s="236"/>
      <c r="I3" s="224"/>
      <c r="J3" s="224"/>
      <c r="K3" s="224"/>
      <c r="L3" s="224"/>
      <c r="M3" s="224"/>
      <c r="N3" s="224"/>
      <c r="O3" s="224"/>
      <c r="P3" s="224"/>
      <c r="Q3" s="224"/>
      <c r="R3" s="224"/>
      <c r="S3" s="224"/>
      <c r="T3" s="224"/>
      <c r="U3" s="224"/>
      <c r="V3" s="224"/>
      <c r="W3" s="224"/>
      <c r="X3" s="152"/>
      <c r="Y3" s="3"/>
      <c r="Z3" s="3"/>
      <c r="AA3" s="3"/>
      <c r="AB3" s="3"/>
      <c r="AC3" s="3"/>
      <c r="AD3" s="3"/>
      <c r="AE3" s="3"/>
      <c r="AF3" s="3"/>
      <c r="AG3" s="3"/>
      <c r="AH3" s="3"/>
      <c r="AI3" s="3"/>
      <c r="AJ3" s="3"/>
      <c r="AK3" s="3"/>
      <c r="AL3" s="3"/>
      <c r="AM3" s="3"/>
      <c r="AN3" s="3"/>
      <c r="AO3" s="3"/>
      <c r="AP3" s="3"/>
      <c r="AQ3" s="3"/>
      <c r="AR3" s="3"/>
      <c r="AS3" s="3"/>
      <c r="AT3" s="3"/>
    </row>
    <row r="4" spans="1:46" ht="24.75" customHeight="1" x14ac:dyDescent="0.25">
      <c r="A4" s="1" t="s">
        <v>4</v>
      </c>
      <c r="B4" s="2"/>
      <c r="C4" s="4" t="s">
        <v>5</v>
      </c>
      <c r="D4" s="5" t="s">
        <v>6</v>
      </c>
      <c r="E4" s="237" t="s">
        <v>7</v>
      </c>
      <c r="F4" s="237"/>
      <c r="G4" s="237"/>
      <c r="H4" s="238"/>
      <c r="I4" s="224"/>
      <c r="J4" s="224"/>
      <c r="K4" s="224"/>
      <c r="L4" s="224"/>
      <c r="M4" s="224"/>
      <c r="N4" s="224"/>
      <c r="O4" s="224"/>
      <c r="P4" s="224"/>
      <c r="Q4" s="224"/>
      <c r="R4" s="224"/>
      <c r="S4" s="224"/>
      <c r="T4" s="224"/>
      <c r="U4" s="224"/>
      <c r="V4" s="224"/>
      <c r="W4" s="224"/>
      <c r="X4" s="152"/>
      <c r="Y4" s="3"/>
      <c r="Z4" s="3"/>
      <c r="AA4" s="3"/>
      <c r="AB4" s="3"/>
      <c r="AC4" s="3"/>
      <c r="AD4" s="3"/>
      <c r="AE4" s="3"/>
      <c r="AF4" s="3"/>
      <c r="AG4" s="3"/>
      <c r="AH4" s="3"/>
      <c r="AI4" s="3"/>
      <c r="AJ4" s="3"/>
      <c r="AK4" s="3"/>
      <c r="AL4" s="3"/>
      <c r="AM4" s="3"/>
      <c r="AN4" s="3"/>
      <c r="AO4" s="3"/>
      <c r="AP4" s="3"/>
      <c r="AQ4" s="3"/>
      <c r="AR4" s="3"/>
      <c r="AS4" s="3"/>
      <c r="AT4" s="3"/>
    </row>
    <row r="5" spans="1:46" ht="54.75" customHeight="1" x14ac:dyDescent="0.25">
      <c r="A5" s="1" t="s">
        <v>8</v>
      </c>
      <c r="B5" s="2" t="s">
        <v>9</v>
      </c>
      <c r="C5" s="6">
        <v>1</v>
      </c>
      <c r="D5" s="7">
        <v>43469</v>
      </c>
      <c r="E5" s="225" t="s">
        <v>10</v>
      </c>
      <c r="F5" s="225"/>
      <c r="G5" s="225"/>
      <c r="H5" s="239"/>
      <c r="I5" s="224"/>
      <c r="J5" s="224"/>
      <c r="K5" s="224"/>
      <c r="L5" s="224"/>
      <c r="M5" s="224"/>
      <c r="N5" s="224"/>
      <c r="O5" s="224"/>
      <c r="P5" s="224"/>
      <c r="Q5" s="224"/>
      <c r="R5" s="224"/>
      <c r="S5" s="224"/>
      <c r="T5" s="224"/>
      <c r="U5" s="224"/>
      <c r="V5" s="224"/>
      <c r="W5" s="224"/>
      <c r="X5" s="152"/>
      <c r="Y5" s="3"/>
      <c r="Z5" s="3"/>
      <c r="AA5" s="3"/>
      <c r="AB5" s="3"/>
      <c r="AC5" s="3"/>
      <c r="AD5" s="3"/>
      <c r="AE5" s="3"/>
      <c r="AF5" s="3"/>
      <c r="AG5" s="3"/>
      <c r="AH5" s="3"/>
      <c r="AI5" s="3"/>
      <c r="AJ5" s="3"/>
      <c r="AK5" s="3"/>
      <c r="AL5" s="3"/>
      <c r="AM5" s="3"/>
      <c r="AN5" s="3"/>
      <c r="AO5" s="3"/>
      <c r="AP5" s="3"/>
      <c r="AQ5" s="3"/>
      <c r="AR5" s="3"/>
      <c r="AS5" s="3"/>
      <c r="AT5" s="3"/>
    </row>
    <row r="6" spans="1:46" ht="84.75" customHeight="1" x14ac:dyDescent="0.25">
      <c r="A6" s="159"/>
      <c r="B6" s="160"/>
      <c r="C6" s="154">
        <v>2</v>
      </c>
      <c r="D6" s="7">
        <v>43550</v>
      </c>
      <c r="E6" s="225" t="s">
        <v>11</v>
      </c>
      <c r="F6" s="225"/>
      <c r="G6" s="225"/>
      <c r="H6" s="225"/>
      <c r="I6" s="224"/>
      <c r="J6" s="224"/>
      <c r="K6" s="224"/>
      <c r="L6" s="224"/>
      <c r="M6" s="224"/>
      <c r="N6" s="224"/>
      <c r="O6" s="224"/>
      <c r="P6" s="224"/>
      <c r="Q6" s="224"/>
      <c r="R6" s="224"/>
      <c r="S6" s="224"/>
      <c r="T6" s="224"/>
      <c r="U6" s="224"/>
      <c r="V6" s="224"/>
      <c r="W6" s="224"/>
      <c r="X6" s="152"/>
      <c r="Y6" s="8"/>
      <c r="Z6" s="8"/>
      <c r="AA6" s="8"/>
      <c r="AB6" s="8"/>
      <c r="AC6" s="8"/>
      <c r="AD6" s="8"/>
      <c r="AE6" s="8"/>
      <c r="AF6" s="8"/>
      <c r="AG6" s="8"/>
      <c r="AH6" s="8"/>
      <c r="AI6" s="8"/>
      <c r="AJ6" s="8"/>
      <c r="AK6" s="8"/>
      <c r="AL6" s="8"/>
      <c r="AM6" s="8"/>
      <c r="AN6" s="8"/>
      <c r="AO6" s="8"/>
      <c r="AP6" s="9"/>
      <c r="AQ6" s="8"/>
      <c r="AR6" s="8"/>
      <c r="AS6" s="8"/>
      <c r="AT6" s="8"/>
    </row>
    <row r="7" spans="1:46" ht="93" customHeight="1" x14ac:dyDescent="0.25">
      <c r="A7" s="159"/>
      <c r="B7" s="160"/>
      <c r="C7" s="154">
        <v>3</v>
      </c>
      <c r="D7" s="7">
        <v>43578</v>
      </c>
      <c r="E7" s="225" t="s">
        <v>190</v>
      </c>
      <c r="F7" s="225"/>
      <c r="G7" s="225"/>
      <c r="H7" s="225"/>
      <c r="I7" s="224"/>
      <c r="J7" s="224"/>
      <c r="K7" s="224"/>
      <c r="L7" s="224"/>
      <c r="M7" s="224"/>
      <c r="N7" s="224"/>
      <c r="O7" s="224"/>
      <c r="P7" s="224"/>
      <c r="Q7" s="224"/>
      <c r="R7" s="224"/>
      <c r="S7" s="224"/>
      <c r="T7" s="224"/>
      <c r="U7" s="224"/>
      <c r="V7" s="224"/>
      <c r="W7" s="224"/>
      <c r="X7" s="152"/>
      <c r="Y7" s="10"/>
      <c r="Z7" s="10"/>
      <c r="AA7" s="10"/>
      <c r="AB7" s="10"/>
      <c r="AC7" s="10"/>
      <c r="AD7" s="10"/>
      <c r="AE7" s="10"/>
      <c r="AF7" s="226"/>
      <c r="AG7" s="226"/>
      <c r="AH7" s="226"/>
      <c r="AI7" s="226"/>
      <c r="AJ7" s="226"/>
      <c r="AK7" s="226"/>
      <c r="AL7" s="226"/>
      <c r="AM7" s="226"/>
      <c r="AN7" s="226"/>
      <c r="AO7" s="226"/>
      <c r="AP7" s="226"/>
      <c r="AQ7" s="226"/>
      <c r="AR7" s="226"/>
      <c r="AS7" s="226"/>
      <c r="AT7" s="226"/>
    </row>
    <row r="8" spans="1:46" ht="81" customHeight="1" x14ac:dyDescent="0.25">
      <c r="A8" s="161"/>
      <c r="B8" s="161"/>
      <c r="C8" s="165">
        <v>4</v>
      </c>
      <c r="D8" s="162">
        <v>43675</v>
      </c>
      <c r="E8" s="227" t="s">
        <v>219</v>
      </c>
      <c r="F8" s="227"/>
      <c r="G8" s="227"/>
      <c r="H8" s="227"/>
      <c r="I8" s="9"/>
      <c r="J8" s="9"/>
      <c r="K8" s="9"/>
      <c r="L8" s="9"/>
      <c r="M8" s="9"/>
      <c r="N8" s="9"/>
      <c r="O8" s="9"/>
      <c r="P8" s="11"/>
      <c r="Q8" s="3"/>
      <c r="R8" s="3"/>
      <c r="S8" s="3"/>
      <c r="T8" s="3"/>
      <c r="U8" s="3"/>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row>
    <row r="9" spans="1:46" ht="42.75" customHeight="1" x14ac:dyDescent="0.25">
      <c r="A9" s="161"/>
      <c r="B9" s="161"/>
      <c r="C9" s="165">
        <v>6</v>
      </c>
      <c r="D9" s="162">
        <v>43717</v>
      </c>
      <c r="E9" s="227" t="s">
        <v>220</v>
      </c>
      <c r="F9" s="227"/>
      <c r="G9" s="227"/>
      <c r="H9" s="227"/>
      <c r="I9" s="13"/>
      <c r="J9" s="13"/>
      <c r="K9" s="13"/>
      <c r="L9" s="13"/>
      <c r="M9" s="13"/>
      <c r="N9" s="13"/>
      <c r="O9" s="13"/>
      <c r="P9" s="13"/>
      <c r="Q9" s="13"/>
      <c r="R9" s="13"/>
      <c r="S9" s="13"/>
      <c r="T9" s="12"/>
      <c r="U9" s="13"/>
      <c r="V9" s="14"/>
      <c r="W9" s="14"/>
      <c r="X9" s="14"/>
      <c r="Y9" s="14"/>
      <c r="Z9" s="14"/>
      <c r="AA9" s="14"/>
      <c r="AB9" s="14"/>
      <c r="AC9" s="14"/>
      <c r="AD9" s="14"/>
      <c r="AE9" s="14"/>
      <c r="AF9" s="14"/>
      <c r="AG9" s="14"/>
      <c r="AH9" s="14"/>
      <c r="AI9" s="14"/>
      <c r="AJ9" s="14"/>
      <c r="AK9" s="14"/>
      <c r="AL9" s="14"/>
      <c r="AM9" s="14"/>
      <c r="AN9" s="14"/>
      <c r="AO9" s="14"/>
      <c r="AP9" s="14"/>
      <c r="AQ9" s="14"/>
      <c r="AR9" s="14"/>
      <c r="AS9" s="14"/>
      <c r="AT9" s="14"/>
    </row>
    <row r="10" spans="1:46" ht="33.75" customHeight="1" x14ac:dyDescent="0.25">
      <c r="A10" s="15"/>
      <c r="B10" s="3"/>
      <c r="C10" s="3"/>
      <c r="D10" s="207"/>
      <c r="E10" s="207"/>
      <c r="F10" s="207"/>
      <c r="G10" s="207"/>
      <c r="H10" s="207"/>
      <c r="I10" s="207"/>
      <c r="J10" s="207"/>
      <c r="K10" s="207"/>
      <c r="L10" s="208"/>
      <c r="M10" s="208"/>
      <c r="N10" s="208"/>
      <c r="O10" s="208"/>
      <c r="P10" s="14"/>
      <c r="Q10" s="14"/>
      <c r="R10" s="14"/>
      <c r="S10" s="14"/>
      <c r="T10" s="14"/>
      <c r="U10" s="14"/>
      <c r="V10" s="208"/>
      <c r="W10" s="208"/>
      <c r="X10" s="16"/>
      <c r="Y10" s="16"/>
      <c r="Z10" s="16"/>
      <c r="AA10" s="208"/>
      <c r="AB10" s="208"/>
      <c r="AC10" s="16"/>
      <c r="AD10" s="16"/>
      <c r="AE10" s="16"/>
      <c r="AF10" s="208"/>
      <c r="AG10" s="208"/>
      <c r="AH10" s="16"/>
      <c r="AI10" s="16"/>
      <c r="AJ10" s="16"/>
      <c r="AK10" s="208"/>
      <c r="AL10" s="208"/>
      <c r="AM10" s="16"/>
      <c r="AN10" s="16"/>
      <c r="AO10" s="16"/>
      <c r="AP10" s="208"/>
      <c r="AQ10" s="208"/>
      <c r="AR10" s="208"/>
      <c r="AS10" s="16"/>
      <c r="AT10" s="16"/>
    </row>
    <row r="11" spans="1:46" ht="18.75" customHeight="1" thickBot="1" x14ac:dyDescent="0.3">
      <c r="A11" s="3"/>
      <c r="B11" s="3"/>
      <c r="C11" s="3"/>
      <c r="D11" s="17"/>
      <c r="E11" s="3"/>
      <c r="F11" s="3"/>
      <c r="G11" s="3"/>
      <c r="H11" s="3"/>
      <c r="I11" s="3"/>
      <c r="J11" s="3"/>
      <c r="K11" s="3"/>
      <c r="L11" s="3"/>
      <c r="M11" s="3"/>
      <c r="N11" s="3"/>
      <c r="O11" s="3"/>
      <c r="P11" s="15"/>
      <c r="Q11" s="3"/>
      <c r="R11" s="3"/>
      <c r="S11" s="3"/>
      <c r="T11" s="3"/>
      <c r="U11" s="3"/>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ht="15" customHeight="1" x14ac:dyDescent="0.25">
      <c r="A12" s="198" t="s">
        <v>12</v>
      </c>
      <c r="B12" s="199"/>
      <c r="C12" s="18"/>
      <c r="D12" s="209"/>
      <c r="E12" s="210"/>
      <c r="F12" s="210"/>
      <c r="G12" s="210"/>
      <c r="H12" s="210"/>
      <c r="I12" s="210"/>
      <c r="J12" s="210"/>
      <c r="K12" s="210"/>
      <c r="L12" s="210"/>
      <c r="M12" s="210"/>
      <c r="N12" s="210"/>
      <c r="O12" s="210"/>
      <c r="P12" s="210"/>
      <c r="Q12" s="210"/>
      <c r="R12" s="210"/>
      <c r="S12" s="210"/>
      <c r="T12" s="210"/>
      <c r="U12" s="210"/>
      <c r="V12" s="213" t="s">
        <v>13</v>
      </c>
      <c r="W12" s="213"/>
      <c r="X12" s="213"/>
      <c r="Y12" s="213"/>
      <c r="Z12" s="213"/>
      <c r="AA12" s="214" t="s">
        <v>13</v>
      </c>
      <c r="AB12" s="214"/>
      <c r="AC12" s="214"/>
      <c r="AD12" s="214"/>
      <c r="AE12" s="214"/>
      <c r="AF12" s="213" t="s">
        <v>13</v>
      </c>
      <c r="AG12" s="213"/>
      <c r="AH12" s="213"/>
      <c r="AI12" s="213"/>
      <c r="AJ12" s="213"/>
      <c r="AK12" s="215" t="s">
        <v>13</v>
      </c>
      <c r="AL12" s="215"/>
      <c r="AM12" s="215"/>
      <c r="AN12" s="215"/>
      <c r="AO12" s="215"/>
      <c r="AP12" s="216" t="s">
        <v>13</v>
      </c>
      <c r="AQ12" s="216"/>
      <c r="AR12" s="216"/>
      <c r="AS12" s="216"/>
      <c r="AT12" s="216"/>
    </row>
    <row r="13" spans="1:46" ht="15.75" customHeight="1" thickBot="1" x14ac:dyDescent="0.3">
      <c r="A13" s="200"/>
      <c r="B13" s="201"/>
      <c r="C13" s="19"/>
      <c r="D13" s="211"/>
      <c r="E13" s="212"/>
      <c r="F13" s="212"/>
      <c r="G13" s="212"/>
      <c r="H13" s="212"/>
      <c r="I13" s="212"/>
      <c r="J13" s="212"/>
      <c r="K13" s="212"/>
      <c r="L13" s="212"/>
      <c r="M13" s="212"/>
      <c r="N13" s="212"/>
      <c r="O13" s="212"/>
      <c r="P13" s="212"/>
      <c r="Q13" s="212"/>
      <c r="R13" s="212"/>
      <c r="S13" s="212"/>
      <c r="T13" s="212"/>
      <c r="U13" s="212"/>
      <c r="V13" s="217" t="s">
        <v>14</v>
      </c>
      <c r="W13" s="217"/>
      <c r="X13" s="217"/>
      <c r="Y13" s="217"/>
      <c r="Z13" s="217"/>
      <c r="AA13" s="214" t="s">
        <v>15</v>
      </c>
      <c r="AB13" s="214"/>
      <c r="AC13" s="214"/>
      <c r="AD13" s="214"/>
      <c r="AE13" s="214"/>
      <c r="AF13" s="217" t="s">
        <v>16</v>
      </c>
      <c r="AG13" s="217"/>
      <c r="AH13" s="217"/>
      <c r="AI13" s="217"/>
      <c r="AJ13" s="217"/>
      <c r="AK13" s="215" t="s">
        <v>17</v>
      </c>
      <c r="AL13" s="215"/>
      <c r="AM13" s="215"/>
      <c r="AN13" s="215"/>
      <c r="AO13" s="215"/>
      <c r="AP13" s="218" t="s">
        <v>18</v>
      </c>
      <c r="AQ13" s="218"/>
      <c r="AR13" s="218"/>
      <c r="AS13" s="218"/>
      <c r="AT13" s="218"/>
    </row>
    <row r="14" spans="1:46" ht="15" customHeight="1" thickBot="1" x14ac:dyDescent="0.3">
      <c r="A14" s="202"/>
      <c r="B14" s="203"/>
      <c r="C14" s="20"/>
      <c r="D14" s="219" t="s">
        <v>19</v>
      </c>
      <c r="E14" s="220"/>
      <c r="F14" s="219"/>
      <c r="G14" s="219"/>
      <c r="H14" s="219"/>
      <c r="I14" s="219"/>
      <c r="J14" s="219"/>
      <c r="K14" s="219"/>
      <c r="L14" s="219"/>
      <c r="M14" s="219"/>
      <c r="N14" s="219"/>
      <c r="O14" s="219"/>
      <c r="P14" s="219"/>
      <c r="Q14" s="219"/>
      <c r="R14" s="219"/>
      <c r="S14" s="221"/>
      <c r="T14" s="21"/>
      <c r="U14" s="21"/>
      <c r="V14" s="191"/>
      <c r="W14" s="191"/>
      <c r="X14" s="222" t="s">
        <v>20</v>
      </c>
      <c r="Y14" s="191" t="s">
        <v>21</v>
      </c>
      <c r="Z14" s="191" t="s">
        <v>22</v>
      </c>
      <c r="AA14" s="196"/>
      <c r="AB14" s="196"/>
      <c r="AC14" s="196" t="s">
        <v>20</v>
      </c>
      <c r="AD14" s="196" t="s">
        <v>21</v>
      </c>
      <c r="AE14" s="196" t="s">
        <v>22</v>
      </c>
      <c r="AF14" s="191"/>
      <c r="AG14" s="191"/>
      <c r="AH14" s="191" t="s">
        <v>20</v>
      </c>
      <c r="AI14" s="191" t="s">
        <v>21</v>
      </c>
      <c r="AJ14" s="191" t="s">
        <v>22</v>
      </c>
      <c r="AK14" s="193"/>
      <c r="AL14" s="193"/>
      <c r="AM14" s="193" t="s">
        <v>20</v>
      </c>
      <c r="AN14" s="193" t="s">
        <v>21</v>
      </c>
      <c r="AO14" s="193" t="s">
        <v>22</v>
      </c>
      <c r="AP14" s="195" t="s">
        <v>23</v>
      </c>
      <c r="AQ14" s="195"/>
      <c r="AR14" s="195"/>
      <c r="AS14" s="195" t="s">
        <v>20</v>
      </c>
      <c r="AT14" s="205" t="s">
        <v>24</v>
      </c>
    </row>
    <row r="15" spans="1:46" ht="43.5" customHeight="1" thickBot="1" x14ac:dyDescent="0.3">
      <c r="A15" s="22" t="s">
        <v>25</v>
      </c>
      <c r="B15" s="23" t="s">
        <v>26</v>
      </c>
      <c r="C15" s="182" t="s">
        <v>27</v>
      </c>
      <c r="D15" s="24" t="s">
        <v>28</v>
      </c>
      <c r="E15" s="25" t="s">
        <v>29</v>
      </c>
      <c r="F15" s="26" t="s">
        <v>30</v>
      </c>
      <c r="G15" s="27" t="s">
        <v>31</v>
      </c>
      <c r="H15" s="27" t="s">
        <v>32</v>
      </c>
      <c r="I15" s="27" t="s">
        <v>33</v>
      </c>
      <c r="J15" s="27" t="s">
        <v>34</v>
      </c>
      <c r="K15" s="27" t="s">
        <v>35</v>
      </c>
      <c r="L15" s="27" t="s">
        <v>36</v>
      </c>
      <c r="M15" s="27" t="s">
        <v>37</v>
      </c>
      <c r="N15" s="27" t="s">
        <v>38</v>
      </c>
      <c r="O15" s="27" t="s">
        <v>39</v>
      </c>
      <c r="P15" s="27" t="s">
        <v>40</v>
      </c>
      <c r="Q15" s="27" t="s">
        <v>41</v>
      </c>
      <c r="R15" s="27" t="s">
        <v>42</v>
      </c>
      <c r="S15" s="27" t="s">
        <v>43</v>
      </c>
      <c r="T15" s="27" t="s">
        <v>44</v>
      </c>
      <c r="U15" s="27" t="s">
        <v>45</v>
      </c>
      <c r="V15" s="28" t="s">
        <v>46</v>
      </c>
      <c r="W15" s="28" t="s">
        <v>47</v>
      </c>
      <c r="X15" s="223"/>
      <c r="Y15" s="192"/>
      <c r="Z15" s="192"/>
      <c r="AA15" s="29" t="s">
        <v>46</v>
      </c>
      <c r="AB15" s="29" t="s">
        <v>47</v>
      </c>
      <c r="AC15" s="197"/>
      <c r="AD15" s="197"/>
      <c r="AE15" s="197"/>
      <c r="AF15" s="28" t="s">
        <v>46</v>
      </c>
      <c r="AG15" s="28" t="s">
        <v>47</v>
      </c>
      <c r="AH15" s="192"/>
      <c r="AI15" s="192"/>
      <c r="AJ15" s="192"/>
      <c r="AK15" s="30" t="s">
        <v>46</v>
      </c>
      <c r="AL15" s="30" t="s">
        <v>47</v>
      </c>
      <c r="AM15" s="194"/>
      <c r="AN15" s="194"/>
      <c r="AO15" s="194"/>
      <c r="AP15" s="31" t="s">
        <v>31</v>
      </c>
      <c r="AQ15" s="31" t="s">
        <v>46</v>
      </c>
      <c r="AR15" s="31" t="s">
        <v>47</v>
      </c>
      <c r="AS15" s="204"/>
      <c r="AT15" s="206"/>
    </row>
    <row r="16" spans="1:46" ht="15.75" thickBot="1" x14ac:dyDescent="0.3">
      <c r="A16" s="32"/>
      <c r="B16" s="33"/>
      <c r="C16" s="182"/>
      <c r="D16" s="34" t="s">
        <v>48</v>
      </c>
      <c r="E16" s="35"/>
      <c r="F16" s="36" t="s">
        <v>48</v>
      </c>
      <c r="G16" s="37" t="s">
        <v>48</v>
      </c>
      <c r="H16" s="37" t="s">
        <v>48</v>
      </c>
      <c r="I16" s="37" t="s">
        <v>48</v>
      </c>
      <c r="J16" s="37" t="s">
        <v>48</v>
      </c>
      <c r="K16" s="37" t="s">
        <v>48</v>
      </c>
      <c r="L16" s="38" t="s">
        <v>48</v>
      </c>
      <c r="M16" s="38" t="s">
        <v>48</v>
      </c>
      <c r="N16" s="38" t="s">
        <v>48</v>
      </c>
      <c r="O16" s="38" t="s">
        <v>48</v>
      </c>
      <c r="P16" s="37" t="s">
        <v>48</v>
      </c>
      <c r="Q16" s="37" t="s">
        <v>48</v>
      </c>
      <c r="R16" s="37" t="s">
        <v>48</v>
      </c>
      <c r="S16" s="37" t="s">
        <v>48</v>
      </c>
      <c r="T16" s="37"/>
      <c r="U16" s="37"/>
      <c r="V16" s="39" t="s">
        <v>48</v>
      </c>
      <c r="W16" s="39"/>
      <c r="X16" s="40" t="s">
        <v>48</v>
      </c>
      <c r="Y16" s="39" t="s">
        <v>48</v>
      </c>
      <c r="Z16" s="39" t="s">
        <v>48</v>
      </c>
      <c r="AA16" s="41" t="s">
        <v>48</v>
      </c>
      <c r="AB16" s="41" t="s">
        <v>48</v>
      </c>
      <c r="AC16" s="41" t="s">
        <v>48</v>
      </c>
      <c r="AD16" s="41" t="s">
        <v>48</v>
      </c>
      <c r="AE16" s="41" t="s">
        <v>48</v>
      </c>
      <c r="AF16" s="39" t="s">
        <v>48</v>
      </c>
      <c r="AG16" s="39" t="s">
        <v>48</v>
      </c>
      <c r="AH16" s="39"/>
      <c r="AI16" s="39" t="s">
        <v>48</v>
      </c>
      <c r="AJ16" s="39" t="s">
        <v>48</v>
      </c>
      <c r="AK16" s="42" t="s">
        <v>48</v>
      </c>
      <c r="AL16" s="42" t="s">
        <v>48</v>
      </c>
      <c r="AM16" s="42" t="s">
        <v>48</v>
      </c>
      <c r="AN16" s="42" t="s">
        <v>48</v>
      </c>
      <c r="AO16" s="42" t="s">
        <v>48</v>
      </c>
      <c r="AP16" s="43" t="s">
        <v>48</v>
      </c>
      <c r="AQ16" s="43"/>
      <c r="AR16" s="43" t="s">
        <v>48</v>
      </c>
      <c r="AS16" s="43" t="s">
        <v>48</v>
      </c>
      <c r="AT16" s="44" t="s">
        <v>48</v>
      </c>
    </row>
    <row r="17" spans="1:46" s="65" customFormat="1" ht="156" customHeight="1" thickBot="1" x14ac:dyDescent="0.3">
      <c r="A17" s="45">
        <v>1</v>
      </c>
      <c r="B17" s="46" t="s">
        <v>49</v>
      </c>
      <c r="C17" s="46" t="s">
        <v>50</v>
      </c>
      <c r="D17" s="47" t="s">
        <v>51</v>
      </c>
      <c r="E17" s="48">
        <v>0.04</v>
      </c>
      <c r="F17" s="49" t="s">
        <v>52</v>
      </c>
      <c r="G17" s="47" t="s">
        <v>53</v>
      </c>
      <c r="H17" s="47" t="s">
        <v>54</v>
      </c>
      <c r="I17" s="50" t="s">
        <v>55</v>
      </c>
      <c r="J17" s="49" t="s">
        <v>56</v>
      </c>
      <c r="K17" s="49" t="s">
        <v>57</v>
      </c>
      <c r="L17" s="51">
        <v>0</v>
      </c>
      <c r="M17" s="52">
        <v>0.1</v>
      </c>
      <c r="N17" s="51">
        <v>0</v>
      </c>
      <c r="O17" s="51">
        <v>0</v>
      </c>
      <c r="P17" s="53">
        <f>SUM(L17:O17)</f>
        <v>0.1</v>
      </c>
      <c r="Q17" s="51" t="s">
        <v>58</v>
      </c>
      <c r="R17" s="47" t="s">
        <v>59</v>
      </c>
      <c r="S17" s="47" t="s">
        <v>60</v>
      </c>
      <c r="T17" s="54" t="s">
        <v>61</v>
      </c>
      <c r="U17" s="54"/>
      <c r="V17" s="55">
        <f>L17</f>
        <v>0</v>
      </c>
      <c r="W17" s="56">
        <v>0</v>
      </c>
      <c r="X17" s="57" t="s">
        <v>62</v>
      </c>
      <c r="Y17" s="58" t="s">
        <v>165</v>
      </c>
      <c r="Z17" s="58" t="s">
        <v>166</v>
      </c>
      <c r="AA17" s="59">
        <f>M17</f>
        <v>0.1</v>
      </c>
      <c r="AB17" s="56">
        <v>1.35</v>
      </c>
      <c r="AC17" s="156">
        <v>1</v>
      </c>
      <c r="AD17" s="58" t="s">
        <v>204</v>
      </c>
      <c r="AE17" s="58" t="s">
        <v>196</v>
      </c>
      <c r="AF17" s="55">
        <f>N17</f>
        <v>0</v>
      </c>
      <c r="AG17" s="56"/>
      <c r="AH17" s="57" t="s">
        <v>62</v>
      </c>
      <c r="AI17" s="60"/>
      <c r="AJ17" s="60"/>
      <c r="AK17" s="55">
        <f>O17</f>
        <v>0</v>
      </c>
      <c r="AL17" s="56"/>
      <c r="AM17" s="57" t="s">
        <v>62</v>
      </c>
      <c r="AN17" s="61"/>
      <c r="AO17" s="60"/>
      <c r="AP17" s="62" t="str">
        <f>G17</f>
        <v>Porcentaje de incremento de la participación de los Ciudadanos en la Audiencia de Rendición de Cuentas</v>
      </c>
      <c r="AQ17" s="55">
        <f>P17</f>
        <v>0.1</v>
      </c>
      <c r="AR17" s="63"/>
      <c r="AS17" s="57">
        <f>AR17/AQ17</f>
        <v>0</v>
      </c>
      <c r="AT17" s="64"/>
    </row>
    <row r="18" spans="1:46" s="65" customFormat="1" ht="93" customHeight="1" thickBot="1" x14ac:dyDescent="0.3">
      <c r="A18" s="45">
        <v>1</v>
      </c>
      <c r="B18" s="46" t="s">
        <v>49</v>
      </c>
      <c r="C18" s="46" t="s">
        <v>50</v>
      </c>
      <c r="D18" s="47" t="s">
        <v>63</v>
      </c>
      <c r="E18" s="48">
        <v>0.15</v>
      </c>
      <c r="F18" s="49" t="s">
        <v>52</v>
      </c>
      <c r="G18" s="47" t="s">
        <v>64</v>
      </c>
      <c r="H18" s="47" t="s">
        <v>65</v>
      </c>
      <c r="I18" s="66">
        <v>0.51200000000000001</v>
      </c>
      <c r="J18" s="49" t="s">
        <v>66</v>
      </c>
      <c r="K18" s="49" t="s">
        <v>67</v>
      </c>
      <c r="L18" s="67">
        <v>0.47799999999999998</v>
      </c>
      <c r="M18" s="52">
        <v>0.5</v>
      </c>
      <c r="N18" s="52">
        <v>0.55000000000000004</v>
      </c>
      <c r="O18" s="52">
        <v>0.65</v>
      </c>
      <c r="P18" s="53">
        <f>+O18</f>
        <v>0.65</v>
      </c>
      <c r="Q18" s="51" t="s">
        <v>68</v>
      </c>
      <c r="R18" s="47" t="s">
        <v>69</v>
      </c>
      <c r="S18" s="47" t="s">
        <v>60</v>
      </c>
      <c r="T18" s="54" t="s">
        <v>70</v>
      </c>
      <c r="U18" s="54"/>
      <c r="V18" s="55">
        <f t="shared" ref="V18:V33" si="0">L18</f>
        <v>0.47799999999999998</v>
      </c>
      <c r="W18" s="71">
        <v>0.63200000000000001</v>
      </c>
      <c r="X18" s="57">
        <v>1</v>
      </c>
      <c r="Y18" s="58" t="s">
        <v>186</v>
      </c>
      <c r="Z18" s="58" t="s">
        <v>70</v>
      </c>
      <c r="AA18" s="59">
        <f t="shared" ref="AA18:AA32" si="1">M18</f>
        <v>0.5</v>
      </c>
      <c r="AB18" s="163">
        <v>0.64100000000000001</v>
      </c>
      <c r="AC18" s="156">
        <v>1</v>
      </c>
      <c r="AD18" s="164" t="s">
        <v>218</v>
      </c>
      <c r="AE18" s="164" t="s">
        <v>217</v>
      </c>
      <c r="AF18" s="55">
        <f t="shared" ref="AF18:AF33" si="2">N18</f>
        <v>0.55000000000000004</v>
      </c>
      <c r="AG18" s="60"/>
      <c r="AH18" s="57">
        <f>AG18/AF18</f>
        <v>0</v>
      </c>
      <c r="AI18" s="60"/>
      <c r="AJ18" s="60"/>
      <c r="AK18" s="55">
        <f t="shared" ref="AK18:AK33" si="3">O18</f>
        <v>0.65</v>
      </c>
      <c r="AL18" s="56"/>
      <c r="AM18" s="57">
        <f>AL18/AK18</f>
        <v>0</v>
      </c>
      <c r="AN18" s="61"/>
      <c r="AO18" s="60"/>
      <c r="AP18" s="62" t="str">
        <f t="shared" ref="AP18:AP33" si="4">G18</f>
        <v>Porcentaje de Avance en el Cumplimiento Fisico del Plan de Desarrollo Local</v>
      </c>
      <c r="AQ18" s="55">
        <f t="shared" ref="AQ18:AQ33" si="5">P18</f>
        <v>0.65</v>
      </c>
      <c r="AR18" s="68"/>
      <c r="AS18" s="57">
        <f t="shared" ref="AS18:AS33" si="6">AR18/AQ18</f>
        <v>0</v>
      </c>
      <c r="AT18" s="64"/>
    </row>
    <row r="19" spans="1:46" s="65" customFormat="1" ht="102.75" customHeight="1" thickBot="1" x14ac:dyDescent="0.3">
      <c r="A19" s="45">
        <v>6</v>
      </c>
      <c r="B19" s="46" t="s">
        <v>71</v>
      </c>
      <c r="C19" s="46" t="s">
        <v>72</v>
      </c>
      <c r="D19" s="47" t="s">
        <v>73</v>
      </c>
      <c r="E19" s="48">
        <v>0.02</v>
      </c>
      <c r="F19" s="54" t="s">
        <v>52</v>
      </c>
      <c r="G19" s="46" t="s">
        <v>74</v>
      </c>
      <c r="H19" s="46" t="s">
        <v>75</v>
      </c>
      <c r="I19" s="69" t="s">
        <v>76</v>
      </c>
      <c r="J19" s="54" t="s">
        <v>66</v>
      </c>
      <c r="K19" s="54" t="s">
        <v>77</v>
      </c>
      <c r="L19" s="52">
        <v>0.3</v>
      </c>
      <c r="M19" s="52">
        <v>0.5</v>
      </c>
      <c r="N19" s="52">
        <v>0.52</v>
      </c>
      <c r="O19" s="52">
        <v>0.95</v>
      </c>
      <c r="P19" s="70">
        <v>0.95</v>
      </c>
      <c r="Q19" s="51" t="s">
        <v>78</v>
      </c>
      <c r="R19" s="46" t="s">
        <v>79</v>
      </c>
      <c r="S19" s="47" t="s">
        <v>60</v>
      </c>
      <c r="T19" s="54" t="s">
        <v>79</v>
      </c>
      <c r="U19" s="54"/>
      <c r="V19" s="55">
        <f t="shared" si="0"/>
        <v>0.3</v>
      </c>
      <c r="W19" s="71">
        <v>0.41520000000000001</v>
      </c>
      <c r="X19" s="57">
        <v>1</v>
      </c>
      <c r="Y19" s="58" t="s">
        <v>167</v>
      </c>
      <c r="Z19" s="58" t="s">
        <v>79</v>
      </c>
      <c r="AA19" s="59">
        <f t="shared" si="1"/>
        <v>0.5</v>
      </c>
      <c r="AB19" s="155">
        <v>0.44185594777116532</v>
      </c>
      <c r="AC19" s="57">
        <f>AB19/AA19</f>
        <v>0.88371189554233065</v>
      </c>
      <c r="AD19" s="58" t="s">
        <v>203</v>
      </c>
      <c r="AE19" s="58" t="s">
        <v>197</v>
      </c>
      <c r="AF19" s="55">
        <f t="shared" si="2"/>
        <v>0.52</v>
      </c>
      <c r="AG19" s="56"/>
      <c r="AH19" s="57">
        <f t="shared" ref="AH19:AH30" si="7">AG19/AF19</f>
        <v>0</v>
      </c>
      <c r="AI19" s="60"/>
      <c r="AJ19" s="60"/>
      <c r="AK19" s="55">
        <f t="shared" si="3"/>
        <v>0.95</v>
      </c>
      <c r="AL19" s="56"/>
      <c r="AM19" s="57">
        <f t="shared" ref="AM19:AM33" si="8">AL19/AK19</f>
        <v>0</v>
      </c>
      <c r="AN19" s="61"/>
      <c r="AO19" s="60"/>
      <c r="AP19" s="62" t="str">
        <f t="shared" si="4"/>
        <v>Porcentaje de Compromisos de la vigencia 2019</v>
      </c>
      <c r="AQ19" s="55">
        <f t="shared" si="5"/>
        <v>0.95</v>
      </c>
      <c r="AR19" s="63"/>
      <c r="AS19" s="57">
        <f t="shared" si="6"/>
        <v>0</v>
      </c>
      <c r="AT19" s="64"/>
    </row>
    <row r="20" spans="1:46" s="65" customFormat="1" ht="81.75" customHeight="1" thickBot="1" x14ac:dyDescent="0.3">
      <c r="A20" s="45">
        <v>6</v>
      </c>
      <c r="B20" s="46" t="s">
        <v>71</v>
      </c>
      <c r="C20" s="46" t="s">
        <v>72</v>
      </c>
      <c r="D20" s="47" t="s">
        <v>80</v>
      </c>
      <c r="E20" s="48">
        <v>0.02</v>
      </c>
      <c r="F20" s="54" t="s">
        <v>81</v>
      </c>
      <c r="G20" s="46" t="s">
        <v>82</v>
      </c>
      <c r="H20" s="46" t="s">
        <v>83</v>
      </c>
      <c r="I20" s="69" t="s">
        <v>84</v>
      </c>
      <c r="J20" s="54" t="s">
        <v>66</v>
      </c>
      <c r="K20" s="54" t="s">
        <v>85</v>
      </c>
      <c r="L20" s="52">
        <v>0</v>
      </c>
      <c r="M20" s="52">
        <v>0.05</v>
      </c>
      <c r="N20" s="52">
        <v>0.2</v>
      </c>
      <c r="O20" s="52">
        <v>0.4</v>
      </c>
      <c r="P20" s="53">
        <v>0.4</v>
      </c>
      <c r="Q20" s="51" t="s">
        <v>78</v>
      </c>
      <c r="R20" s="46" t="s">
        <v>79</v>
      </c>
      <c r="S20" s="47" t="s">
        <v>60</v>
      </c>
      <c r="T20" s="54" t="s">
        <v>79</v>
      </c>
      <c r="U20" s="54"/>
      <c r="V20" s="55">
        <f t="shared" si="0"/>
        <v>0</v>
      </c>
      <c r="W20" s="60">
        <v>3.25</v>
      </c>
      <c r="X20" s="57" t="s">
        <v>62</v>
      </c>
      <c r="Y20" s="58" t="s">
        <v>168</v>
      </c>
      <c r="Z20" s="58" t="s">
        <v>79</v>
      </c>
      <c r="AA20" s="59">
        <f t="shared" si="1"/>
        <v>0.05</v>
      </c>
      <c r="AB20" s="155">
        <v>0.15356110657809199</v>
      </c>
      <c r="AC20" s="57">
        <v>1</v>
      </c>
      <c r="AD20" s="58" t="s">
        <v>193</v>
      </c>
      <c r="AE20" s="58" t="s">
        <v>197</v>
      </c>
      <c r="AF20" s="55">
        <f t="shared" si="2"/>
        <v>0.2</v>
      </c>
      <c r="AG20" s="60"/>
      <c r="AH20" s="57">
        <f t="shared" si="7"/>
        <v>0</v>
      </c>
      <c r="AI20" s="60"/>
      <c r="AJ20" s="60"/>
      <c r="AK20" s="55">
        <f t="shared" si="3"/>
        <v>0.4</v>
      </c>
      <c r="AL20" s="56"/>
      <c r="AM20" s="57">
        <f t="shared" si="8"/>
        <v>0</v>
      </c>
      <c r="AN20" s="61"/>
      <c r="AO20" s="60"/>
      <c r="AP20" s="62" t="str">
        <f t="shared" si="4"/>
        <v>Porcentaje de Giros de la Vigencia 2019</v>
      </c>
      <c r="AQ20" s="55">
        <f t="shared" si="5"/>
        <v>0.4</v>
      </c>
      <c r="AR20" s="68"/>
      <c r="AS20" s="57">
        <f t="shared" si="6"/>
        <v>0</v>
      </c>
      <c r="AT20" s="64"/>
    </row>
    <row r="21" spans="1:46" s="65" customFormat="1" ht="84.75" customHeight="1" thickBot="1" x14ac:dyDescent="0.3">
      <c r="A21" s="45">
        <v>6</v>
      </c>
      <c r="B21" s="46" t="s">
        <v>71</v>
      </c>
      <c r="C21" s="46" t="s">
        <v>72</v>
      </c>
      <c r="D21" s="47" t="s">
        <v>184</v>
      </c>
      <c r="E21" s="48">
        <v>7.0000000000000007E-2</v>
      </c>
      <c r="F21" s="54" t="s">
        <v>81</v>
      </c>
      <c r="G21" s="46" t="s">
        <v>86</v>
      </c>
      <c r="H21" s="46" t="s">
        <v>87</v>
      </c>
      <c r="I21" s="69" t="s">
        <v>88</v>
      </c>
      <c r="J21" s="54" t="s">
        <v>66</v>
      </c>
      <c r="K21" s="54" t="s">
        <v>85</v>
      </c>
      <c r="L21" s="52">
        <v>0.05</v>
      </c>
      <c r="M21" s="52">
        <v>0.2</v>
      </c>
      <c r="N21" s="52">
        <v>0.4</v>
      </c>
      <c r="O21" s="52">
        <v>0.5</v>
      </c>
      <c r="P21" s="53">
        <v>0.5</v>
      </c>
      <c r="Q21" s="51" t="s">
        <v>78</v>
      </c>
      <c r="R21" s="46" t="s">
        <v>79</v>
      </c>
      <c r="S21" s="47" t="s">
        <v>60</v>
      </c>
      <c r="T21" s="54" t="s">
        <v>79</v>
      </c>
      <c r="U21" s="54"/>
      <c r="V21" s="55">
        <f t="shared" si="0"/>
        <v>0.05</v>
      </c>
      <c r="W21" s="56">
        <v>0.42109999999999997</v>
      </c>
      <c r="X21" s="72">
        <v>1</v>
      </c>
      <c r="Y21" s="58" t="s">
        <v>169</v>
      </c>
      <c r="Z21" s="58" t="s">
        <v>79</v>
      </c>
      <c r="AA21" s="59">
        <f t="shared" si="1"/>
        <v>0.2</v>
      </c>
      <c r="AB21" s="155">
        <v>0.492385699025011</v>
      </c>
      <c r="AC21" s="57">
        <v>1</v>
      </c>
      <c r="AD21" s="58" t="s">
        <v>194</v>
      </c>
      <c r="AE21" s="58" t="s">
        <v>197</v>
      </c>
      <c r="AF21" s="55">
        <f t="shared" si="2"/>
        <v>0.4</v>
      </c>
      <c r="AG21" s="60"/>
      <c r="AH21" s="57">
        <f t="shared" si="7"/>
        <v>0</v>
      </c>
      <c r="AI21" s="60"/>
      <c r="AJ21" s="60"/>
      <c r="AK21" s="55">
        <f t="shared" si="3"/>
        <v>0.5</v>
      </c>
      <c r="AL21" s="56"/>
      <c r="AM21" s="57">
        <f t="shared" si="8"/>
        <v>0</v>
      </c>
      <c r="AN21" s="61"/>
      <c r="AO21" s="60"/>
      <c r="AP21" s="62" t="str">
        <f t="shared" si="4"/>
        <v>Porcentaje de Giros de Obligaciones por Pagar 2017 y anteirores</v>
      </c>
      <c r="AQ21" s="55">
        <f t="shared" si="5"/>
        <v>0.5</v>
      </c>
      <c r="AR21" s="68"/>
      <c r="AS21" s="57">
        <f t="shared" si="6"/>
        <v>0</v>
      </c>
      <c r="AT21" s="64"/>
    </row>
    <row r="22" spans="1:46" s="65" customFormat="1" ht="75" customHeight="1" thickBot="1" x14ac:dyDescent="0.3">
      <c r="A22" s="45">
        <v>6</v>
      </c>
      <c r="B22" s="46" t="s">
        <v>71</v>
      </c>
      <c r="C22" s="46" t="s">
        <v>72</v>
      </c>
      <c r="D22" s="47" t="s">
        <v>183</v>
      </c>
      <c r="E22" s="48">
        <v>7.0000000000000007E-2</v>
      </c>
      <c r="F22" s="54" t="s">
        <v>81</v>
      </c>
      <c r="G22" s="46" t="s">
        <v>89</v>
      </c>
      <c r="H22" s="46" t="s">
        <v>90</v>
      </c>
      <c r="I22" s="69" t="s">
        <v>91</v>
      </c>
      <c r="J22" s="54" t="s">
        <v>66</v>
      </c>
      <c r="K22" s="54" t="s">
        <v>85</v>
      </c>
      <c r="L22" s="52">
        <v>0.1</v>
      </c>
      <c r="M22" s="52">
        <v>0.2</v>
      </c>
      <c r="N22" s="52">
        <v>0.4</v>
      </c>
      <c r="O22" s="52">
        <v>0.5</v>
      </c>
      <c r="P22" s="53">
        <f>+O22</f>
        <v>0.5</v>
      </c>
      <c r="Q22" s="51" t="s">
        <v>78</v>
      </c>
      <c r="R22" s="46" t="s">
        <v>79</v>
      </c>
      <c r="S22" s="47" t="s">
        <v>60</v>
      </c>
      <c r="T22" s="54" t="s">
        <v>79</v>
      </c>
      <c r="U22" s="54"/>
      <c r="V22" s="55">
        <f t="shared" si="0"/>
        <v>0.1</v>
      </c>
      <c r="W22" s="60">
        <v>18.7</v>
      </c>
      <c r="X22" s="72">
        <v>1</v>
      </c>
      <c r="Y22" s="58" t="s">
        <v>170</v>
      </c>
      <c r="Z22" s="58" t="s">
        <v>79</v>
      </c>
      <c r="AA22" s="59">
        <f t="shared" si="1"/>
        <v>0.2</v>
      </c>
      <c r="AB22" s="155">
        <v>0.38004144411217</v>
      </c>
      <c r="AC22" s="57">
        <v>1</v>
      </c>
      <c r="AD22" s="58" t="s">
        <v>195</v>
      </c>
      <c r="AE22" s="58" t="s">
        <v>197</v>
      </c>
      <c r="AF22" s="55">
        <f t="shared" si="2"/>
        <v>0.4</v>
      </c>
      <c r="AG22" s="60"/>
      <c r="AH22" s="57">
        <f t="shared" si="7"/>
        <v>0</v>
      </c>
      <c r="AI22" s="60"/>
      <c r="AJ22" s="60"/>
      <c r="AK22" s="55">
        <f t="shared" si="3"/>
        <v>0.5</v>
      </c>
      <c r="AL22" s="56"/>
      <c r="AM22" s="57">
        <f t="shared" si="8"/>
        <v>0</v>
      </c>
      <c r="AN22" s="61"/>
      <c r="AO22" s="60"/>
      <c r="AP22" s="62" t="str">
        <f t="shared" si="4"/>
        <v>Porcentaje de Giros de Obligaciones por Pagar 2018</v>
      </c>
      <c r="AQ22" s="55">
        <f t="shared" si="5"/>
        <v>0.5</v>
      </c>
      <c r="AR22" s="68"/>
      <c r="AS22" s="57">
        <f t="shared" si="6"/>
        <v>0</v>
      </c>
      <c r="AT22" s="64"/>
    </row>
    <row r="23" spans="1:46" s="65" customFormat="1" ht="75" customHeight="1" thickBot="1" x14ac:dyDescent="0.3">
      <c r="A23" s="45">
        <v>1</v>
      </c>
      <c r="B23" s="46" t="s">
        <v>92</v>
      </c>
      <c r="C23" s="46" t="s">
        <v>93</v>
      </c>
      <c r="D23" s="46" t="s">
        <v>94</v>
      </c>
      <c r="E23" s="73">
        <v>0.05</v>
      </c>
      <c r="F23" s="51" t="s">
        <v>81</v>
      </c>
      <c r="G23" s="74" t="s">
        <v>95</v>
      </c>
      <c r="H23" s="74" t="s">
        <v>96</v>
      </c>
      <c r="I23" s="75">
        <v>891</v>
      </c>
      <c r="J23" s="76" t="s">
        <v>56</v>
      </c>
      <c r="K23" s="76" t="s">
        <v>97</v>
      </c>
      <c r="L23" s="77"/>
      <c r="M23" s="77">
        <v>0.3</v>
      </c>
      <c r="N23" s="77"/>
      <c r="O23" s="77">
        <v>0.3</v>
      </c>
      <c r="P23" s="78">
        <v>0.6</v>
      </c>
      <c r="Q23" s="54" t="s">
        <v>58</v>
      </c>
      <c r="R23" s="77" t="s">
        <v>98</v>
      </c>
      <c r="S23" s="54" t="s">
        <v>99</v>
      </c>
      <c r="T23" s="54" t="s">
        <v>98</v>
      </c>
      <c r="U23" s="54"/>
      <c r="V23" s="55">
        <f t="shared" si="0"/>
        <v>0</v>
      </c>
      <c r="W23" s="79"/>
      <c r="X23" s="80" t="s">
        <v>62</v>
      </c>
      <c r="Y23" s="81" t="s">
        <v>171</v>
      </c>
      <c r="Z23" s="81" t="s">
        <v>166</v>
      </c>
      <c r="AA23" s="59">
        <f t="shared" si="1"/>
        <v>0.3</v>
      </c>
      <c r="AB23" s="82">
        <v>0.83</v>
      </c>
      <c r="AC23" s="57">
        <v>1</v>
      </c>
      <c r="AD23" s="81" t="s">
        <v>213</v>
      </c>
      <c r="AE23" s="81" t="s">
        <v>215</v>
      </c>
      <c r="AF23" s="55">
        <f t="shared" si="2"/>
        <v>0</v>
      </c>
      <c r="AG23" s="79"/>
      <c r="AH23" s="57" t="s">
        <v>62</v>
      </c>
      <c r="AI23" s="79"/>
      <c r="AJ23" s="79"/>
      <c r="AK23" s="55">
        <f t="shared" si="3"/>
        <v>0.3</v>
      </c>
      <c r="AL23" s="82"/>
      <c r="AM23" s="57">
        <f t="shared" si="8"/>
        <v>0</v>
      </c>
      <c r="AN23" s="83"/>
      <c r="AO23" s="84"/>
      <c r="AP23" s="62" t="str">
        <f t="shared" si="4"/>
        <v>Porcentaje de impulsos procesales por los inspectores en las Localidades</v>
      </c>
      <c r="AQ23" s="55">
        <f t="shared" si="5"/>
        <v>0.6</v>
      </c>
      <c r="AR23" s="85"/>
      <c r="AS23" s="57">
        <f t="shared" si="6"/>
        <v>0</v>
      </c>
      <c r="AT23" s="86"/>
    </row>
    <row r="24" spans="1:46" s="65" customFormat="1" ht="75" customHeight="1" thickBot="1" x14ac:dyDescent="0.3">
      <c r="A24" s="45">
        <v>1</v>
      </c>
      <c r="B24" s="46" t="s">
        <v>92</v>
      </c>
      <c r="C24" s="46" t="s">
        <v>93</v>
      </c>
      <c r="D24" s="46" t="s">
        <v>100</v>
      </c>
      <c r="E24" s="73">
        <v>0.05</v>
      </c>
      <c r="F24" s="51" t="s">
        <v>81</v>
      </c>
      <c r="G24" s="74" t="s">
        <v>95</v>
      </c>
      <c r="H24" s="74" t="s">
        <v>101</v>
      </c>
      <c r="I24" s="75">
        <v>11</v>
      </c>
      <c r="J24" s="76" t="s">
        <v>56</v>
      </c>
      <c r="K24" s="76" t="s">
        <v>97</v>
      </c>
      <c r="L24" s="77"/>
      <c r="M24" s="77">
        <v>0.3</v>
      </c>
      <c r="N24" s="77"/>
      <c r="O24" s="77">
        <v>0.3</v>
      </c>
      <c r="P24" s="78">
        <v>0.6</v>
      </c>
      <c r="Q24" s="54" t="s">
        <v>58</v>
      </c>
      <c r="R24" s="77" t="s">
        <v>98</v>
      </c>
      <c r="S24" s="54" t="s">
        <v>99</v>
      </c>
      <c r="T24" s="54" t="s">
        <v>102</v>
      </c>
      <c r="U24" s="54"/>
      <c r="V24" s="55">
        <f t="shared" si="0"/>
        <v>0</v>
      </c>
      <c r="W24" s="79"/>
      <c r="X24" s="80" t="s">
        <v>62</v>
      </c>
      <c r="Y24" s="81" t="s">
        <v>171</v>
      </c>
      <c r="Z24" s="81" t="s">
        <v>166</v>
      </c>
      <c r="AA24" s="59">
        <f t="shared" si="1"/>
        <v>0.3</v>
      </c>
      <c r="AB24" s="82">
        <v>0.91</v>
      </c>
      <c r="AC24" s="57">
        <v>1</v>
      </c>
      <c r="AD24" s="81" t="s">
        <v>214</v>
      </c>
      <c r="AE24" s="81" t="s">
        <v>216</v>
      </c>
      <c r="AF24" s="55">
        <f t="shared" si="2"/>
        <v>0</v>
      </c>
      <c r="AG24" s="79"/>
      <c r="AH24" s="57" t="s">
        <v>62</v>
      </c>
      <c r="AI24" s="79"/>
      <c r="AJ24" s="79"/>
      <c r="AK24" s="55">
        <f t="shared" si="3"/>
        <v>0.3</v>
      </c>
      <c r="AL24" s="82"/>
      <c r="AM24" s="57">
        <f t="shared" si="8"/>
        <v>0</v>
      </c>
      <c r="AN24" s="83"/>
      <c r="AO24" s="84"/>
      <c r="AP24" s="62" t="str">
        <f t="shared" si="4"/>
        <v>Porcentaje de impulsos procesales por los inspectores en las Localidades</v>
      </c>
      <c r="AQ24" s="55">
        <f t="shared" si="5"/>
        <v>0.6</v>
      </c>
      <c r="AR24" s="85"/>
      <c r="AS24" s="57">
        <f t="shared" si="6"/>
        <v>0</v>
      </c>
      <c r="AT24" s="86"/>
    </row>
    <row r="25" spans="1:46" s="65" customFormat="1" ht="75" customHeight="1" thickBot="1" x14ac:dyDescent="0.3">
      <c r="A25" s="45">
        <v>1</v>
      </c>
      <c r="B25" s="46" t="s">
        <v>92</v>
      </c>
      <c r="C25" s="46" t="s">
        <v>93</v>
      </c>
      <c r="D25" s="87" t="s">
        <v>103</v>
      </c>
      <c r="E25" s="88">
        <v>0.1</v>
      </c>
      <c r="F25" s="76" t="s">
        <v>81</v>
      </c>
      <c r="G25" s="46" t="s">
        <v>104</v>
      </c>
      <c r="H25" s="46" t="s">
        <v>105</v>
      </c>
      <c r="I25" s="51">
        <v>44</v>
      </c>
      <c r="J25" s="76" t="s">
        <v>56</v>
      </c>
      <c r="K25" s="89" t="s">
        <v>106</v>
      </c>
      <c r="L25" s="90">
        <v>10</v>
      </c>
      <c r="M25" s="90">
        <v>11</v>
      </c>
      <c r="N25" s="90">
        <v>10</v>
      </c>
      <c r="O25" s="90">
        <v>11</v>
      </c>
      <c r="P25" s="91">
        <v>42</v>
      </c>
      <c r="Q25" s="54" t="s">
        <v>58</v>
      </c>
      <c r="R25" s="54" t="s">
        <v>107</v>
      </c>
      <c r="S25" s="54" t="s">
        <v>99</v>
      </c>
      <c r="T25" s="76" t="s">
        <v>187</v>
      </c>
      <c r="U25" s="54"/>
      <c r="V25" s="92">
        <f t="shared" si="0"/>
        <v>10</v>
      </c>
      <c r="W25" s="79">
        <v>10</v>
      </c>
      <c r="X25" s="80">
        <f>W25/V25</f>
        <v>1</v>
      </c>
      <c r="Y25" s="81" t="s">
        <v>172</v>
      </c>
      <c r="Z25" s="81" t="s">
        <v>173</v>
      </c>
      <c r="AA25" s="93">
        <f t="shared" si="1"/>
        <v>11</v>
      </c>
      <c r="AB25" s="79">
        <v>12</v>
      </c>
      <c r="AC25" s="57">
        <v>1</v>
      </c>
      <c r="AD25" s="153" t="s">
        <v>192</v>
      </c>
      <c r="AE25" s="81" t="s">
        <v>198</v>
      </c>
      <c r="AF25" s="92">
        <f t="shared" si="2"/>
        <v>10</v>
      </c>
      <c r="AG25" s="79"/>
      <c r="AH25" s="57">
        <f t="shared" si="7"/>
        <v>0</v>
      </c>
      <c r="AI25" s="79"/>
      <c r="AJ25" s="79"/>
      <c r="AK25" s="92">
        <f t="shared" si="3"/>
        <v>11</v>
      </c>
      <c r="AL25" s="82"/>
      <c r="AM25" s="57">
        <f t="shared" si="8"/>
        <v>0</v>
      </c>
      <c r="AN25" s="83"/>
      <c r="AO25" s="84"/>
      <c r="AP25" s="62" t="str">
        <f t="shared" si="4"/>
        <v>Cantidad de acciones de control u operativos en materia de económica realizados</v>
      </c>
      <c r="AQ25" s="92">
        <f t="shared" si="5"/>
        <v>42</v>
      </c>
      <c r="AR25" s="85"/>
      <c r="AS25" s="57">
        <f t="shared" si="6"/>
        <v>0</v>
      </c>
      <c r="AT25" s="86"/>
    </row>
    <row r="26" spans="1:46" s="65" customFormat="1" ht="75" customHeight="1" thickBot="1" x14ac:dyDescent="0.3">
      <c r="A26" s="45">
        <v>1</v>
      </c>
      <c r="B26" s="46" t="s">
        <v>92</v>
      </c>
      <c r="C26" s="46" t="s">
        <v>93</v>
      </c>
      <c r="D26" s="87" t="s">
        <v>108</v>
      </c>
      <c r="E26" s="88">
        <v>0.1</v>
      </c>
      <c r="F26" s="76" t="s">
        <v>81</v>
      </c>
      <c r="G26" s="46" t="s">
        <v>109</v>
      </c>
      <c r="H26" s="46" t="s">
        <v>110</v>
      </c>
      <c r="I26" s="51">
        <v>42</v>
      </c>
      <c r="J26" s="54" t="s">
        <v>56</v>
      </c>
      <c r="K26" s="76" t="s">
        <v>111</v>
      </c>
      <c r="L26" s="90">
        <v>6</v>
      </c>
      <c r="M26" s="90">
        <v>6</v>
      </c>
      <c r="N26" s="90">
        <v>6</v>
      </c>
      <c r="O26" s="90">
        <v>6</v>
      </c>
      <c r="P26" s="91">
        <v>24</v>
      </c>
      <c r="Q26" s="54" t="s">
        <v>58</v>
      </c>
      <c r="R26" s="54" t="s">
        <v>107</v>
      </c>
      <c r="S26" s="54" t="s">
        <v>99</v>
      </c>
      <c r="T26" s="76" t="s">
        <v>188</v>
      </c>
      <c r="U26" s="54"/>
      <c r="V26" s="92">
        <f t="shared" si="0"/>
        <v>6</v>
      </c>
      <c r="W26" s="79">
        <v>7</v>
      </c>
      <c r="X26" s="80">
        <v>1</v>
      </c>
      <c r="Y26" s="81" t="s">
        <v>176</v>
      </c>
      <c r="Z26" s="81" t="s">
        <v>173</v>
      </c>
      <c r="AA26" s="93">
        <f t="shared" si="1"/>
        <v>6</v>
      </c>
      <c r="AB26" s="79">
        <v>8</v>
      </c>
      <c r="AC26" s="57">
        <v>1</v>
      </c>
      <c r="AD26" s="122" t="s">
        <v>201</v>
      </c>
      <c r="AE26" s="81" t="s">
        <v>199</v>
      </c>
      <c r="AF26" s="92">
        <f t="shared" si="2"/>
        <v>6</v>
      </c>
      <c r="AG26" s="79"/>
      <c r="AH26" s="57">
        <f t="shared" si="7"/>
        <v>0</v>
      </c>
      <c r="AI26" s="79"/>
      <c r="AJ26" s="79"/>
      <c r="AK26" s="92">
        <f t="shared" si="3"/>
        <v>6</v>
      </c>
      <c r="AL26" s="82"/>
      <c r="AM26" s="57">
        <f t="shared" si="8"/>
        <v>0</v>
      </c>
      <c r="AN26" s="83"/>
      <c r="AO26" s="84"/>
      <c r="AP26" s="62" t="str">
        <f t="shared" si="4"/>
        <v>Cantidad de acciones de control u operativos en materia de urbanismo relacionados con la integridad urbanística</v>
      </c>
      <c r="AQ26" s="92">
        <f t="shared" si="5"/>
        <v>24</v>
      </c>
      <c r="AR26" s="85"/>
      <c r="AS26" s="57">
        <f t="shared" si="6"/>
        <v>0</v>
      </c>
      <c r="AT26" s="86"/>
    </row>
    <row r="27" spans="1:46" s="65" customFormat="1" ht="75" customHeight="1" thickBot="1" x14ac:dyDescent="0.3">
      <c r="A27" s="45">
        <v>1</v>
      </c>
      <c r="B27" s="46" t="s">
        <v>92</v>
      </c>
      <c r="C27" s="46" t="s">
        <v>93</v>
      </c>
      <c r="D27" s="87" t="s">
        <v>112</v>
      </c>
      <c r="E27" s="94">
        <v>0.1</v>
      </c>
      <c r="F27" s="76" t="s">
        <v>81</v>
      </c>
      <c r="G27" s="95" t="s">
        <v>113</v>
      </c>
      <c r="H27" s="46" t="s">
        <v>114</v>
      </c>
      <c r="I27" s="54">
        <v>22</v>
      </c>
      <c r="J27" s="54" t="s">
        <v>56</v>
      </c>
      <c r="K27" s="54" t="s">
        <v>115</v>
      </c>
      <c r="L27" s="90">
        <v>6</v>
      </c>
      <c r="M27" s="90">
        <v>6</v>
      </c>
      <c r="N27" s="90">
        <v>6</v>
      </c>
      <c r="O27" s="90">
        <v>6</v>
      </c>
      <c r="P27" s="91">
        <v>24</v>
      </c>
      <c r="Q27" s="54" t="s">
        <v>58</v>
      </c>
      <c r="R27" s="54" t="s">
        <v>107</v>
      </c>
      <c r="S27" s="54" t="s">
        <v>99</v>
      </c>
      <c r="T27" s="76" t="s">
        <v>189</v>
      </c>
      <c r="U27" s="54"/>
      <c r="V27" s="92">
        <f t="shared" si="0"/>
        <v>6</v>
      </c>
      <c r="W27" s="79">
        <v>6</v>
      </c>
      <c r="X27" s="80">
        <f t="shared" ref="X27" si="9">W27/V27</f>
        <v>1</v>
      </c>
      <c r="Y27" s="81" t="s">
        <v>177</v>
      </c>
      <c r="Z27" s="81" t="s">
        <v>173</v>
      </c>
      <c r="AA27" s="93">
        <f t="shared" si="1"/>
        <v>6</v>
      </c>
      <c r="AB27" s="79">
        <v>6</v>
      </c>
      <c r="AC27" s="57">
        <f t="shared" ref="AC27:AC28" si="10">AB27/AA27</f>
        <v>1</v>
      </c>
      <c r="AD27" s="122" t="s">
        <v>202</v>
      </c>
      <c r="AE27" s="81" t="s">
        <v>200</v>
      </c>
      <c r="AF27" s="92">
        <f t="shared" si="2"/>
        <v>6</v>
      </c>
      <c r="AG27" s="79"/>
      <c r="AH27" s="57">
        <f t="shared" si="7"/>
        <v>0</v>
      </c>
      <c r="AI27" s="79"/>
      <c r="AJ27" s="79"/>
      <c r="AK27" s="92">
        <f t="shared" si="3"/>
        <v>6</v>
      </c>
      <c r="AL27" s="82"/>
      <c r="AM27" s="57">
        <f t="shared" si="8"/>
        <v>0</v>
      </c>
      <c r="AN27" s="83"/>
      <c r="AO27" s="84"/>
      <c r="AP27" s="62" t="str">
        <f t="shared" si="4"/>
        <v>Cantidad de acciones de control de operativos en materia de urbanismo relacionados con espacio público</v>
      </c>
      <c r="AQ27" s="92">
        <f t="shared" si="5"/>
        <v>24</v>
      </c>
      <c r="AR27" s="85"/>
      <c r="AS27" s="57">
        <f t="shared" si="6"/>
        <v>0</v>
      </c>
      <c r="AT27" s="86"/>
    </row>
    <row r="28" spans="1:46" s="143" customFormat="1" ht="121.5" customHeight="1" thickBot="1" x14ac:dyDescent="0.3">
      <c r="A28" s="123">
        <v>7</v>
      </c>
      <c r="B28" s="124" t="s">
        <v>116</v>
      </c>
      <c r="C28" s="124" t="s">
        <v>117</v>
      </c>
      <c r="D28" s="125" t="s">
        <v>118</v>
      </c>
      <c r="E28" s="126">
        <v>0.03</v>
      </c>
      <c r="F28" s="127" t="s">
        <v>81</v>
      </c>
      <c r="G28" s="125" t="s">
        <v>119</v>
      </c>
      <c r="H28" s="125" t="s">
        <v>120</v>
      </c>
      <c r="I28" s="128">
        <v>0.8</v>
      </c>
      <c r="J28" s="127" t="s">
        <v>121</v>
      </c>
      <c r="K28" s="127" t="s">
        <v>122</v>
      </c>
      <c r="L28" s="129">
        <v>1</v>
      </c>
      <c r="M28" s="129">
        <v>1</v>
      </c>
      <c r="N28" s="129">
        <v>1</v>
      </c>
      <c r="O28" s="126">
        <v>1</v>
      </c>
      <c r="P28" s="130">
        <v>1</v>
      </c>
      <c r="Q28" s="127" t="s">
        <v>58</v>
      </c>
      <c r="R28" s="127" t="s">
        <v>123</v>
      </c>
      <c r="S28" s="127" t="s">
        <v>99</v>
      </c>
      <c r="T28" s="127" t="s">
        <v>124</v>
      </c>
      <c r="U28" s="127"/>
      <c r="V28" s="131">
        <f t="shared" si="0"/>
        <v>1</v>
      </c>
      <c r="W28" s="132">
        <v>0.93</v>
      </c>
      <c r="X28" s="133">
        <f>W28/V28</f>
        <v>0.93</v>
      </c>
      <c r="Y28" s="134" t="s">
        <v>179</v>
      </c>
      <c r="Z28" s="134" t="s">
        <v>178</v>
      </c>
      <c r="AA28" s="135">
        <f t="shared" si="1"/>
        <v>1</v>
      </c>
      <c r="AB28" s="132">
        <v>0.8</v>
      </c>
      <c r="AC28" s="137">
        <f t="shared" si="10"/>
        <v>0.8</v>
      </c>
      <c r="AD28" s="134" t="s">
        <v>205</v>
      </c>
      <c r="AE28" s="134" t="s">
        <v>206</v>
      </c>
      <c r="AF28" s="131">
        <f t="shared" si="2"/>
        <v>1</v>
      </c>
      <c r="AG28" s="136"/>
      <c r="AH28" s="137">
        <f t="shared" si="7"/>
        <v>0</v>
      </c>
      <c r="AI28" s="136"/>
      <c r="AJ28" s="136"/>
      <c r="AK28" s="131">
        <f t="shared" si="3"/>
        <v>1</v>
      </c>
      <c r="AL28" s="132"/>
      <c r="AM28" s="137">
        <f t="shared" si="8"/>
        <v>0</v>
      </c>
      <c r="AN28" s="138"/>
      <c r="AO28" s="139"/>
      <c r="AP28" s="140" t="str">
        <f t="shared" si="4"/>
        <v>Porcentaje del lineamientos de gestión de TIC Impartidas por la DTI del nivel central Cumplidas</v>
      </c>
      <c r="AQ28" s="131">
        <f t="shared" si="5"/>
        <v>1</v>
      </c>
      <c r="AR28" s="141"/>
      <c r="AS28" s="137">
        <f t="shared" si="6"/>
        <v>0</v>
      </c>
      <c r="AT28" s="142"/>
    </row>
    <row r="29" spans="1:46" s="143" customFormat="1" ht="75" customHeight="1" thickBot="1" x14ac:dyDescent="0.3">
      <c r="A29" s="123">
        <v>6</v>
      </c>
      <c r="B29" s="124" t="s">
        <v>71</v>
      </c>
      <c r="C29" s="124" t="s">
        <v>125</v>
      </c>
      <c r="D29" s="125" t="s">
        <v>126</v>
      </c>
      <c r="E29" s="144">
        <v>0.04</v>
      </c>
      <c r="F29" s="127" t="s">
        <v>127</v>
      </c>
      <c r="G29" s="145" t="s">
        <v>128</v>
      </c>
      <c r="H29" s="145" t="s">
        <v>129</v>
      </c>
      <c r="I29" s="127">
        <v>1</v>
      </c>
      <c r="J29" s="127" t="s">
        <v>56</v>
      </c>
      <c r="K29" s="145" t="s">
        <v>130</v>
      </c>
      <c r="L29" s="127">
        <v>0</v>
      </c>
      <c r="M29" s="127">
        <v>0</v>
      </c>
      <c r="N29" s="127">
        <v>1</v>
      </c>
      <c r="O29" s="127">
        <v>0</v>
      </c>
      <c r="P29" s="146">
        <f>+SUM(L29:O29)</f>
        <v>1</v>
      </c>
      <c r="Q29" s="127" t="s">
        <v>58</v>
      </c>
      <c r="R29" s="127" t="s">
        <v>131</v>
      </c>
      <c r="S29" s="127" t="s">
        <v>132</v>
      </c>
      <c r="T29" s="147" t="s">
        <v>133</v>
      </c>
      <c r="U29" s="127"/>
      <c r="V29" s="131">
        <f t="shared" si="0"/>
        <v>0</v>
      </c>
      <c r="W29" s="136">
        <v>0</v>
      </c>
      <c r="X29" s="133" t="s">
        <v>62</v>
      </c>
      <c r="Y29" s="134" t="s">
        <v>174</v>
      </c>
      <c r="Z29" s="134" t="s">
        <v>166</v>
      </c>
      <c r="AA29" s="133" t="s">
        <v>62</v>
      </c>
      <c r="AB29" s="133" t="s">
        <v>62</v>
      </c>
      <c r="AC29" s="133" t="s">
        <v>62</v>
      </c>
      <c r="AD29" s="134" t="s">
        <v>174</v>
      </c>
      <c r="AE29" s="134" t="s">
        <v>166</v>
      </c>
      <c r="AF29" s="148">
        <f t="shared" si="2"/>
        <v>1</v>
      </c>
      <c r="AG29" s="136"/>
      <c r="AH29" s="137">
        <f t="shared" si="7"/>
        <v>0</v>
      </c>
      <c r="AI29" s="136"/>
      <c r="AJ29" s="136"/>
      <c r="AK29" s="131">
        <f t="shared" si="3"/>
        <v>0</v>
      </c>
      <c r="AL29" s="132"/>
      <c r="AM29" s="137" t="s">
        <v>62</v>
      </c>
      <c r="AN29" s="138"/>
      <c r="AO29" s="139"/>
      <c r="AP29" s="140" t="str">
        <f t="shared" si="4"/>
        <v>Propuesta de buena práctica de gestión registrada  por proceso o Alcaldía Local en la herramienta de gestión del conocimiento (AGORA).</v>
      </c>
      <c r="AQ29" s="148">
        <f t="shared" si="5"/>
        <v>1</v>
      </c>
      <c r="AR29" s="141"/>
      <c r="AS29" s="137">
        <f t="shared" si="6"/>
        <v>0</v>
      </c>
      <c r="AT29" s="142"/>
    </row>
    <row r="30" spans="1:46" s="143" customFormat="1" ht="75" customHeight="1" thickBot="1" x14ac:dyDescent="0.3">
      <c r="A30" s="123">
        <v>6</v>
      </c>
      <c r="B30" s="124" t="s">
        <v>71</v>
      </c>
      <c r="C30" s="124" t="s">
        <v>125</v>
      </c>
      <c r="D30" s="125" t="s">
        <v>134</v>
      </c>
      <c r="E30" s="144">
        <v>0.04</v>
      </c>
      <c r="F30" s="127" t="s">
        <v>127</v>
      </c>
      <c r="G30" s="145" t="s">
        <v>135</v>
      </c>
      <c r="H30" s="145" t="s">
        <v>185</v>
      </c>
      <c r="I30" s="127" t="s">
        <v>136</v>
      </c>
      <c r="J30" s="127" t="s">
        <v>121</v>
      </c>
      <c r="K30" s="145" t="s">
        <v>137</v>
      </c>
      <c r="L30" s="126">
        <v>1</v>
      </c>
      <c r="M30" s="126">
        <v>1</v>
      </c>
      <c r="N30" s="126">
        <v>1</v>
      </c>
      <c r="O30" s="126">
        <v>1</v>
      </c>
      <c r="P30" s="149">
        <v>1</v>
      </c>
      <c r="Q30" s="127" t="s">
        <v>58</v>
      </c>
      <c r="R30" s="127" t="s">
        <v>138</v>
      </c>
      <c r="S30" s="127" t="s">
        <v>132</v>
      </c>
      <c r="T30" s="127" t="s">
        <v>139</v>
      </c>
      <c r="U30" s="127"/>
      <c r="V30" s="131">
        <f t="shared" si="0"/>
        <v>1</v>
      </c>
      <c r="W30" s="132">
        <v>1</v>
      </c>
      <c r="X30" s="133">
        <f>W30/V30</f>
        <v>1</v>
      </c>
      <c r="Y30" s="134" t="s">
        <v>180</v>
      </c>
      <c r="Z30" s="134" t="s">
        <v>181</v>
      </c>
      <c r="AA30" s="135">
        <f t="shared" si="1"/>
        <v>1</v>
      </c>
      <c r="AB30" s="158">
        <v>0.93330000000000002</v>
      </c>
      <c r="AC30" s="133">
        <f>AB30/AA30</f>
        <v>0.93330000000000002</v>
      </c>
      <c r="AD30" s="134" t="s">
        <v>208</v>
      </c>
      <c r="AE30" s="134" t="s">
        <v>207</v>
      </c>
      <c r="AF30" s="131">
        <f t="shared" si="2"/>
        <v>1</v>
      </c>
      <c r="AG30" s="136"/>
      <c r="AH30" s="137">
        <f t="shared" si="7"/>
        <v>0</v>
      </c>
      <c r="AI30" s="136"/>
      <c r="AJ30" s="136"/>
      <c r="AK30" s="131">
        <f t="shared" si="3"/>
        <v>1</v>
      </c>
      <c r="AL30" s="132"/>
      <c r="AM30" s="137">
        <f t="shared" si="8"/>
        <v>0</v>
      </c>
      <c r="AN30" s="138"/>
      <c r="AO30" s="139"/>
      <c r="AP30" s="140" t="str">
        <f t="shared" si="4"/>
        <v>Acciones correctivas documentadas y vigentes</v>
      </c>
      <c r="AQ30" s="131">
        <f t="shared" si="5"/>
        <v>1</v>
      </c>
      <c r="AR30" s="141"/>
      <c r="AS30" s="137">
        <f t="shared" si="6"/>
        <v>0</v>
      </c>
      <c r="AT30" s="142"/>
    </row>
    <row r="31" spans="1:46" s="143" customFormat="1" ht="168.75" customHeight="1" thickBot="1" x14ac:dyDescent="0.3">
      <c r="A31" s="123">
        <v>6</v>
      </c>
      <c r="B31" s="124" t="s">
        <v>71</v>
      </c>
      <c r="C31" s="124" t="s">
        <v>125</v>
      </c>
      <c r="D31" s="125" t="s">
        <v>140</v>
      </c>
      <c r="E31" s="144">
        <v>0.04</v>
      </c>
      <c r="F31" s="127" t="s">
        <v>127</v>
      </c>
      <c r="G31" s="125" t="s">
        <v>141</v>
      </c>
      <c r="H31" s="125" t="s">
        <v>142</v>
      </c>
      <c r="I31" s="127">
        <v>2</v>
      </c>
      <c r="J31" s="127" t="s">
        <v>66</v>
      </c>
      <c r="K31" s="125" t="s">
        <v>143</v>
      </c>
      <c r="L31" s="144">
        <v>0.16700000000000001</v>
      </c>
      <c r="M31" s="144">
        <v>0.83299999999999996</v>
      </c>
      <c r="N31" s="126"/>
      <c r="O31" s="126"/>
      <c r="P31" s="150">
        <v>1</v>
      </c>
      <c r="Q31" s="127" t="s">
        <v>58</v>
      </c>
      <c r="R31" s="127" t="s">
        <v>144</v>
      </c>
      <c r="S31" s="127" t="s">
        <v>132</v>
      </c>
      <c r="T31" s="127" t="s">
        <v>145</v>
      </c>
      <c r="U31" s="127"/>
      <c r="V31" s="131">
        <f t="shared" si="0"/>
        <v>0.16700000000000001</v>
      </c>
      <c r="W31" s="132">
        <v>0.92</v>
      </c>
      <c r="X31" s="133">
        <v>1</v>
      </c>
      <c r="Y31" s="134" t="s">
        <v>182</v>
      </c>
      <c r="Z31" s="134" t="s">
        <v>175</v>
      </c>
      <c r="AA31" s="135">
        <f t="shared" si="1"/>
        <v>0.83299999999999996</v>
      </c>
      <c r="AB31" s="132">
        <v>1</v>
      </c>
      <c r="AC31" s="133">
        <v>1</v>
      </c>
      <c r="AD31" s="134" t="s">
        <v>209</v>
      </c>
      <c r="AE31" s="134" t="s">
        <v>210</v>
      </c>
      <c r="AF31" s="131">
        <f t="shared" si="2"/>
        <v>0</v>
      </c>
      <c r="AG31" s="137" t="s">
        <v>62</v>
      </c>
      <c r="AH31" s="137" t="s">
        <v>62</v>
      </c>
      <c r="AI31" s="137" t="s">
        <v>62</v>
      </c>
      <c r="AJ31" s="137" t="s">
        <v>62</v>
      </c>
      <c r="AK31" s="131">
        <f t="shared" si="3"/>
        <v>0</v>
      </c>
      <c r="AL31" s="132"/>
      <c r="AM31" s="137" t="s">
        <v>62</v>
      </c>
      <c r="AN31" s="138"/>
      <c r="AO31" s="139"/>
      <c r="AP31" s="140" t="str">
        <f t="shared" si="4"/>
        <v xml:space="preserve">Porcentaje de requerimientos ciudadanos con respuesta de fondo con corte a 31 de diciembre de 2018, según verificación efectuada por el proceso de Servicio a la Ciudadanía </v>
      </c>
      <c r="AQ31" s="131">
        <f t="shared" si="5"/>
        <v>1</v>
      </c>
      <c r="AR31" s="141"/>
      <c r="AS31" s="137">
        <f t="shared" si="6"/>
        <v>0</v>
      </c>
      <c r="AT31" s="142"/>
    </row>
    <row r="32" spans="1:46" s="143" customFormat="1" ht="75" customHeight="1" thickBot="1" x14ac:dyDescent="0.3">
      <c r="A32" s="123">
        <v>6</v>
      </c>
      <c r="B32" s="124" t="s">
        <v>71</v>
      </c>
      <c r="C32" s="124" t="s">
        <v>125</v>
      </c>
      <c r="D32" s="125" t="s">
        <v>146</v>
      </c>
      <c r="E32" s="144">
        <v>0.04</v>
      </c>
      <c r="F32" s="127" t="s">
        <v>127</v>
      </c>
      <c r="G32" s="145" t="s">
        <v>147</v>
      </c>
      <c r="H32" s="125" t="s">
        <v>148</v>
      </c>
      <c r="I32" s="127" t="s">
        <v>136</v>
      </c>
      <c r="J32" s="127" t="s">
        <v>121</v>
      </c>
      <c r="K32" s="127" t="s">
        <v>149</v>
      </c>
      <c r="L32" s="128"/>
      <c r="M32" s="128">
        <v>0.7</v>
      </c>
      <c r="N32" s="128"/>
      <c r="O32" s="128">
        <v>0.7</v>
      </c>
      <c r="P32" s="130">
        <v>0.7</v>
      </c>
      <c r="Q32" s="127" t="s">
        <v>58</v>
      </c>
      <c r="R32" s="127" t="s">
        <v>150</v>
      </c>
      <c r="S32" s="127" t="s">
        <v>132</v>
      </c>
      <c r="T32" s="127" t="s">
        <v>151</v>
      </c>
      <c r="U32" s="127"/>
      <c r="V32" s="131">
        <f t="shared" si="0"/>
        <v>0</v>
      </c>
      <c r="W32" s="136">
        <v>0</v>
      </c>
      <c r="X32" s="133" t="s">
        <v>62</v>
      </c>
      <c r="Y32" s="134"/>
      <c r="Z32" s="134" t="s">
        <v>166</v>
      </c>
      <c r="AA32" s="135">
        <f t="shared" si="1"/>
        <v>0.7</v>
      </c>
      <c r="AB32" s="132">
        <v>0.25</v>
      </c>
      <c r="AC32" s="133">
        <f t="shared" ref="AC32" si="11">AB32/AA32</f>
        <v>0.35714285714285715</v>
      </c>
      <c r="AD32" s="134" t="s">
        <v>211</v>
      </c>
      <c r="AE32" s="134" t="s">
        <v>212</v>
      </c>
      <c r="AF32" s="131">
        <f t="shared" si="2"/>
        <v>0</v>
      </c>
      <c r="AG32" s="136"/>
      <c r="AH32" s="137" t="s">
        <v>62</v>
      </c>
      <c r="AI32" s="136"/>
      <c r="AJ32" s="136"/>
      <c r="AK32" s="131">
        <f t="shared" si="3"/>
        <v>0.7</v>
      </c>
      <c r="AL32" s="132"/>
      <c r="AM32" s="137">
        <f t="shared" si="8"/>
        <v>0</v>
      </c>
      <c r="AN32" s="138"/>
      <c r="AO32" s="139"/>
      <c r="AP32" s="140" t="str">
        <f t="shared" si="4"/>
        <v>Cumplimiento de criterios ambientales</v>
      </c>
      <c r="AQ32" s="131">
        <f t="shared" si="5"/>
        <v>0.7</v>
      </c>
      <c r="AR32" s="141"/>
      <c r="AS32" s="137">
        <f t="shared" si="6"/>
        <v>0</v>
      </c>
      <c r="AT32" s="142"/>
    </row>
    <row r="33" spans="1:46" s="143" customFormat="1" ht="75" customHeight="1" thickBot="1" x14ac:dyDescent="0.3">
      <c r="A33" s="123">
        <v>6</v>
      </c>
      <c r="B33" s="124" t="s">
        <v>71</v>
      </c>
      <c r="C33" s="124" t="s">
        <v>125</v>
      </c>
      <c r="D33" s="125" t="s">
        <v>191</v>
      </c>
      <c r="E33" s="144">
        <v>0.04</v>
      </c>
      <c r="F33" s="127" t="s">
        <v>127</v>
      </c>
      <c r="G33" s="127" t="s">
        <v>152</v>
      </c>
      <c r="H33" s="145" t="s">
        <v>153</v>
      </c>
      <c r="I33" s="127" t="s">
        <v>136</v>
      </c>
      <c r="J33" s="127" t="s">
        <v>121</v>
      </c>
      <c r="K33" s="127" t="s">
        <v>154</v>
      </c>
      <c r="L33" s="128">
        <v>0</v>
      </c>
      <c r="M33" s="128">
        <v>0</v>
      </c>
      <c r="N33" s="128">
        <v>0</v>
      </c>
      <c r="O33" s="128">
        <v>0.8</v>
      </c>
      <c r="P33" s="130">
        <v>0.8</v>
      </c>
      <c r="Q33" s="127" t="s">
        <v>58</v>
      </c>
      <c r="R33" s="127" t="s">
        <v>150</v>
      </c>
      <c r="S33" s="127" t="s">
        <v>132</v>
      </c>
      <c r="T33" s="127" t="s">
        <v>150</v>
      </c>
      <c r="U33" s="127"/>
      <c r="V33" s="133" t="s">
        <v>62</v>
      </c>
      <c r="W33" s="133" t="s">
        <v>62</v>
      </c>
      <c r="X33" s="133" t="s">
        <v>62</v>
      </c>
      <c r="Y33" s="133" t="s">
        <v>62</v>
      </c>
      <c r="Z33" s="133" t="s">
        <v>62</v>
      </c>
      <c r="AA33" s="133" t="s">
        <v>62</v>
      </c>
      <c r="AB33" s="133" t="s">
        <v>62</v>
      </c>
      <c r="AC33" s="133" t="s">
        <v>62</v>
      </c>
      <c r="AD33" s="133" t="s">
        <v>62</v>
      </c>
      <c r="AE33" s="133" t="s">
        <v>62</v>
      </c>
      <c r="AF33" s="133" t="s">
        <v>62</v>
      </c>
      <c r="AG33" s="133" t="s">
        <v>62</v>
      </c>
      <c r="AH33" s="133" t="s">
        <v>62</v>
      </c>
      <c r="AI33" s="133" t="s">
        <v>62</v>
      </c>
      <c r="AJ33" s="133" t="s">
        <v>62</v>
      </c>
      <c r="AK33" s="131">
        <f t="shared" si="3"/>
        <v>0.8</v>
      </c>
      <c r="AL33" s="132"/>
      <c r="AM33" s="137">
        <f t="shared" si="8"/>
        <v>0</v>
      </c>
      <c r="AN33" s="138"/>
      <c r="AO33" s="139"/>
      <c r="AP33" s="140" t="str">
        <f t="shared" si="4"/>
        <v>Nivel de conocimientos de MIPG</v>
      </c>
      <c r="AQ33" s="131">
        <f t="shared" si="5"/>
        <v>0.8</v>
      </c>
      <c r="AR33" s="141"/>
      <c r="AS33" s="137">
        <f t="shared" si="6"/>
        <v>0</v>
      </c>
      <c r="AT33" s="142"/>
    </row>
    <row r="34" spans="1:46" ht="55.5" customHeight="1" thickBot="1" x14ac:dyDescent="0.3">
      <c r="A34" s="96"/>
      <c r="B34" s="183" t="s">
        <v>155</v>
      </c>
      <c r="C34" s="184"/>
      <c r="D34" s="184"/>
      <c r="E34" s="97">
        <f>SUM(E17:E33)</f>
        <v>1</v>
      </c>
      <c r="F34" s="98"/>
      <c r="G34" s="99"/>
      <c r="H34" s="100"/>
      <c r="I34" s="100"/>
      <c r="J34" s="100"/>
      <c r="K34" s="100"/>
      <c r="L34" s="100"/>
      <c r="M34" s="100"/>
      <c r="N34" s="100"/>
      <c r="O34" s="100"/>
      <c r="P34" s="101"/>
      <c r="Q34" s="100"/>
      <c r="R34" s="100"/>
      <c r="S34" s="100"/>
      <c r="T34" s="100"/>
      <c r="U34" s="100"/>
      <c r="V34" s="185" t="s">
        <v>156</v>
      </c>
      <c r="W34" s="185"/>
      <c r="X34" s="151">
        <f>AVERAGE(X17:X33)</f>
        <v>0.99299999999999999</v>
      </c>
      <c r="Y34" s="122"/>
      <c r="Z34" s="122"/>
      <c r="AA34" s="186" t="s">
        <v>157</v>
      </c>
      <c r="AB34" s="186"/>
      <c r="AC34" s="157">
        <f>AVERAGE(AC17:AC33)</f>
        <v>0.93161031684567919</v>
      </c>
      <c r="AD34" s="102"/>
      <c r="AE34" s="103"/>
      <c r="AF34" s="185" t="s">
        <v>158</v>
      </c>
      <c r="AG34" s="185"/>
      <c r="AH34" s="102">
        <f>AVERAGE(AH17:AH22)</f>
        <v>0</v>
      </c>
      <c r="AI34" s="102"/>
      <c r="AJ34" s="104"/>
      <c r="AK34" s="187" t="s">
        <v>159</v>
      </c>
      <c r="AL34" s="187"/>
      <c r="AM34" s="102">
        <f>AVERAGE(AM17:AM22)</f>
        <v>0</v>
      </c>
      <c r="AN34" s="102"/>
      <c r="AO34" s="188" t="s">
        <v>160</v>
      </c>
      <c r="AP34" s="189"/>
      <c r="AQ34" s="190"/>
      <c r="AR34" s="105">
        <f>AVERAGE(AS17:AS33)</f>
        <v>0</v>
      </c>
      <c r="AS34" s="105"/>
      <c r="AT34" s="106"/>
    </row>
    <row r="35" spans="1:46" ht="15.75" customHeight="1" x14ac:dyDescent="0.25">
      <c r="A35" s="15"/>
      <c r="B35" s="107"/>
      <c r="C35" s="107"/>
      <c r="D35" s="108"/>
      <c r="E35" s="107"/>
      <c r="F35" s="107"/>
      <c r="G35" s="107"/>
      <c r="H35" s="109"/>
      <c r="I35" s="109"/>
      <c r="J35" s="109"/>
      <c r="K35" s="109"/>
      <c r="L35" s="109"/>
      <c r="M35" s="109"/>
      <c r="N35" s="109"/>
      <c r="O35" s="109"/>
      <c r="P35" s="110"/>
      <c r="Q35" s="109"/>
      <c r="R35" s="109"/>
      <c r="S35" s="3"/>
      <c r="T35" s="3"/>
      <c r="U35" s="3"/>
      <c r="V35" s="172"/>
      <c r="W35" s="172"/>
      <c r="X35" s="111"/>
      <c r="AA35" s="172"/>
      <c r="AB35" s="172"/>
      <c r="AC35" s="111"/>
      <c r="AD35" s="112"/>
      <c r="AE35" s="112"/>
      <c r="AF35" s="172"/>
      <c r="AG35" s="172"/>
      <c r="AH35" s="111"/>
      <c r="AI35" s="112"/>
      <c r="AJ35" s="112"/>
      <c r="AK35" s="172"/>
      <c r="AL35" s="172"/>
      <c r="AM35" s="111"/>
      <c r="AN35" s="112"/>
      <c r="AO35" s="112"/>
      <c r="AP35" s="172"/>
      <c r="AQ35" s="172"/>
      <c r="AR35" s="172"/>
      <c r="AS35" s="111"/>
      <c r="AT35" s="112"/>
    </row>
    <row r="36" spans="1:46" ht="15.75" customHeight="1" thickBot="1" x14ac:dyDescent="0.3">
      <c r="A36" s="15"/>
      <c r="B36" s="107"/>
      <c r="C36" s="107"/>
      <c r="D36" s="108"/>
      <c r="E36" s="107"/>
      <c r="F36" s="107"/>
      <c r="G36" s="107"/>
      <c r="H36" s="109"/>
      <c r="I36" s="109"/>
      <c r="J36" s="109"/>
      <c r="K36" s="109"/>
      <c r="L36" s="109"/>
      <c r="M36" s="109"/>
      <c r="N36" s="109"/>
      <c r="O36" s="109"/>
      <c r="P36" s="110"/>
      <c r="Q36" s="109"/>
      <c r="R36" s="109"/>
      <c r="S36" s="3"/>
      <c r="T36" s="3"/>
      <c r="U36" s="3"/>
      <c r="V36" s="172"/>
      <c r="W36" s="172"/>
      <c r="X36" s="113"/>
      <c r="AA36" s="172"/>
      <c r="AB36" s="172"/>
      <c r="AC36" s="113"/>
      <c r="AD36" s="112"/>
      <c r="AE36" s="112"/>
      <c r="AF36" s="172"/>
      <c r="AG36" s="172"/>
      <c r="AH36" s="114"/>
      <c r="AI36" s="112"/>
      <c r="AJ36" s="112"/>
      <c r="AK36" s="172"/>
      <c r="AL36" s="172"/>
      <c r="AM36" s="114"/>
      <c r="AN36" s="112"/>
      <c r="AO36" s="112"/>
      <c r="AP36" s="172"/>
      <c r="AQ36" s="172"/>
      <c r="AR36" s="172"/>
      <c r="AS36" s="114"/>
      <c r="AT36" s="112"/>
    </row>
    <row r="37" spans="1:46" ht="29.25" customHeight="1" x14ac:dyDescent="0.25">
      <c r="A37" s="15"/>
      <c r="B37" s="179" t="s">
        <v>161</v>
      </c>
      <c r="C37" s="180"/>
      <c r="D37" s="181"/>
      <c r="E37" s="115"/>
      <c r="F37" s="168" t="s">
        <v>162</v>
      </c>
      <c r="G37" s="169"/>
      <c r="H37" s="169"/>
      <c r="I37" s="170"/>
      <c r="J37" s="168" t="s">
        <v>163</v>
      </c>
      <c r="K37" s="169"/>
      <c r="L37" s="169"/>
      <c r="M37" s="169"/>
      <c r="N37" s="169"/>
      <c r="O37" s="169"/>
      <c r="P37" s="170"/>
      <c r="Q37" s="109"/>
      <c r="R37" s="109"/>
      <c r="S37" s="3"/>
      <c r="T37" s="3"/>
      <c r="U37" s="3"/>
      <c r="V37" s="172"/>
      <c r="W37" s="172"/>
      <c r="X37" s="113"/>
      <c r="AA37" s="172"/>
      <c r="AB37" s="172"/>
      <c r="AC37" s="113"/>
      <c r="AD37" s="112"/>
      <c r="AE37" s="112"/>
      <c r="AF37" s="172"/>
      <c r="AG37" s="172"/>
      <c r="AH37" s="114"/>
      <c r="AI37" s="112"/>
      <c r="AJ37" s="112"/>
      <c r="AK37" s="172"/>
      <c r="AL37" s="172"/>
      <c r="AM37" s="114"/>
      <c r="AN37" s="112"/>
      <c r="AO37" s="112"/>
      <c r="AP37" s="172"/>
      <c r="AQ37" s="172"/>
      <c r="AR37" s="172"/>
      <c r="AS37" s="114"/>
      <c r="AT37" s="112"/>
    </row>
    <row r="38" spans="1:46" ht="51" customHeight="1" x14ac:dyDescent="0.25">
      <c r="A38" s="15"/>
      <c r="B38" s="173" t="s">
        <v>164</v>
      </c>
      <c r="C38" s="174"/>
      <c r="D38" s="116"/>
      <c r="E38" s="117"/>
      <c r="F38" s="175" t="s">
        <v>164</v>
      </c>
      <c r="G38" s="176"/>
      <c r="H38" s="176"/>
      <c r="I38" s="177"/>
      <c r="J38" s="175" t="s">
        <v>164</v>
      </c>
      <c r="K38" s="176"/>
      <c r="L38" s="176"/>
      <c r="M38" s="176"/>
      <c r="N38" s="176"/>
      <c r="O38" s="176"/>
      <c r="P38" s="177"/>
      <c r="Q38" s="109"/>
      <c r="R38" s="109"/>
      <c r="S38" s="3"/>
      <c r="T38" s="3"/>
      <c r="U38" s="3"/>
      <c r="V38" s="178"/>
      <c r="W38" s="178"/>
      <c r="X38" s="111"/>
      <c r="AA38" s="178"/>
      <c r="AB38" s="178"/>
      <c r="AC38" s="111"/>
      <c r="AD38" s="112"/>
      <c r="AE38" s="112"/>
      <c r="AF38" s="178"/>
      <c r="AG38" s="178"/>
      <c r="AH38" s="111"/>
      <c r="AI38" s="112"/>
      <c r="AJ38" s="112"/>
      <c r="AK38" s="178"/>
      <c r="AL38" s="178"/>
      <c r="AM38" s="111"/>
      <c r="AN38" s="112"/>
      <c r="AO38" s="112"/>
      <c r="AP38" s="178"/>
      <c r="AQ38" s="178"/>
      <c r="AR38" s="178"/>
      <c r="AS38" s="111"/>
      <c r="AT38" s="112"/>
    </row>
    <row r="39" spans="1:46" ht="30" customHeight="1" x14ac:dyDescent="0.25">
      <c r="A39" s="15"/>
      <c r="B39" s="166"/>
      <c r="C39" s="167"/>
      <c r="D39" s="116"/>
      <c r="E39" s="118"/>
      <c r="F39" s="168"/>
      <c r="G39" s="169"/>
      <c r="H39" s="168"/>
      <c r="I39" s="169"/>
      <c r="J39" s="168"/>
      <c r="K39" s="169"/>
      <c r="L39" s="169"/>
      <c r="M39" s="169"/>
      <c r="N39" s="169"/>
      <c r="O39" s="169"/>
      <c r="P39" s="170"/>
      <c r="Q39" s="109"/>
      <c r="R39" s="109"/>
      <c r="S39" s="3"/>
      <c r="T39" s="3"/>
      <c r="U39" s="3"/>
      <c r="V39" s="3"/>
      <c r="W39" s="3"/>
      <c r="X39" s="119"/>
      <c r="AA39" s="3"/>
      <c r="AB39" s="3"/>
      <c r="AC39" s="119"/>
      <c r="AD39" s="3"/>
      <c r="AE39" s="3"/>
      <c r="AF39" s="3"/>
      <c r="AG39" s="3"/>
      <c r="AH39" s="119"/>
      <c r="AI39" s="3"/>
      <c r="AJ39" s="3"/>
      <c r="AK39" s="3"/>
      <c r="AL39" s="3"/>
      <c r="AM39" s="119"/>
      <c r="AN39" s="3"/>
      <c r="AO39" s="3"/>
      <c r="AP39" s="3"/>
      <c r="AQ39" s="3"/>
      <c r="AR39" s="3"/>
      <c r="AS39" s="119"/>
      <c r="AT39" s="3"/>
    </row>
    <row r="40" spans="1:46" x14ac:dyDescent="0.25">
      <c r="A40" s="15"/>
      <c r="B40" s="166"/>
      <c r="C40" s="167"/>
      <c r="D40" s="116"/>
      <c r="E40" s="118"/>
      <c r="F40" s="168"/>
      <c r="G40" s="169"/>
      <c r="H40" s="169"/>
      <c r="I40" s="170"/>
      <c r="J40" s="166"/>
      <c r="K40" s="167"/>
      <c r="L40" s="167"/>
      <c r="M40" s="167"/>
      <c r="N40" s="167"/>
      <c r="O40" s="167"/>
      <c r="P40" s="171"/>
      <c r="Q40" s="109"/>
      <c r="R40" s="109"/>
      <c r="S40" s="3"/>
      <c r="T40" s="3"/>
      <c r="U40" s="3"/>
      <c r="V40" s="3"/>
      <c r="W40" s="3"/>
      <c r="X40" s="119"/>
      <c r="AA40" s="3"/>
      <c r="AB40" s="3"/>
      <c r="AC40" s="119"/>
      <c r="AD40" s="3"/>
      <c r="AE40" s="3"/>
      <c r="AF40" s="3"/>
      <c r="AG40" s="3"/>
      <c r="AH40" s="119"/>
      <c r="AI40" s="3"/>
      <c r="AJ40" s="3"/>
      <c r="AK40" s="3"/>
      <c r="AL40" s="3"/>
      <c r="AM40" s="119"/>
      <c r="AN40" s="3"/>
      <c r="AO40" s="3"/>
      <c r="AP40" s="3"/>
      <c r="AQ40" s="3"/>
      <c r="AR40" s="3"/>
      <c r="AS40" s="119"/>
      <c r="AT40" s="3"/>
    </row>
    <row r="41" spans="1:46" x14ac:dyDescent="0.25"/>
    <row r="42" spans="1:46" x14ac:dyDescent="0.25"/>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sheetData>
  <sheetProtection algorithmName="SHA-512" hashValue="irOhU8Cl4I0fvrz79dWbp7lkX0kzgyI5x0EOBVDsuNivu+yiev1eo6fa31kyxKSAB63zTdx/ecAQxcoU7zARfQ==" saltValue="q1MsRRLtPhlFlYUZ7mOLZw==" spinCount="100000" sheet="1" objects="1" scenarios="1"/>
  <mergeCells count="117">
    <mergeCell ref="E9:H9"/>
    <mergeCell ref="A1:H1"/>
    <mergeCell ref="A2:H2"/>
    <mergeCell ref="I6:M6"/>
    <mergeCell ref="N6:R6"/>
    <mergeCell ref="S6:W6"/>
    <mergeCell ref="I7:M7"/>
    <mergeCell ref="N7:R7"/>
    <mergeCell ref="S7:W7"/>
    <mergeCell ref="N4:R4"/>
    <mergeCell ref="S4:W4"/>
    <mergeCell ref="I5:M5"/>
    <mergeCell ref="N5:R5"/>
    <mergeCell ref="S5:W5"/>
    <mergeCell ref="E6:H6"/>
    <mergeCell ref="C3:H3"/>
    <mergeCell ref="E4:H4"/>
    <mergeCell ref="E5:H5"/>
    <mergeCell ref="I1:M1"/>
    <mergeCell ref="N1:R1"/>
    <mergeCell ref="S1:W1"/>
    <mergeCell ref="I2:M2"/>
    <mergeCell ref="N2:R2"/>
    <mergeCell ref="S2:W2"/>
    <mergeCell ref="I3:M3"/>
    <mergeCell ref="N3:R3"/>
    <mergeCell ref="S3:W3"/>
    <mergeCell ref="I4:M4"/>
    <mergeCell ref="E7:H7"/>
    <mergeCell ref="AF7:AJ7"/>
    <mergeCell ref="AK7:AO7"/>
    <mergeCell ref="AP7:AT7"/>
    <mergeCell ref="V8:Z8"/>
    <mergeCell ref="AA8:AE8"/>
    <mergeCell ref="AF8:AJ8"/>
    <mergeCell ref="AK8:AO8"/>
    <mergeCell ref="AP8:AT8"/>
    <mergeCell ref="E8:H8"/>
    <mergeCell ref="AS14:AS15"/>
    <mergeCell ref="AT14:AT15"/>
    <mergeCell ref="D10:K10"/>
    <mergeCell ref="L10:O10"/>
    <mergeCell ref="V10:W10"/>
    <mergeCell ref="AA10:AB10"/>
    <mergeCell ref="AK10:AL10"/>
    <mergeCell ref="AP10:AR10"/>
    <mergeCell ref="D12:U13"/>
    <mergeCell ref="V12:Z12"/>
    <mergeCell ref="AA12:AE12"/>
    <mergeCell ref="AF12:AJ12"/>
    <mergeCell ref="AK12:AO12"/>
    <mergeCell ref="AP12:AT12"/>
    <mergeCell ref="V13:Z13"/>
    <mergeCell ref="AF10:AG10"/>
    <mergeCell ref="AA13:AE13"/>
    <mergeCell ref="AF13:AJ13"/>
    <mergeCell ref="AK13:AO13"/>
    <mergeCell ref="AP13:AT13"/>
    <mergeCell ref="D14:S14"/>
    <mergeCell ref="V14:W14"/>
    <mergeCell ref="X14:X15"/>
    <mergeCell ref="C15:C16"/>
    <mergeCell ref="B34:D34"/>
    <mergeCell ref="V34:W34"/>
    <mergeCell ref="AA34:AB34"/>
    <mergeCell ref="AF34:AG34"/>
    <mergeCell ref="AK34:AL34"/>
    <mergeCell ref="AO34:AQ34"/>
    <mergeCell ref="AJ14:AJ15"/>
    <mergeCell ref="AK14:AL14"/>
    <mergeCell ref="AM14:AM15"/>
    <mergeCell ref="AN14:AN15"/>
    <mergeCell ref="AO14:AO15"/>
    <mergeCell ref="AP14:AR14"/>
    <mergeCell ref="AC14:AC15"/>
    <mergeCell ref="Z14:Z15"/>
    <mergeCell ref="AA14:AB14"/>
    <mergeCell ref="AD14:AD15"/>
    <mergeCell ref="AE14:AE15"/>
    <mergeCell ref="AF14:AG14"/>
    <mergeCell ref="AH14:AH15"/>
    <mergeCell ref="AI14:AI15"/>
    <mergeCell ref="A12:B14"/>
    <mergeCell ref="Y14:Y15"/>
    <mergeCell ref="V36:W36"/>
    <mergeCell ref="AA36:AB36"/>
    <mergeCell ref="AF36:AG36"/>
    <mergeCell ref="AK36:AL36"/>
    <mergeCell ref="AP36:AR36"/>
    <mergeCell ref="V35:W35"/>
    <mergeCell ref="AA35:AB35"/>
    <mergeCell ref="AF35:AG35"/>
    <mergeCell ref="AK35:AL35"/>
    <mergeCell ref="AP35:AR35"/>
    <mergeCell ref="B39:C39"/>
    <mergeCell ref="F39:G39"/>
    <mergeCell ref="H39:I39"/>
    <mergeCell ref="J39:P39"/>
    <mergeCell ref="B40:C40"/>
    <mergeCell ref="F40:I40"/>
    <mergeCell ref="J40:P40"/>
    <mergeCell ref="AK37:AL37"/>
    <mergeCell ref="AP37:AR37"/>
    <mergeCell ref="B38:C38"/>
    <mergeCell ref="F38:I38"/>
    <mergeCell ref="J38:P38"/>
    <mergeCell ref="V38:W38"/>
    <mergeCell ref="AA38:AB38"/>
    <mergeCell ref="AF38:AG38"/>
    <mergeCell ref="AK38:AL38"/>
    <mergeCell ref="AP38:AR38"/>
    <mergeCell ref="B37:D37"/>
    <mergeCell ref="F37:I37"/>
    <mergeCell ref="J37:P37"/>
    <mergeCell ref="V37:W37"/>
    <mergeCell ref="AA37:AB37"/>
    <mergeCell ref="AF37:AG37"/>
  </mergeCells>
  <conditionalFormatting sqref="AH37:AH38 AM37:AM38 AS37:AS38 AC37:AC38 X37:X38 AC34:AD34 AH34:AI34 AN34 AR34:AT34 AM35 X17:X35 AC17:AC33 AC35 AH17:AH33 AH35 AS17:AS33 AS35 AA29:AC29 V33:AJ33">
    <cfRule type="containsText" dxfId="19" priority="19" operator="containsText" text="N/A">
      <formula>NOT(ISERROR(SEARCH("N/A",V17)))</formula>
    </cfRule>
    <cfRule type="cellIs" dxfId="18" priority="20" operator="between">
      <formula>#REF!</formula>
      <formula>#REF!</formula>
    </cfRule>
    <cfRule type="cellIs" dxfId="17" priority="21" operator="between">
      <formula>#REF!</formula>
      <formula>#REF!</formula>
    </cfRule>
    <cfRule type="cellIs" dxfId="16" priority="22" operator="between">
      <formula>#REF!</formula>
      <formula>#REF!</formula>
    </cfRule>
  </conditionalFormatting>
  <conditionalFormatting sqref="AH38 AH35 AM38 AM35 AS38 AS35 AC38 AC35 X38 X35">
    <cfRule type="containsText" dxfId="15" priority="23" operator="containsText" text="N/A">
      <formula>NOT(ISERROR(SEARCH("N/A",X35)))</formula>
    </cfRule>
    <cfRule type="cellIs" dxfId="14" priority="24" operator="between">
      <formula>$B$13</formula>
      <formula>#REF!</formula>
    </cfRule>
    <cfRule type="cellIs" dxfId="13" priority="25" operator="between">
      <formula>$B$11</formula>
      <formula>#REF!</formula>
    </cfRule>
    <cfRule type="cellIs" dxfId="12" priority="26" operator="between">
      <formula>#REF!</formula>
      <formula>#REF!</formula>
    </cfRule>
  </conditionalFormatting>
  <conditionalFormatting sqref="AS35 AH35 AH38 AM35 AM38 AS38 AC35 AC38 X35 X38">
    <cfRule type="containsText" dxfId="11" priority="27" operator="containsText" text="N/A">
      <formula>NOT(ISERROR(SEARCH("N/A",X35)))</formula>
    </cfRule>
    <cfRule type="cellIs" dxfId="10" priority="28" operator="between">
      <formula>#REF!</formula>
      <formula>#REF!</formula>
    </cfRule>
    <cfRule type="cellIs" dxfId="9" priority="29" operator="between">
      <formula>$B$11</formula>
      <formula>#REF!</formula>
    </cfRule>
    <cfRule type="cellIs" dxfId="8" priority="30" operator="between">
      <formula>#REF!</formula>
      <formula>#REF!</formula>
    </cfRule>
  </conditionalFormatting>
  <conditionalFormatting sqref="AD34">
    <cfRule type="colorScale" priority="17">
      <colorScale>
        <cfvo type="min"/>
        <cfvo type="percentile" val="50"/>
        <cfvo type="max"/>
        <color rgb="FFF8696B"/>
        <color rgb="FFFFEB84"/>
        <color rgb="FF63BE7B"/>
      </colorScale>
    </cfRule>
  </conditionalFormatting>
  <conditionalFormatting sqref="AI34">
    <cfRule type="colorScale" priority="16">
      <colorScale>
        <cfvo type="min"/>
        <cfvo type="percentile" val="50"/>
        <cfvo type="max"/>
        <color rgb="FFF8696B"/>
        <color rgb="FFFFEB84"/>
        <color rgb="FF63BE7B"/>
      </colorScale>
    </cfRule>
  </conditionalFormatting>
  <conditionalFormatting sqref="AN34">
    <cfRule type="colorScale" priority="15">
      <colorScale>
        <cfvo type="min"/>
        <cfvo type="percentile" val="50"/>
        <cfvo type="max"/>
        <color rgb="FFF8696B"/>
        <color rgb="FFFFEB84"/>
        <color rgb="FF63BE7B"/>
      </colorScale>
    </cfRule>
  </conditionalFormatting>
  <conditionalFormatting sqref="AS34">
    <cfRule type="colorScale" priority="14">
      <colorScale>
        <cfvo type="min"/>
        <cfvo type="percentile" val="50"/>
        <cfvo type="max"/>
        <color rgb="FFF8696B"/>
        <color rgb="FFFFEB84"/>
        <color rgb="FF63BE7B"/>
      </colorScale>
    </cfRule>
  </conditionalFormatting>
  <conditionalFormatting sqref="X34">
    <cfRule type="colorScale" priority="13">
      <colorScale>
        <cfvo type="min"/>
        <cfvo type="percentile" val="50"/>
        <cfvo type="max"/>
        <color rgb="FFF8696B"/>
        <color rgb="FFFFEB84"/>
        <color rgb="FF63BE7B"/>
      </colorScale>
    </cfRule>
  </conditionalFormatting>
  <conditionalFormatting sqref="AC34">
    <cfRule type="colorScale" priority="12">
      <colorScale>
        <cfvo type="min"/>
        <cfvo type="percentile" val="50"/>
        <cfvo type="max"/>
        <color rgb="FFF8696B"/>
        <color rgb="FFFFEB84"/>
        <color rgb="FF63BE7B"/>
      </colorScale>
    </cfRule>
  </conditionalFormatting>
  <conditionalFormatting sqref="AH34">
    <cfRule type="colorScale" priority="11">
      <colorScale>
        <cfvo type="min"/>
        <cfvo type="percentile" val="50"/>
        <cfvo type="max"/>
        <color rgb="FFF8696B"/>
        <color rgb="FFFFEB84"/>
        <color rgb="FF63BE7B"/>
      </colorScale>
    </cfRule>
  </conditionalFormatting>
  <conditionalFormatting sqref="AR34">
    <cfRule type="colorScale" priority="10">
      <colorScale>
        <cfvo type="min"/>
        <cfvo type="percentile" val="50"/>
        <cfvo type="max"/>
        <color rgb="FF63BE7B"/>
        <color rgb="FFFFEB84"/>
        <color rgb="FFF8696B"/>
      </colorScale>
    </cfRule>
  </conditionalFormatting>
  <conditionalFormatting sqref="AR17:AR33">
    <cfRule type="colorScale" priority="31">
      <colorScale>
        <cfvo type="num" val="0.45"/>
        <cfvo type="percent" val="0.65"/>
        <cfvo type="percent" val="100"/>
        <color rgb="FFF8696B"/>
        <color rgb="FFFFEB84"/>
        <color rgb="FF63BE7B"/>
      </colorScale>
    </cfRule>
  </conditionalFormatting>
  <conditionalFormatting sqref="AR18:AR34">
    <cfRule type="colorScale" priority="32">
      <colorScale>
        <cfvo type="num" val="0.45"/>
        <cfvo type="percent" val="0.65"/>
        <cfvo type="percent" val="100"/>
        <color rgb="FFF8696B"/>
        <color rgb="FFFFEB84"/>
        <color rgb="FF63BE7B"/>
      </colorScale>
    </cfRule>
  </conditionalFormatting>
  <conditionalFormatting sqref="AM34">
    <cfRule type="containsText" dxfId="7" priority="6" operator="containsText" text="N/A">
      <formula>NOT(ISERROR(SEARCH("N/A",AM34)))</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M34">
    <cfRule type="colorScale" priority="5">
      <colorScale>
        <cfvo type="min"/>
        <cfvo type="percentile" val="50"/>
        <cfvo type="max"/>
        <color rgb="FFF8696B"/>
        <color rgb="FFFFEB84"/>
        <color rgb="FF63BE7B"/>
      </colorScale>
    </cfRule>
  </conditionalFormatting>
  <conditionalFormatting sqref="AG31:AJ31">
    <cfRule type="containsText" dxfId="3" priority="1" operator="containsText" text="N/A">
      <formula>NOT(ISERROR(SEARCH("N/A",AG31)))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U17:U33" xr:uid="{00000000-0002-0000-0000-000000000000}">
      <formula1>CONTRALORIA</formula1>
    </dataValidation>
    <dataValidation type="list" allowBlank="1" showInputMessage="1" showErrorMessage="1" error="Escriba un texto " promptTitle="Cualquier contenido" sqref="F31:F33 F17:F22 F28:F29" xr:uid="{00000000-0002-0000-0000-000001000000}">
      <formula1>META2</formula1>
    </dataValidation>
    <dataValidation type="list" allowBlank="1" showInputMessage="1" showErrorMessage="1" sqref="Q17:Q33" xr:uid="{00000000-0002-0000-0000-000002000000}">
      <formula1>INDICADOR</formula1>
    </dataValidation>
    <dataValidation type="list" allowBlank="1" showInputMessage="1" showErrorMessage="1" sqref="J33 J20:J22 J27:J31" xr:uid="{00000000-0002-0000-0000-000003000000}">
      <formula1>PROGRAMACION</formula1>
    </dataValidation>
    <dataValidation type="list" allowBlank="1" showInputMessage="1" showErrorMessage="1" sqref="B7" xr:uid="{00000000-0002-0000-0000-000004000000}">
      <formula1>LIDERPROCESO</formula1>
    </dataValidation>
    <dataValidation type="list" allowBlank="1" showInputMessage="1" showErrorMessage="1" sqref="B4" xr:uid="{00000000-0002-0000-0000-000005000000}">
      <formula1>DEPENDENCIA</formula1>
    </dataValidation>
    <dataValidation type="list" allowBlank="1" showInputMessage="1" showErrorMessage="1" sqref="W5" xr:uid="{00000000-0002-0000-0000-000006000000}">
      <formula1>$AT$7:$AT$10</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Dimelza Mendoza Rueda</dc:creator>
  <cp:lastModifiedBy>Jeraldyn Tautiva Guarin</cp:lastModifiedBy>
  <dcterms:created xsi:type="dcterms:W3CDTF">2019-04-11T17:57:59Z</dcterms:created>
  <dcterms:modified xsi:type="dcterms:W3CDTF">2019-09-09T16:49:39Z</dcterms:modified>
</cp:coreProperties>
</file>