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20" documentId="6_{669D569E-9C21-4355-9C3F-E40FBFC588E2}" xr6:coauthVersionLast="41" xr6:coauthVersionMax="41" xr10:uidLastSave="{71CBFFFA-B1C5-4988-8275-061014725687}"/>
  <bookViews>
    <workbookView xWindow="-120" yWindow="-120" windowWidth="29040" windowHeight="15840" tabRatio="711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PROCESO'!$A$13:$AT$35</definedName>
    <definedName name="_xlnm.Print_Area" localSheetId="0">'PLAN GESTION POR PROCESO'!$A$1:$AT$41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4" i="1" l="1"/>
  <c r="AC19" i="1" l="1"/>
  <c r="AC35" i="1" l="1"/>
  <c r="X22" i="1" l="1"/>
  <c r="X23" i="1"/>
  <c r="X26" i="1"/>
  <c r="X27" i="1"/>
  <c r="X28" i="1"/>
  <c r="X29" i="1"/>
  <c r="X31" i="1"/>
  <c r="X32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18" i="1"/>
  <c r="AM19" i="1"/>
  <c r="AM35" i="1" s="1"/>
  <c r="AM20" i="1"/>
  <c r="AM21" i="1"/>
  <c r="AM22" i="1"/>
  <c r="AM23" i="1"/>
  <c r="AM24" i="1"/>
  <c r="AM25" i="1"/>
  <c r="AM26" i="1"/>
  <c r="AM27" i="1"/>
  <c r="AM28" i="1"/>
  <c r="AM29" i="1"/>
  <c r="AM31" i="1"/>
  <c r="AM33" i="1"/>
  <c r="AH19" i="1"/>
  <c r="AH21" i="1"/>
  <c r="AH22" i="1"/>
  <c r="AH23" i="1"/>
  <c r="AH26" i="1"/>
  <c r="AH27" i="1"/>
  <c r="AH28" i="1"/>
  <c r="AH29" i="1"/>
  <c r="AH30" i="1"/>
  <c r="AH31" i="1"/>
  <c r="AC20" i="1"/>
  <c r="AC26" i="1"/>
  <c r="AC27" i="1"/>
  <c r="AC28" i="1"/>
  <c r="AC29" i="1"/>
  <c r="AC31" i="1"/>
  <c r="AC33" i="1"/>
  <c r="E35" i="1"/>
  <c r="P29" i="1"/>
  <c r="H48" i="1"/>
  <c r="H47" i="1"/>
  <c r="P23" i="1"/>
  <c r="P30" i="1"/>
  <c r="P19" i="1"/>
  <c r="P18" i="1"/>
  <c r="AR35" i="1"/>
  <c r="AH35" i="1" l="1"/>
  <c r="X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<sst xmlns="http://schemas.openxmlformats.org/spreadsheetml/2006/main" count="536" uniqueCount="293">
  <si>
    <t>ALCALDÍA LOCAL DE TEUSAQUILLO</t>
  </si>
  <si>
    <t>SECRETARIA DISTRITAL DE GOBIERNO</t>
  </si>
  <si>
    <t>VIGENCIA DE LA PLANEACIÓN</t>
  </si>
  <si>
    <t>CONTROL DE CAMBIOS</t>
  </si>
  <si>
    <t>ALCALDÍA LOCAL</t>
  </si>
  <si>
    <t>ALCALDIA LOCAL DE TEUSAQUILLO</t>
  </si>
  <si>
    <t>VERSIÓN</t>
  </si>
  <si>
    <t>FECHA</t>
  </si>
  <si>
    <t>DESCRIPCIÓN DE LA MODIFICACIÓN</t>
  </si>
  <si>
    <t>PROCESOS ASOCIADOS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</si>
  <si>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</si>
  <si>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</si>
  <si>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</si>
  <si>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</si>
  <si>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</si>
  <si>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</si>
  <si>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</si>
  <si>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</si>
  <si>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</si>
  <si>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</si>
  <si>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</si>
  <si>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</si>
  <si>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</si>
  <si>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</si>
  <si>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</si>
  <si>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</si>
  <si>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</si>
  <si>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</si>
  <si>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</si>
  <si>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</si>
  <si>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</si>
  <si>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</si>
  <si>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</si>
  <si>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</si>
  <si>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</si>
  <si>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</si>
  <si>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</si>
  <si>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</si>
  <si>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</si>
  <si>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</si>
  <si>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</si>
  <si>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</si>
  <si>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</si>
  <si>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</si>
  <si>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</si>
  <si>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</si>
  <si>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</si>
  <si>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</si>
  <si>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</si>
  <si>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</si>
  <si>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</si>
  <si>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</si>
  <si>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</si>
  <si>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</si>
  <si>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</si>
  <si>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</si>
  <si>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</si>
  <si>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</si>
  <si>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</si>
  <si>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</si>
  <si>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</si>
  <si>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</si>
  <si>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</si>
  <si>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</si>
  <si>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</si>
  <si>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</si>
  <si>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</si>
  <si>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</si>
  <si>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</si>
  <si>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</si>
  <si>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</si>
  <si>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VISOR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</si>
  <si>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</si>
  <si>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</si>
  <si>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</si>
  <si>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</si>
  <si>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</si>
  <si>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</si>
  <si>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</si>
  <si>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</si>
  <si>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</si>
  <si>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</si>
  <si>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</si>
  <si>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</si>
  <si>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</si>
  <si>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</si>
  <si>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</si>
  <si>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Girar el 50% del presupuesto constituido como Obligaciones por Pagar de la vigencia 2017 y anteriores (Inversión).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</si>
  <si>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</si>
  <si>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</si>
  <si>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</si>
  <si>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La apropiación disponible es de $21.328.969.000 de lo cual se giró $955.913.296 correspondiente a un 4.48% no se alcanzó la meta debido a que el pago de la sede se tramitará en abril de 2019.</t>
  </si>
  <si>
    <t>Girar el 50% del presupuesto constituido como Obligaciones por Pagar de la vigencia 2018 (Inversión).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</si>
  <si>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</si>
  <si>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</si>
  <si>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</si>
  <si>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La apropiación disponible $32.496.709.000 de lo cual se giró $2.643.814.829 correspondiente al 8.14% no se cumplió la meta debido a que los pagos de muchas obras se realizaran en el mes de abril de 2019.</t>
  </si>
  <si>
    <t>Fortalecer la capacidad institucional y para el ejercicio de la función  policiva por parte de las autoridades locales a cargo de la SDG.</t>
  </si>
  <si>
    <t>Inspección Vigilancia y Control</t>
  </si>
  <si>
    <t>Dar impulso procesal  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</si>
  <si>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</si>
  <si>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</si>
  <si>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</si>
  <si>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</si>
  <si>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</si>
  <si>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</si>
  <si>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</si>
  <si>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</si>
  <si>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</si>
  <si>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</si>
  <si>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</si>
  <si>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</si>
  <si>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</si>
  <si>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 xml:space="preserve">Durante I trimestre se realizaron 8 acciones de control u operativos los cuales fueron:
1.operativos hoteles. 
2.operativo parqueadero la esmeralda.
3.IVC clínicas veterinarias y comercios animales.
4.Operativo Distrito 27
5.Operativo UPZ 100 Galerías.
6. Operativo UPZ 101 Teusaquillo.
7. Operativo UPZ 100 Galerías.
8. Operativo Distrito 27-cierre establecimiento calle 57.
</t>
  </si>
  <si>
    <t xml:space="preserve">
Actas de reunión y operativos
Operativos en materia de actividad económica
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</si>
  <si>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</si>
  <si>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</si>
  <si>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</si>
  <si>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</si>
  <si>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 xml:space="preserve">Durante I trimestre se realizaron 6 acciones de control u operativos los cuales fueron:
1.Operativo de control Urbano parqueadero PARK.
2.Operativo de control por infracción de obras sin licencia.
3.Visita de control urbano para expedir certificado de ocupación.
4.Visita de control actuación administrativa 031-2012(orden de demolición enlace peatonal gran estación).
5. Visita de control actuación administrativa 051-2017.
6.Visita de control urbano para certificación de permiso ocupación rad.2019631024572
</t>
  </si>
  <si>
    <t xml:space="preserve">
Actas de reunión y operativos
Operativos en materia de urbanismo
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</si>
  <si>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</si>
  <si>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</si>
  <si>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</si>
  <si>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</si>
  <si>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Durante I trimestre se realizaron 6 acciones de control u operativos los cuales fueron:
1.Recuperación de espacio Público Iglesia San Alfonso.14-02-2019
2.Levantamiento de Cambuches canal arzobispo.
3. Recuperación de espacio Público Iglesia San Alfonso.14-03-19
4.Recuperación espacio Público CAI Galerías.
5.Recuperación Espacio Público canal Río Arzobispo 13-03-19
6. Recuperación Espacio Público canal Río Arzobispo 21-03-19</t>
  </si>
  <si>
    <t xml:space="preserve">
Actas de reunión y operativos 
Operativos de Recuperación de espacio público
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</si>
  <si>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</si>
  <si>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</si>
  <si>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</si>
  <si>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</si>
  <si>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</si>
  <si>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</si>
  <si>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</si>
  <si>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</si>
  <si>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59%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</si>
  <si>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</si>
  <si>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</si>
  <si>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</si>
  <si>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</si>
  <si>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</si>
  <si>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</si>
  <si>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</si>
  <si>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</si>
  <si>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</si>
  <si>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</si>
  <si>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</si>
  <si>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</si>
  <si>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CONSTANTE</t>
  </si>
  <si>
    <t>Planes de mejora</t>
  </si>
  <si>
    <t>MIMEC - SIG</t>
  </si>
  <si>
    <t>Reportes MIMEC - SIG remitidos por la OAP</t>
  </si>
  <si>
    <t>La Alcaldía Local actualmente presenta un nivel de cumplimiento del 40% de las acciones de mejora documentadas y vigentes.</t>
  </si>
  <si>
    <t xml:space="preserve">Reportes MIMEC - SIG 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</si>
  <si>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</si>
  <si>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</si>
  <si>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</si>
  <si>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suma</t>
  </si>
  <si>
    <t xml:space="preserve">Requerimientos ciudadanos con respuesta </t>
  </si>
  <si>
    <t>Aplicativo Gestión Documental</t>
  </si>
  <si>
    <t>Seguimiento requerimientos ciudadanos</t>
  </si>
  <si>
    <t>La Alcaldía Local dio respuesta al 92% de los requerimientos ciudadanos con corte a 31 de diciembre de 2018 programados para el trimestre de la vigencia 2019.</t>
  </si>
  <si>
    <t xml:space="preserve">
Seguimiento requerimientos ciudadanos
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</si>
  <si>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</si>
  <si>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</si>
  <si>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</si>
  <si>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</si>
  <si>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</si>
  <si>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</si>
  <si>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</si>
  <si>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</si>
  <si>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</si>
  <si>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</si>
  <si>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</si>
  <si>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</si>
  <si>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</si>
  <si>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</si>
  <si>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</si>
  <si>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</si>
  <si>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</si>
  <si>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</si>
  <si>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</si>
  <si>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</si>
  <si>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</si>
  <si>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</si>
  <si>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</si>
  <si>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</si>
  <si>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</si>
  <si>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</si>
  <si>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</si>
  <si>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</si>
  <si>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</si>
  <si>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</si>
  <si>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</si>
  <si>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</si>
  <si>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</si>
  <si>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</si>
  <si>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</si>
  <si>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</si>
  <si>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</si>
  <si>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</si>
  <si>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</si>
  <si>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</si>
  <si>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</si>
  <si>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</si>
  <si>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</si>
  <si>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</si>
  <si>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</si>
  <si>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</si>
  <si>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</si>
  <si>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</si>
  <si>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</si>
  <si>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</si>
  <si>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</si>
  <si>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</si>
  <si>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</si>
  <si>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</si>
  <si>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</si>
  <si>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</si>
  <si>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</si>
  <si>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</si>
  <si>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</si>
  <si>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</si>
  <si>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</si>
  <si>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</si>
  <si>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</si>
  <si>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</si>
  <si>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</si>
  <si>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</si>
  <si>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</si>
  <si>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</si>
  <si>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</si>
  <si>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</si>
  <si>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</si>
  <si>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</si>
  <si>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</si>
  <si>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</si>
  <si>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</si>
  <si>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</si>
  <si>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</si>
  <si>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</si>
  <si>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</si>
  <si>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</si>
  <si>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</si>
  <si>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</si>
  <si>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</si>
  <si>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</si>
  <si>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</si>
  <si>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</si>
  <si>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</si>
  <si>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</si>
  <si>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</si>
  <si>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</si>
  <si>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</si>
  <si>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</si>
  <si>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</si>
  <si>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</si>
  <si>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</si>
  <si>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</si>
  <si>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</si>
  <si>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</si>
  <si>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radicado 20194400192783</t>
  </si>
  <si>
    <t>Según el visor MUSI reportado por la Secretaría Distrital de Planeación, el avance físico del plan de desarrollo local para el trimestre fue del 28,4%</t>
  </si>
  <si>
    <t>MATRIZ MUSI</t>
  </si>
  <si>
    <t>Se adiciona el avance de gestión de la Alcaldía Local realizado durante el I trimestre, obteniendo por resultado 82,75%. Se modifican las metas 5 y 6 definiendo las obligaciones por pagar del rubro de Inversión y finalmente, se cambia la programación de la meta "Obtener una calificación  semestral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</si>
  <si>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</si>
  <si>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</si>
  <si>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</si>
  <si>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</si>
  <si>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 xml:space="preserve">Se realizaron los diálogos ciudadanos y la rendición de cuentas. En el año 2018 hubo una asistencia de 180 personas y en el año 2019 hubo una asistencia de 251 personas, para un incremento del 39%. Se adjunta evidencias. </t>
  </si>
  <si>
    <t>Registros de asistencia a la audiencia pública de rendición de cuentas 2018 y 2019 y reportes enviados a la Veeduría Distrital</t>
  </si>
  <si>
    <t xml:space="preserve">La apropiación disponible a junio 30 de 2019 es de $13.043.064.000 de lo cual se ha comprometido $4.047.827.811 correspondiente a un 31.03%, no se alcanzó la meta debido a que los procesos correspondientes a los proyectos de inversión se encuentran en la etapa de formulación
</t>
  </si>
  <si>
    <t xml:space="preserve">La apropiación disponible a junio 30 de 2019 es de $13.043.064.000 de lo cual se ha comprometido $4.047.827.811 correspondiente a un 31.03%, y se ha girado $1.491.424.211 correspondiente al 11.43% </t>
  </si>
  <si>
    <t xml:space="preserve">La apropiación disponible es de $19.374.374.308 de lo cual se giró $5.217.482.094 correspondiente a un 26.93% </t>
  </si>
  <si>
    <t xml:space="preserve">La apropiación disponible $29.825.366.810 de lo cual se giró $9.537.680.364 correspondiente al 31.98% </t>
  </si>
  <si>
    <t>Reporte sistema SI-ACTUA por Inspecciones</t>
  </si>
  <si>
    <t xml:space="preserve">Durante II trimestre se realizaron 11 acciones de control u operativos los cuales fueron: 
1-Operativo Mayo 10 de 2019 Atracciones Mecánicas), 2- Operativo mayo 24 de 2019 (Medición de ruido galerías), 3- Mayo 30 de 2019 (Atracciones Mecánicas), 4- Mayo 30 de 2019 (IVC Galerías), 5- Operativo 4 de junio de 2019 ( IVC Restaurante Yenny y Beto), 6- Operativo 6 de junio de 2019 ( IVC Casas de Lenocinio), 7- Operativo Junio 7 de 2019 ( Parques y atracciones mecánicas), 8- Operativo Junio 7 (IVC Medio Ambiente), 9- operativo Junio 14 de 2019 ( IVC Copa América), 10- Operativo Junio 17 de 2019 (atracciones mecánicas), 11- Operativo 25 de junio (Operativo IVC Comercio de animales y 
</t>
  </si>
  <si>
    <t xml:space="preserve">GET-IVC-F035 Acta de visita
GET-IVC-F032 Formato consolidación de la información de operativos
GDI-GPD-F029 Evidencia de reunión
</t>
  </si>
  <si>
    <t xml:space="preserve">GET-IVC-F032 Formato consolidación de la información de operativos
GET-IVC-F034 Formato técnico de visita y/o verificación- control urbanístico
GDI-GPD-F029 Evidencia de reunión
</t>
  </si>
  <si>
    <t>Durante II trimestre se realizaron 6 acciones de control u operativos los cuales fueron: 1- 7 de mayo de 2019 (Control Urbano – Permiso de Ocupación), 2- 14 de mayo de 2019 (Control Urbano), 3- junio 08 de 2019 7 de mayo de 2019 (Control Urbano – Permiso de Ocupación), 4- junio 11 de 2019 (Control Urbano), 5-  junio 11 de 2019 7 de mayo de 2019 (Control Urbano – Permiso de Ocupación), 6- junio 26 de 2019 (Control Urbano).</t>
  </si>
  <si>
    <t>Durante II trimestre se realizaron 6 acciones de control u operativos los cuales fueron: 1- abril 2 de 2019 (Operativo cerramiento espacio público), 2- abril 14 de 2019 (Recuperación espacio público Acción Popular Iglesia de los Milagros), 3- Abril 28 de 2019 (Operativo de recuperación de espacio público puente Calle 53 con Cra 30) 4-Mayo 14 de 2019 (Recuperación espacio público Acción Popular Iglesia de los Milagros), 5- Junio 14 de 2019 (Recuperación espacio público Acción Popular Iglesia de los Milagros), 6- 18 de Junio de 2019 (Operativo Invasión del espacio Público Edificio Parque 52).</t>
  </si>
  <si>
    <t xml:space="preserve">*No Equipos en el Dominio reportados por la consola del directorio activo / No de equipos de la alcaldía Local = 95%
*No de Usuarios reportados por la consola del directorio activo /Número de usuarios de la alcaldía Local = 83%, debido a que no se relacionaron los usuarios que están en el D.A. pero no poseen equipo de cómputo fijo.
*No de Equipos con antivirus reportados por la consola del Antivirus / No equipos de la alcaldía Local = 96%.
*Equipos con Aranda de la Alcaldía local / No Equipos de la Alcaldía Local= 96%. *Casos Hola resueltos a tiempo por el administrador de red de la alcaldía local / casos Hola generados para área DTI de la Alcaldía Local = 0%, debido a que no estamos utilizando el Aplicativo, lo pondremos en producción.
*Número de procesos de compra con componentes tecnológicos aprobados por la DTI/ número de procesos de compra con componentes tecnológicos de la alcaldía local = 100%
</t>
  </si>
  <si>
    <t xml:space="preserve">Se realiza la formulación y seguimiento de los planes incluidos en el aplicativo MIMEC de la Alcaldía Local identificados así:
Plan No. 7; se remitió para validación de cierre por parte del analista del SIG, desde la bandeja del líder del proceso.
Plan No.28; este plan fue validado por la OCI y desde allí fue cerrado.
Plan No. 43; este se encuentra en seguimiento y se realizó el cargue de las evidencias de cumplimiento para dos de los hallazgos dando cumplimiento del 100%, quedando solo un hallazgo por cargue de una evidencia.
Plan 64; este fue formulado en sus dos hallazgos y fue remitido a validación de aprobación por parte del analista del SIG, para su posterior cargue de evidencias. 
</t>
  </si>
  <si>
    <t xml:space="preserve">Uso eficiente de energía: Durante las inspecciones realizadas por el profesional ambiental se determinó que los monitores de la alcaldía local se encontraron parcialmente apagados.
Gestión Integral de Residuos: Según la inspección se evidencia mezcla de residuos en los puntos ecológicos.
Movilidad Sostenible: Realiza reporte. 140 personas usan transporte bimodal, 20 bicicleta, 120 transporte público,15 caminando, 0 carro compartido, 0 Taxi o App, 40 carro, 10 moto
Participación en actividades ambientales: Según inspección se cuenta con una participación parcial de los servidores públicos en actividades ambientales.
Reporte Consumo de papel: No realiza reporte en SharePoint.
Consumo de papel: No se puede hacer comparación, no se cuenta con los reportes.
</t>
  </si>
  <si>
    <t>Reporte Secretaria Distrital de Gobierno
oficina de servicio de Atención a la Ciudadanía SAC
reporte Preventivo Alcaldía Local de Teusaquillo 2018, así mismo el FDLT cuenta con una tabla para realizar el seguimiento de todos los derechos de petición y llevar la trazabilidad, así de esta manera a la fecha para el año 2018 el porcentaje de respuesta y tramite definitivo fue de un 48%</t>
  </si>
  <si>
    <t>Reporte PREDIS</t>
  </si>
  <si>
    <t xml:space="preserve">Reporte DTI </t>
  </si>
  <si>
    <t>Reporte requermientos ciudadanos</t>
  </si>
  <si>
    <t>De acuerdo al reporte remitido por la Dirección para la Gestión Policiva  se dio respuesta al 58% de los comparendos programados para el trimestre</t>
  </si>
  <si>
    <t>De acuerdo al reporte remitido por la Dirección para la Gestión Policiva  se dio respuesta al 33% de las quejas programados para el trimestre</t>
  </si>
  <si>
    <t xml:space="preserve">
    De acuerdo con el informe de avance PDL 2017-2020 remitido por la Secretaría Distrital de Planeación - SDP, el visor MUSI reporta para la Alcaldía Local un avance físico del 35,9%.</t>
  </si>
  <si>
    <r>
      <t xml:space="preserve">En atención al correo remitido el día 25 de julio de 2019 por partede la Directora para la Gestión Policiva se modifica la linea base de las metas </t>
    </r>
    <r>
      <rPr>
        <i/>
        <sz val="12"/>
        <rFont val="Arial"/>
        <family val="2"/>
      </rPr>
      <t xml:space="preserve"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</t>
    </r>
    <r>
      <rPr>
        <sz val="12"/>
        <rFont val="Arial"/>
        <family val="2"/>
      </rPr>
      <t xml:space="preserve"> . Se adiciona el avance de gestión de la Alcaldía Local realizado durante el II trimestre, obteniendo por resultado 91,01%.</t>
    </r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</si>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</sst>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2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Garamond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sz val="10"/>
      <color rgb="FF000000"/>
      <name val="Garamond"/>
      <family val="1"/>
    </font>
    <font>
      <b/>
      <sz val="16"/>
      <name val="Arial"/>
      <family val="2"/>
    </font>
    <font>
      <i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96">
    <xf numFmtId="0" fontId="0" fillId="0" borderId="0" xfId="0"/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justify"/>
    </xf>
    <xf numFmtId="0" fontId="18" fillId="6" borderId="7" xfId="0" applyFont="1" applyFill="1" applyBorder="1" applyAlignment="1">
      <alignment horizontal="justify" vertical="center" wrapText="1"/>
    </xf>
    <xf numFmtId="0" fontId="18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8" fillId="8" borderId="7" xfId="0" applyFont="1" applyFill="1" applyBorder="1" applyAlignment="1">
      <alignment horizontal="justify" vertical="center" wrapText="1"/>
    </xf>
    <xf numFmtId="0" fontId="18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8" fillId="11" borderId="10" xfId="0" applyFont="1" applyFill="1" applyBorder="1" applyAlignment="1">
      <alignment horizontal="justify" vertical="center" wrapText="1"/>
    </xf>
    <xf numFmtId="0" fontId="18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8" fillId="12" borderId="9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18" fillId="12" borderId="11" xfId="0" applyFont="1" applyFill="1" applyBorder="1" applyAlignment="1">
      <alignment horizontal="left" vertical="center" wrapText="1"/>
    </xf>
    <xf numFmtId="0" fontId="18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0" fillId="7" borderId="12" xfId="0" applyFont="1" applyFill="1" applyBorder="1" applyAlignment="1" applyProtection="1">
      <alignment horizontal="center" vertical="center" wrapText="1"/>
      <protection locked="0"/>
    </xf>
    <xf numFmtId="0" fontId="20" fillId="7" borderId="13" xfId="0" applyFont="1" applyFill="1" applyBorder="1" applyAlignment="1" applyProtection="1">
      <alignment vertical="center" wrapText="1"/>
    </xf>
    <xf numFmtId="9" fontId="2" fillId="7" borderId="13" xfId="4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vertical="center" wrapText="1"/>
    </xf>
    <xf numFmtId="9" fontId="10" fillId="7" borderId="13" xfId="4" applyFont="1" applyFill="1" applyBorder="1" applyAlignment="1" applyProtection="1">
      <alignment horizontal="center" vertical="center" wrapText="1"/>
    </xf>
    <xf numFmtId="9" fontId="2" fillId="7" borderId="14" xfId="4" applyFont="1" applyFill="1" applyBorder="1" applyAlignment="1" applyProtection="1">
      <alignment vertical="center" wrapText="1"/>
    </xf>
    <xf numFmtId="9" fontId="21" fillId="7" borderId="16" xfId="4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justify" vertical="center" wrapText="1"/>
      <protection locked="0"/>
    </xf>
    <xf numFmtId="9" fontId="22" fillId="0" borderId="3" xfId="4" applyFont="1" applyFill="1" applyBorder="1" applyAlignment="1" applyProtection="1">
      <alignment horizontal="center" vertical="center" wrapText="1"/>
      <protection locked="0"/>
    </xf>
    <xf numFmtId="9" fontId="14" fillId="0" borderId="3" xfId="4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1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justify" vertical="center" wrapText="1"/>
      <protection locked="0"/>
    </xf>
    <xf numFmtId="9" fontId="22" fillId="0" borderId="18" xfId="4" applyFont="1" applyFill="1" applyBorder="1" applyAlignment="1" applyProtection="1">
      <alignment horizontal="center" vertical="center" wrapText="1"/>
      <protection locked="0"/>
    </xf>
    <xf numFmtId="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0" fillId="7" borderId="12" xfId="0" applyFont="1" applyFill="1" applyBorder="1" applyAlignment="1" applyProtection="1">
      <alignment vertical="center" wrapText="1"/>
    </xf>
    <xf numFmtId="9" fontId="23" fillId="7" borderId="21" xfId="4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vertical="center" wrapText="1"/>
      <protection locked="0"/>
    </xf>
    <xf numFmtId="9" fontId="22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justify" vertical="center" wrapText="1"/>
      <protection locked="0"/>
    </xf>
    <xf numFmtId="9" fontId="22" fillId="7" borderId="18" xfId="4" applyFont="1" applyFill="1" applyBorder="1" applyAlignment="1" applyProtection="1">
      <alignment horizontal="center" vertical="center" wrapText="1"/>
      <protection locked="0"/>
    </xf>
    <xf numFmtId="9" fontId="22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8" xfId="0" applyFont="1" applyFill="1" applyBorder="1" applyAlignment="1" applyProtection="1">
      <alignment horizontal="left" vertical="center" wrapText="1"/>
      <protection locked="0"/>
    </xf>
    <xf numFmtId="0" fontId="22" fillId="7" borderId="20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left" vertical="center" wrapText="1"/>
      <protection locked="0"/>
    </xf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22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23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2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5" xfId="0" applyFont="1" applyFill="1" applyBorder="1" applyAlignment="1" applyProtection="1">
      <alignment vertical="center" wrapText="1"/>
    </xf>
    <xf numFmtId="0" fontId="1" fillId="14" borderId="26" xfId="0" applyFont="1" applyFill="1" applyBorder="1" applyAlignment="1" applyProtection="1">
      <alignment vertical="center" wrapText="1"/>
    </xf>
    <xf numFmtId="0" fontId="1" fillId="16" borderId="15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4" xfId="0" applyFont="1" applyFill="1" applyBorder="1" applyAlignment="1" applyProtection="1">
      <alignment horizontal="center" vertical="center" wrapText="1"/>
    </xf>
    <xf numFmtId="0" fontId="1" fillId="15" borderId="27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horizontal="center" vertical="center" wrapText="1"/>
    </xf>
    <xf numFmtId="0" fontId="1" fillId="16" borderId="28" xfId="0" applyFont="1" applyFill="1" applyBorder="1" applyAlignment="1" applyProtection="1">
      <alignment vertical="center" wrapText="1"/>
    </xf>
    <xf numFmtId="0" fontId="1" fillId="15" borderId="29" xfId="0" applyFont="1" applyFill="1" applyBorder="1" applyAlignment="1" applyProtection="1">
      <alignment horizontal="center" vertical="center" wrapText="1"/>
    </xf>
    <xf numFmtId="0" fontId="1" fillId="15" borderId="30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9" fontId="22" fillId="0" borderId="2" xfId="4" applyFont="1" applyFill="1" applyBorder="1" applyAlignment="1" applyProtection="1">
      <alignment horizontal="center" vertical="center"/>
    </xf>
    <xf numFmtId="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9" fontId="24" fillId="0" borderId="2" xfId="0" applyNumberFormat="1" applyFont="1" applyFill="1" applyBorder="1" applyAlignment="1" applyProtection="1">
      <alignment horizontal="center" vertical="center"/>
    </xf>
    <xf numFmtId="0" fontId="14" fillId="0" borderId="3" xfId="4" applyNumberFormat="1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9" fontId="22" fillId="0" borderId="3" xfId="4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9" fontId="14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vertical="center" wrapText="1"/>
    </xf>
    <xf numFmtId="9" fontId="14" fillId="7" borderId="2" xfId="0" applyNumberFormat="1" applyFont="1" applyFill="1" applyBorder="1" applyAlignment="1" applyProtection="1">
      <alignment horizontal="center" vertical="center" wrapText="1"/>
    </xf>
    <xf numFmtId="0" fontId="22" fillId="7" borderId="2" xfId="0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vertical="center" wrapText="1"/>
    </xf>
    <xf numFmtId="3" fontId="22" fillId="7" borderId="2" xfId="0" applyNumberFormat="1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 wrapText="1"/>
    </xf>
    <xf numFmtId="9" fontId="22" fillId="7" borderId="32" xfId="4" applyFont="1" applyFill="1" applyBorder="1" applyAlignment="1" applyProtection="1">
      <alignment horizontal="center" vertical="center" wrapText="1"/>
    </xf>
    <xf numFmtId="0" fontId="22" fillId="7" borderId="0" xfId="0" applyFont="1" applyFill="1" applyProtection="1"/>
    <xf numFmtId="0" fontId="14" fillId="0" borderId="2" xfId="0" applyFont="1" applyFill="1" applyBorder="1" applyAlignment="1" applyProtection="1">
      <alignment horizontal="justify" vertical="center" wrapText="1"/>
    </xf>
    <xf numFmtId="0" fontId="27" fillId="0" borderId="2" xfId="0" applyFont="1" applyFill="1" applyBorder="1" applyAlignment="1" applyProtection="1">
      <alignment horizontal="center" vertical="center" wrapText="1"/>
    </xf>
    <xf numFmtId="1" fontId="22" fillId="0" borderId="32" xfId="4" applyNumberFormat="1" applyFont="1" applyFill="1" applyBorder="1" applyAlignment="1" applyProtection="1">
      <alignment horizontal="center" vertical="center" wrapText="1"/>
    </xf>
    <xf numFmtId="9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justify" vertical="center" wrapText="1"/>
    </xf>
    <xf numFmtId="9" fontId="22" fillId="0" borderId="32" xfId="4" applyFont="1" applyFill="1" applyBorder="1" applyAlignment="1" applyProtection="1">
      <alignment horizontal="center" vertical="center" wrapText="1"/>
    </xf>
    <xf numFmtId="0" fontId="1" fillId="21" borderId="33" xfId="0" applyFont="1" applyFill="1" applyBorder="1" applyAlignment="1" applyProtection="1">
      <alignment vertical="center" wrapText="1"/>
    </xf>
    <xf numFmtId="0" fontId="0" fillId="0" borderId="12" xfId="0" applyBorder="1" applyProtection="1"/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8" fillId="7" borderId="34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Border="1" applyProtection="1"/>
    <xf numFmtId="0" fontId="29" fillId="0" borderId="0" xfId="0" applyFont="1" applyBorder="1" applyAlignment="1" applyProtection="1">
      <alignment vertical="center" wrapText="1"/>
    </xf>
    <xf numFmtId="0" fontId="30" fillId="22" borderId="23" xfId="0" applyFont="1" applyFill="1" applyBorder="1" applyAlignment="1" applyProtection="1">
      <alignment horizontal="center" vertical="center" wrapText="1"/>
    </xf>
    <xf numFmtId="0" fontId="31" fillId="22" borderId="24" xfId="0" applyFont="1" applyFill="1" applyBorder="1" applyAlignment="1" applyProtection="1">
      <alignment vertical="center" wrapText="1"/>
    </xf>
    <xf numFmtId="0" fontId="29" fillId="0" borderId="0" xfId="0" applyFont="1" applyBorder="1" applyProtection="1"/>
    <xf numFmtId="0" fontId="30" fillId="22" borderId="23" xfId="0" applyFont="1" applyFill="1" applyBorder="1" applyAlignment="1" applyProtection="1">
      <alignment horizontal="center" vertical="center"/>
    </xf>
    <xf numFmtId="0" fontId="30" fillId="22" borderId="2" xfId="0" applyFont="1" applyFill="1" applyBorder="1" applyAlignment="1" applyProtection="1">
      <alignment horizontal="center" vertical="center"/>
    </xf>
    <xf numFmtId="0" fontId="26" fillId="8" borderId="23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3" xfId="0" applyFont="1" applyFill="1" applyBorder="1" applyAlignment="1" applyProtection="1"/>
    <xf numFmtId="0" fontId="32" fillId="0" borderId="0" xfId="0" applyFont="1" applyAlignment="1" applyProtection="1">
      <alignment horizontal="left"/>
    </xf>
    <xf numFmtId="0" fontId="33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0" fontId="26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1" fillId="14" borderId="26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top" wrapText="1"/>
    </xf>
    <xf numFmtId="9" fontId="14" fillId="0" borderId="3" xfId="4" applyNumberFormat="1" applyFont="1" applyFill="1" applyBorder="1" applyAlignment="1" applyProtection="1">
      <alignment horizontal="center" vertical="center" wrapText="1"/>
    </xf>
    <xf numFmtId="10" fontId="14" fillId="0" borderId="3" xfId="4" applyNumberFormat="1" applyFont="1" applyFill="1" applyBorder="1" applyAlignment="1" applyProtection="1">
      <alignment horizontal="center" vertical="center" wrapText="1"/>
    </xf>
    <xf numFmtId="10" fontId="37" fillId="7" borderId="13" xfId="4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vertical="center" wrapText="1"/>
      <protection locked="0"/>
    </xf>
    <xf numFmtId="0" fontId="39" fillId="0" borderId="2" xfId="0" applyFont="1" applyFill="1" applyBorder="1" applyAlignment="1" applyProtection="1">
      <alignment horizontal="justify" vertical="center" wrapText="1"/>
    </xf>
    <xf numFmtId="165" fontId="39" fillId="0" borderId="2" xfId="4" applyNumberFormat="1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9" fillId="0" borderId="3" xfId="4" applyNumberFormat="1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justify" vertical="center" wrapText="1"/>
      <protection locked="0"/>
    </xf>
    <xf numFmtId="9" fontId="39" fillId="0" borderId="18" xfId="4" applyFont="1" applyFill="1" applyBorder="1" applyAlignment="1" applyProtection="1">
      <alignment horizontal="center" vertical="center" wrapText="1"/>
      <protection locked="0"/>
    </xf>
    <xf numFmtId="9" fontId="39" fillId="0" borderId="3" xfId="4" applyFont="1" applyFill="1" applyBorder="1" applyAlignment="1" applyProtection="1">
      <alignment horizontal="center" vertical="center" wrapText="1"/>
    </xf>
    <xf numFmtId="9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0" applyFont="1" applyFill="1" applyBorder="1" applyAlignment="1" applyProtection="1">
      <alignment horizontal="left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9" fontId="39" fillId="0" borderId="32" xfId="4" applyFont="1" applyFill="1" applyBorder="1" applyAlignment="1" applyProtection="1">
      <alignment horizontal="center" vertical="center" wrapText="1"/>
    </xf>
    <xf numFmtId="9" fontId="39" fillId="0" borderId="3" xfId="4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Protection="1"/>
    <xf numFmtId="9" fontId="39" fillId="0" borderId="2" xfId="4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 wrapText="1"/>
    </xf>
    <xf numFmtId="9" fontId="39" fillId="0" borderId="3" xfId="4" applyNumberFormat="1" applyFont="1" applyFill="1" applyBorder="1" applyAlignment="1" applyProtection="1">
      <alignment horizontal="center" vertical="center" wrapText="1"/>
    </xf>
    <xf numFmtId="9" fontId="38" fillId="0" borderId="2" xfId="4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horizontal="justify" vertical="center" wrapText="1"/>
      <protection locked="0"/>
    </xf>
    <xf numFmtId="0" fontId="39" fillId="0" borderId="2" xfId="0" applyFont="1" applyFill="1" applyBorder="1" applyAlignment="1" applyProtection="1">
      <alignment horizontal="left" vertical="center" wrapText="1"/>
      <protection locked="0"/>
    </xf>
    <xf numFmtId="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8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22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center" vertical="center"/>
    </xf>
    <xf numFmtId="10" fontId="41" fillId="7" borderId="13" xfId="4" applyNumberFormat="1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23" fillId="20" borderId="39" xfId="0" applyFont="1" applyFill="1" applyBorder="1" applyAlignment="1" applyProtection="1">
      <alignment horizontal="center" vertical="center" wrapText="1"/>
    </xf>
    <xf numFmtId="0" fontId="23" fillId="20" borderId="40" xfId="0" applyFont="1" applyFill="1" applyBorder="1" applyAlignment="1" applyProtection="1">
      <alignment horizontal="center" vertical="center" wrapText="1"/>
    </xf>
    <xf numFmtId="0" fontId="23" fillId="20" borderId="41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right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34" fillId="9" borderId="13" xfId="0" applyFont="1" applyFill="1" applyBorder="1" applyAlignment="1" applyProtection="1">
      <alignment horizontal="center" vertical="center" wrapText="1"/>
    </xf>
    <xf numFmtId="0" fontId="28" fillId="7" borderId="23" xfId="0" applyFont="1" applyFill="1" applyBorder="1" applyAlignment="1" applyProtection="1">
      <alignment horizontal="center" vertical="center" wrapText="1"/>
    </xf>
    <xf numFmtId="0" fontId="28" fillId="7" borderId="24" xfId="0" applyFont="1" applyFill="1" applyBorder="1" applyAlignment="1" applyProtection="1">
      <alignment horizontal="center" vertical="center" wrapText="1"/>
    </xf>
    <xf numFmtId="0" fontId="28" fillId="7" borderId="7" xfId="0" applyFont="1" applyFill="1" applyBorder="1" applyAlignment="1" applyProtection="1">
      <alignment horizontal="center" vertical="center" wrapText="1"/>
    </xf>
    <xf numFmtId="0" fontId="34" fillId="20" borderId="13" xfId="0" applyFont="1" applyFill="1" applyBorder="1" applyAlignment="1" applyProtection="1">
      <alignment horizontal="center" vertical="center" wrapText="1"/>
    </xf>
    <xf numFmtId="0" fontId="1" fillId="15" borderId="37" xfId="0" applyFont="1" applyFill="1" applyBorder="1" applyAlignment="1" applyProtection="1">
      <alignment horizontal="center" vertical="center" wrapText="1"/>
    </xf>
    <xf numFmtId="0" fontId="1" fillId="15" borderId="38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28" fillId="7" borderId="23" xfId="0" applyFont="1" applyFill="1" applyBorder="1" applyAlignment="1" applyProtection="1">
      <alignment horizontal="center" vertical="top" wrapText="1"/>
    </xf>
    <xf numFmtId="0" fontId="28" fillId="7" borderId="24" xfId="0" applyFont="1" applyFill="1" applyBorder="1" applyAlignment="1" applyProtection="1">
      <alignment horizontal="center" vertical="top" wrapText="1"/>
    </xf>
    <xf numFmtId="0" fontId="28" fillId="7" borderId="7" xfId="0" applyFont="1" applyFill="1" applyBorder="1" applyAlignment="1" applyProtection="1">
      <alignment horizontal="center" vertical="top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4" xfId="0" applyFont="1" applyFill="1" applyBorder="1" applyAlignment="1" applyProtection="1">
      <alignment horizontal="center"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34" fillId="23" borderId="13" xfId="0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20" fillId="7" borderId="7" xfId="0" applyFont="1" applyFill="1" applyBorder="1" applyAlignment="1" applyProtection="1">
      <alignment horizontal="center" vertical="center" wrapText="1"/>
    </xf>
    <xf numFmtId="0" fontId="1" fillId="14" borderId="26" xfId="0" applyFont="1" applyFill="1" applyBorder="1" applyAlignment="1" applyProtection="1">
      <alignment horizontal="center" vertical="center" wrapText="1"/>
    </xf>
    <xf numFmtId="0" fontId="36" fillId="21" borderId="45" xfId="0" applyFont="1" applyFill="1" applyBorder="1" applyAlignment="1" applyProtection="1">
      <alignment horizontal="center" vertical="center" wrapText="1"/>
    </xf>
    <xf numFmtId="0" fontId="0" fillId="0" borderId="46" xfId="0" applyBorder="1" applyAlignment="1" applyProtection="1"/>
    <xf numFmtId="0" fontId="28" fillId="7" borderId="47" xfId="0" applyFont="1" applyFill="1" applyBorder="1" applyAlignment="1" applyProtection="1">
      <alignment horizontal="center" vertical="center" wrapText="1"/>
    </xf>
    <xf numFmtId="0" fontId="28" fillId="7" borderId="37" xfId="0" applyFont="1" applyFill="1" applyBorder="1" applyAlignment="1" applyProtection="1">
      <alignment horizontal="center" vertical="center" wrapText="1"/>
    </xf>
    <xf numFmtId="0" fontId="28" fillId="7" borderId="9" xfId="0" applyFont="1" applyFill="1" applyBorder="1" applyAlignment="1" applyProtection="1">
      <alignment horizontal="center" vertical="center" wrapText="1"/>
    </xf>
    <xf numFmtId="0" fontId="20" fillId="7" borderId="23" xfId="0" applyFont="1" applyFill="1" applyBorder="1" applyAlignment="1" applyProtection="1">
      <alignment horizontal="center" vertical="top" wrapText="1"/>
    </xf>
    <xf numFmtId="0" fontId="20" fillId="7" borderId="24" xfId="0" applyFont="1" applyFill="1" applyBorder="1" applyAlignment="1" applyProtection="1">
      <alignment horizontal="center" vertical="top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7" xfId="0" applyFont="1" applyFill="1" applyBorder="1" applyAlignment="1" applyProtection="1">
      <alignment horizontal="center" vertical="center" wrapText="1"/>
    </xf>
    <xf numFmtId="0" fontId="1" fillId="19" borderId="36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11" fillId="13" borderId="35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6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22" fontId="35" fillId="24" borderId="23" xfId="0" applyNumberFormat="1" applyFont="1" applyFill="1" applyBorder="1" applyAlignment="1" applyProtection="1">
      <alignment horizontal="center" vertical="center"/>
    </xf>
    <xf numFmtId="22" fontId="35" fillId="24" borderId="24" xfId="0" applyNumberFormat="1" applyFont="1" applyFill="1" applyBorder="1" applyAlignment="1" applyProtection="1">
      <alignment horizontal="center" vertical="center"/>
    </xf>
    <xf numFmtId="22" fontId="35" fillId="24" borderId="7" xfId="0" applyNumberFormat="1" applyFont="1" applyFill="1" applyBorder="1" applyAlignment="1" applyProtection="1">
      <alignment horizontal="center" vertical="center"/>
    </xf>
    <xf numFmtId="0" fontId="35" fillId="8" borderId="48" xfId="0" applyFont="1" applyFill="1" applyBorder="1" applyAlignment="1" applyProtection="1">
      <alignment horizontal="center" vertical="center"/>
    </xf>
    <xf numFmtId="0" fontId="35" fillId="8" borderId="29" xfId="0" applyFont="1" applyFill="1" applyBorder="1" applyAlignment="1" applyProtection="1">
      <alignment horizontal="center" vertical="center"/>
    </xf>
    <xf numFmtId="0" fontId="35" fillId="8" borderId="11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9" fontId="39" fillId="0" borderId="18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5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74</xdr:row>
      <xdr:rowOff>121228</xdr:rowOff>
    </xdr:from>
    <xdr:to>
      <xdr:col>1</xdr:col>
      <xdr:colOff>2753592</xdr:colOff>
      <xdr:row>78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74</xdr:row>
      <xdr:rowOff>173182</xdr:rowOff>
    </xdr:from>
    <xdr:to>
      <xdr:col>2</xdr:col>
      <xdr:colOff>675409</xdr:colOff>
      <xdr:row>77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80</xdr:row>
      <xdr:rowOff>155864</xdr:rowOff>
    </xdr:from>
    <xdr:to>
      <xdr:col>1</xdr:col>
      <xdr:colOff>2736273</xdr:colOff>
      <xdr:row>84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81</xdr:row>
      <xdr:rowOff>51952</xdr:rowOff>
    </xdr:from>
    <xdr:to>
      <xdr:col>2</xdr:col>
      <xdr:colOff>675415</xdr:colOff>
      <xdr:row>83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86</xdr:row>
      <xdr:rowOff>121232</xdr:rowOff>
    </xdr:from>
    <xdr:to>
      <xdr:col>1</xdr:col>
      <xdr:colOff>2736260</xdr:colOff>
      <xdr:row>90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87</xdr:row>
      <xdr:rowOff>17318</xdr:rowOff>
    </xdr:from>
    <xdr:to>
      <xdr:col>2</xdr:col>
      <xdr:colOff>675409</xdr:colOff>
      <xdr:row>89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92</xdr:row>
      <xdr:rowOff>34637</xdr:rowOff>
    </xdr:from>
    <xdr:to>
      <xdr:col>1</xdr:col>
      <xdr:colOff>2718955</xdr:colOff>
      <xdr:row>95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92</xdr:row>
      <xdr:rowOff>121223</xdr:rowOff>
    </xdr:from>
    <xdr:to>
      <xdr:col>2</xdr:col>
      <xdr:colOff>658104</xdr:colOff>
      <xdr:row>95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97</xdr:row>
      <xdr:rowOff>121227</xdr:rowOff>
    </xdr:from>
    <xdr:to>
      <xdr:col>1</xdr:col>
      <xdr:colOff>2753592</xdr:colOff>
      <xdr:row>101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98</xdr:row>
      <xdr:rowOff>17313</xdr:rowOff>
    </xdr:from>
    <xdr:to>
      <xdr:col>2</xdr:col>
      <xdr:colOff>692741</xdr:colOff>
      <xdr:row>100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102</xdr:row>
      <xdr:rowOff>138545</xdr:rowOff>
    </xdr:from>
    <xdr:to>
      <xdr:col>1</xdr:col>
      <xdr:colOff>2753592</xdr:colOff>
      <xdr:row>106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103</xdr:row>
      <xdr:rowOff>34631</xdr:rowOff>
    </xdr:from>
    <xdr:to>
      <xdr:col>2</xdr:col>
      <xdr:colOff>692741</xdr:colOff>
      <xdr:row>105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109</xdr:row>
      <xdr:rowOff>0</xdr:rowOff>
    </xdr:from>
    <xdr:to>
      <xdr:col>1</xdr:col>
      <xdr:colOff>2788228</xdr:colOff>
      <xdr:row>112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109</xdr:row>
      <xdr:rowOff>86586</xdr:rowOff>
    </xdr:from>
    <xdr:to>
      <xdr:col>2</xdr:col>
      <xdr:colOff>727377</xdr:colOff>
      <xdr:row>112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114</xdr:row>
      <xdr:rowOff>103909</xdr:rowOff>
    </xdr:from>
    <xdr:to>
      <xdr:col>1</xdr:col>
      <xdr:colOff>2753591</xdr:colOff>
      <xdr:row>118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114</xdr:row>
      <xdr:rowOff>190495</xdr:rowOff>
    </xdr:from>
    <xdr:to>
      <xdr:col>2</xdr:col>
      <xdr:colOff>692740</xdr:colOff>
      <xdr:row>117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0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1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2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463" name="AutoShape 42" descr="Z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143732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20"/>
  <sheetViews>
    <sheetView showGridLines="0" tabSelected="1" zoomScale="40" zoomScaleNormal="40" workbookViewId="0">
      <selection activeCell="AN35" sqref="AN35"/>
    </sheetView>
  </sheetViews>
  <sheetFormatPr baseColWidth="10" defaultColWidth="0" defaultRowHeight="15" zeroHeight="1" x14ac:dyDescent="0.25"/>
  <cols>
    <col min="1" max="1" width="40.85546875" style="80" customWidth="1"/>
    <col min="2" max="2" width="69" style="80" customWidth="1"/>
    <col min="3" max="3" width="36.42578125" style="80" customWidth="1"/>
    <col min="4" max="4" width="69.28515625" style="155" customWidth="1"/>
    <col min="5" max="5" width="18.28515625" style="80" customWidth="1"/>
    <col min="6" max="6" width="24.28515625" style="80" customWidth="1"/>
    <col min="7" max="7" width="50.7109375" style="80" customWidth="1"/>
    <col min="8" max="8" width="87.42578125" style="80" customWidth="1"/>
    <col min="9" max="9" width="33.85546875" style="80" customWidth="1"/>
    <col min="10" max="10" width="28" style="80" customWidth="1"/>
    <col min="11" max="11" width="35" style="80" customWidth="1"/>
    <col min="12" max="12" width="8.140625" style="80" customWidth="1"/>
    <col min="13" max="13" width="8.7109375" style="80" customWidth="1"/>
    <col min="14" max="14" width="9.42578125" style="80" customWidth="1"/>
    <col min="15" max="15" width="8.140625" style="80" customWidth="1"/>
    <col min="16" max="16" width="20.85546875" style="80" customWidth="1"/>
    <col min="17" max="17" width="14.42578125" style="80" customWidth="1"/>
    <col min="18" max="18" width="18.140625" style="80" customWidth="1"/>
    <col min="19" max="19" width="14.7109375" style="80" customWidth="1"/>
    <col min="20" max="20" width="45.7109375" style="80" customWidth="1"/>
    <col min="21" max="21" width="11.42578125" style="80" customWidth="1"/>
    <col min="22" max="22" width="18.85546875" style="80" customWidth="1"/>
    <col min="23" max="23" width="14.140625" style="80" customWidth="1"/>
    <col min="24" max="24" width="18.42578125" style="80" customWidth="1"/>
    <col min="25" max="25" width="52.85546875" style="80" customWidth="1"/>
    <col min="26" max="26" width="17.7109375" style="80" customWidth="1"/>
    <col min="27" max="27" width="19.7109375" style="80" customWidth="1"/>
    <col min="28" max="29" width="16.42578125" style="80" customWidth="1"/>
    <col min="30" max="30" width="57" style="80" customWidth="1"/>
    <col min="31" max="31" width="32.140625" style="80" customWidth="1"/>
    <col min="32" max="38" width="11.42578125" style="80" customWidth="1"/>
    <col min="39" max="39" width="14.85546875" style="80" customWidth="1"/>
    <col min="40" max="40" width="14.5703125" style="80" customWidth="1"/>
    <col min="41" max="41" width="20.7109375" style="80" customWidth="1"/>
    <col min="42" max="42" width="24.140625" style="80" customWidth="1"/>
    <col min="43" max="43" width="19.140625" style="80" customWidth="1"/>
    <col min="44" max="44" width="18.42578125" style="80" customWidth="1"/>
    <col min="45" max="45" width="21.85546875" style="80" customWidth="1"/>
    <col min="46" max="46" width="19.85546875" style="80" customWidth="1"/>
    <col min="47" max="16384" width="0" style="80" hidden="1"/>
  </cols>
  <sheetData>
    <row r="1" spans="1:46" ht="40.5" customHeight="1" x14ac:dyDescent="0.25">
      <c r="A1" s="285" t="s">
        <v>0</v>
      </c>
      <c r="B1" s="286"/>
      <c r="C1" s="286"/>
      <c r="D1" s="286"/>
      <c r="E1" s="286"/>
      <c r="F1" s="286"/>
      <c r="G1" s="286"/>
      <c r="H1" s="287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46" ht="40.5" customHeight="1" thickBot="1" x14ac:dyDescent="0.3">
      <c r="A2" s="288" t="s">
        <v>1</v>
      </c>
      <c r="B2" s="289"/>
      <c r="C2" s="289"/>
      <c r="D2" s="289"/>
      <c r="E2" s="289"/>
      <c r="F2" s="289"/>
      <c r="G2" s="289"/>
      <c r="H2" s="290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46" ht="36.75" customHeight="1" x14ac:dyDescent="0.25">
      <c r="A3" s="81" t="s">
        <v>2</v>
      </c>
      <c r="B3" s="82">
        <v>2019</v>
      </c>
      <c r="C3" s="278" t="s">
        <v>3</v>
      </c>
      <c r="D3" s="279"/>
      <c r="E3" s="279"/>
      <c r="F3" s="279"/>
      <c r="G3" s="279"/>
      <c r="H3" s="280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ht="36.75" customHeight="1" x14ac:dyDescent="0.25">
      <c r="A4" s="81" t="s">
        <v>4</v>
      </c>
      <c r="B4" s="82" t="s">
        <v>5</v>
      </c>
      <c r="C4" s="84" t="s">
        <v>6</v>
      </c>
      <c r="D4" s="217" t="s">
        <v>7</v>
      </c>
      <c r="E4" s="281" t="s">
        <v>8</v>
      </c>
      <c r="F4" s="281"/>
      <c r="G4" s="281"/>
      <c r="H4" s="282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5" spans="1:46" ht="69" customHeight="1" x14ac:dyDescent="0.25">
      <c r="A5" s="81" t="s">
        <v>9</v>
      </c>
      <c r="B5" s="82" t="s">
        <v>10</v>
      </c>
      <c r="C5" s="78">
        <v>1</v>
      </c>
      <c r="D5" s="79">
        <v>43468</v>
      </c>
      <c r="E5" s="283" t="s">
        <v>11</v>
      </c>
      <c r="F5" s="283"/>
      <c r="G5" s="283"/>
      <c r="H5" s="2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1:46" ht="70.5" customHeight="1" x14ac:dyDescent="0.25">
      <c r="A6" s="81"/>
      <c r="B6" s="82"/>
      <c r="C6" s="78">
        <v>2</v>
      </c>
      <c r="D6" s="79">
        <v>43550</v>
      </c>
      <c r="E6" s="283" t="s">
        <v>12</v>
      </c>
      <c r="F6" s="283"/>
      <c r="G6" s="283"/>
      <c r="H6" s="2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6"/>
      <c r="AQ6" s="85"/>
      <c r="AR6" s="85"/>
      <c r="AS6" s="85"/>
      <c r="AT6" s="85"/>
    </row>
    <row r="7" spans="1:46" ht="93.75" customHeight="1" x14ac:dyDescent="0.25">
      <c r="A7" s="81"/>
      <c r="B7" s="293"/>
      <c r="C7" s="219">
        <v>3</v>
      </c>
      <c r="D7" s="79">
        <v>43578</v>
      </c>
      <c r="E7" s="283" t="s">
        <v>264</v>
      </c>
      <c r="F7" s="283"/>
      <c r="G7" s="283"/>
      <c r="H7" s="283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7"/>
      <c r="X7" s="87"/>
      <c r="Y7" s="87"/>
      <c r="Z7" s="87"/>
      <c r="AA7" s="87"/>
      <c r="AB7" s="87"/>
      <c r="AC7" s="87"/>
      <c r="AD7" s="87"/>
      <c r="AE7" s="87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</row>
    <row r="8" spans="1:46" ht="93.75" customHeight="1" x14ac:dyDescent="0.25">
      <c r="A8" s="81"/>
      <c r="B8" s="293"/>
      <c r="C8" s="219">
        <v>4</v>
      </c>
      <c r="D8" s="79">
        <v>43675</v>
      </c>
      <c r="E8" s="283" t="s">
        <v>291</v>
      </c>
      <c r="F8" s="283"/>
      <c r="G8" s="283"/>
      <c r="H8" s="28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7"/>
      <c r="X8" s="87"/>
      <c r="Y8" s="87"/>
      <c r="Z8" s="87"/>
      <c r="AA8" s="87"/>
      <c r="AB8" s="87"/>
      <c r="AC8" s="87"/>
      <c r="AD8" s="87"/>
      <c r="AE8" s="87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</row>
    <row r="9" spans="1:46" ht="80.25" customHeight="1" x14ac:dyDescent="0.25">
      <c r="A9" s="294"/>
      <c r="B9" s="294"/>
      <c r="C9" s="219">
        <v>5</v>
      </c>
      <c r="D9" s="79">
        <v>43717</v>
      </c>
      <c r="E9" s="283" t="s">
        <v>292</v>
      </c>
      <c r="F9" s="283"/>
      <c r="G9" s="283"/>
      <c r="H9" s="283"/>
      <c r="I9" s="86"/>
      <c r="J9" s="86"/>
      <c r="K9" s="86"/>
      <c r="L9" s="86"/>
      <c r="M9" s="86"/>
      <c r="N9" s="86"/>
      <c r="O9" s="86"/>
      <c r="P9" s="86"/>
      <c r="Q9" s="83"/>
      <c r="R9" s="83"/>
      <c r="S9" s="83"/>
      <c r="T9" s="83"/>
      <c r="U9" s="83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</row>
    <row r="10" spans="1:46" x14ac:dyDescent="0.25">
      <c r="A10" s="86"/>
      <c r="B10" s="86"/>
      <c r="C10" s="86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171"/>
      <c r="U10" s="88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</row>
    <row r="11" spans="1:46" x14ac:dyDescent="0.25">
      <c r="A11" s="89"/>
      <c r="B11" s="83"/>
      <c r="C11" s="83"/>
      <c r="D11" s="291"/>
      <c r="E11" s="291"/>
      <c r="F11" s="291"/>
      <c r="G11" s="291"/>
      <c r="H11" s="291"/>
      <c r="I11" s="291"/>
      <c r="J11" s="291"/>
      <c r="K11" s="291"/>
      <c r="L11" s="268"/>
      <c r="M11" s="268"/>
      <c r="N11" s="268"/>
      <c r="O11" s="268"/>
      <c r="P11" s="173"/>
      <c r="Q11" s="173"/>
      <c r="R11" s="173"/>
      <c r="S11" s="173"/>
      <c r="T11" s="173"/>
      <c r="U11" s="173"/>
      <c r="V11" s="268"/>
      <c r="W11" s="268"/>
      <c r="X11" s="172"/>
      <c r="Y11" s="172"/>
      <c r="Z11" s="172"/>
      <c r="AA11" s="268"/>
      <c r="AB11" s="268"/>
      <c r="AC11" s="172"/>
      <c r="AD11" s="172"/>
      <c r="AE11" s="172"/>
      <c r="AF11" s="268"/>
      <c r="AG11" s="268"/>
      <c r="AH11" s="172"/>
      <c r="AI11" s="172"/>
      <c r="AJ11" s="172"/>
      <c r="AK11" s="268"/>
      <c r="AL11" s="268"/>
      <c r="AM11" s="172"/>
      <c r="AN11" s="172"/>
      <c r="AO11" s="172"/>
      <c r="AP11" s="268"/>
      <c r="AQ11" s="268"/>
      <c r="AR11" s="268"/>
      <c r="AS11" s="172"/>
      <c r="AT11" s="172"/>
    </row>
    <row r="12" spans="1:46" ht="15.75" thickBot="1" x14ac:dyDescent="0.3">
      <c r="A12" s="83"/>
      <c r="B12" s="83"/>
      <c r="C12" s="83"/>
      <c r="D12" s="90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</row>
    <row r="13" spans="1:46" ht="15" customHeight="1" x14ac:dyDescent="0.25">
      <c r="A13" s="240" t="s">
        <v>13</v>
      </c>
      <c r="B13" s="241"/>
      <c r="C13" s="91"/>
      <c r="D13" s="247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77" t="s">
        <v>14</v>
      </c>
      <c r="W13" s="277"/>
      <c r="X13" s="277"/>
      <c r="Y13" s="277"/>
      <c r="Z13" s="277"/>
      <c r="AA13" s="276" t="s">
        <v>14</v>
      </c>
      <c r="AB13" s="276"/>
      <c r="AC13" s="276"/>
      <c r="AD13" s="276"/>
      <c r="AE13" s="276"/>
      <c r="AF13" s="277" t="s">
        <v>14</v>
      </c>
      <c r="AG13" s="277"/>
      <c r="AH13" s="277"/>
      <c r="AI13" s="277"/>
      <c r="AJ13" s="277"/>
      <c r="AK13" s="273" t="s">
        <v>14</v>
      </c>
      <c r="AL13" s="273"/>
      <c r="AM13" s="273"/>
      <c r="AN13" s="273"/>
      <c r="AO13" s="273"/>
      <c r="AP13" s="275" t="s">
        <v>14</v>
      </c>
      <c r="AQ13" s="275"/>
      <c r="AR13" s="275"/>
      <c r="AS13" s="275"/>
      <c r="AT13" s="275"/>
    </row>
    <row r="14" spans="1:46" ht="15.75" customHeight="1" thickBot="1" x14ac:dyDescent="0.3">
      <c r="A14" s="242"/>
      <c r="B14" s="243"/>
      <c r="C14" s="92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72" t="s">
        <v>15</v>
      </c>
      <c r="W14" s="272"/>
      <c r="X14" s="272"/>
      <c r="Y14" s="272"/>
      <c r="Z14" s="272"/>
      <c r="AA14" s="276" t="s">
        <v>16</v>
      </c>
      <c r="AB14" s="276"/>
      <c r="AC14" s="276"/>
      <c r="AD14" s="276"/>
      <c r="AE14" s="276"/>
      <c r="AF14" s="272" t="s">
        <v>17</v>
      </c>
      <c r="AG14" s="272"/>
      <c r="AH14" s="272"/>
      <c r="AI14" s="272"/>
      <c r="AJ14" s="272"/>
      <c r="AK14" s="273" t="s">
        <v>18</v>
      </c>
      <c r="AL14" s="273"/>
      <c r="AM14" s="273"/>
      <c r="AN14" s="273"/>
      <c r="AO14" s="273"/>
      <c r="AP14" s="274" t="s">
        <v>19</v>
      </c>
      <c r="AQ14" s="274"/>
      <c r="AR14" s="274"/>
      <c r="AS14" s="274"/>
      <c r="AT14" s="274"/>
    </row>
    <row r="15" spans="1:46" ht="15" customHeight="1" thickBot="1" x14ac:dyDescent="0.3">
      <c r="A15" s="244"/>
      <c r="B15" s="245"/>
      <c r="C15" s="179"/>
      <c r="D15" s="230" t="s">
        <v>20</v>
      </c>
      <c r="E15" s="231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2"/>
      <c r="T15" s="180"/>
      <c r="U15" s="180"/>
      <c r="V15" s="224"/>
      <c r="W15" s="224"/>
      <c r="X15" s="251" t="s">
        <v>21</v>
      </c>
      <c r="Y15" s="224" t="s">
        <v>22</v>
      </c>
      <c r="Z15" s="224" t="s">
        <v>23</v>
      </c>
      <c r="AA15" s="238"/>
      <c r="AB15" s="238"/>
      <c r="AC15" s="238" t="s">
        <v>21</v>
      </c>
      <c r="AD15" s="238" t="s">
        <v>22</v>
      </c>
      <c r="AE15" s="238" t="s">
        <v>23</v>
      </c>
      <c r="AF15" s="224"/>
      <c r="AG15" s="224"/>
      <c r="AH15" s="224" t="s">
        <v>21</v>
      </c>
      <c r="AI15" s="224" t="s">
        <v>22</v>
      </c>
      <c r="AJ15" s="224" t="s">
        <v>23</v>
      </c>
      <c r="AK15" s="266"/>
      <c r="AL15" s="266"/>
      <c r="AM15" s="266" t="s">
        <v>21</v>
      </c>
      <c r="AN15" s="266" t="s">
        <v>22</v>
      </c>
      <c r="AO15" s="266" t="s">
        <v>23</v>
      </c>
      <c r="AP15" s="265" t="s">
        <v>24</v>
      </c>
      <c r="AQ15" s="265"/>
      <c r="AR15" s="265"/>
      <c r="AS15" s="265" t="s">
        <v>21</v>
      </c>
      <c r="AT15" s="270" t="s">
        <v>25</v>
      </c>
    </row>
    <row r="16" spans="1:46" ht="43.5" customHeight="1" thickBot="1" x14ac:dyDescent="0.3">
      <c r="A16" s="93" t="s">
        <v>26</v>
      </c>
      <c r="B16" s="94" t="s">
        <v>27</v>
      </c>
      <c r="C16" s="256" t="s">
        <v>28</v>
      </c>
      <c r="D16" s="95" t="s">
        <v>29</v>
      </c>
      <c r="E16" s="96" t="s">
        <v>30</v>
      </c>
      <c r="F16" s="97" t="s">
        <v>31</v>
      </c>
      <c r="G16" s="98" t="s">
        <v>32</v>
      </c>
      <c r="H16" s="98" t="s">
        <v>33</v>
      </c>
      <c r="I16" s="98" t="s">
        <v>34</v>
      </c>
      <c r="J16" s="98" t="s">
        <v>35</v>
      </c>
      <c r="K16" s="98" t="s">
        <v>36</v>
      </c>
      <c r="L16" s="98" t="s">
        <v>37</v>
      </c>
      <c r="M16" s="98" t="s">
        <v>38</v>
      </c>
      <c r="N16" s="98" t="s">
        <v>39</v>
      </c>
      <c r="O16" s="98" t="s">
        <v>40</v>
      </c>
      <c r="P16" s="98" t="s">
        <v>41</v>
      </c>
      <c r="Q16" s="98" t="s">
        <v>42</v>
      </c>
      <c r="R16" s="98" t="s">
        <v>43</v>
      </c>
      <c r="S16" s="98" t="s">
        <v>44</v>
      </c>
      <c r="T16" s="98" t="s">
        <v>45</v>
      </c>
      <c r="U16" s="98" t="s">
        <v>46</v>
      </c>
      <c r="V16" s="175" t="s">
        <v>47</v>
      </c>
      <c r="W16" s="175" t="s">
        <v>48</v>
      </c>
      <c r="X16" s="252"/>
      <c r="Y16" s="233"/>
      <c r="Z16" s="233"/>
      <c r="AA16" s="177" t="s">
        <v>47</v>
      </c>
      <c r="AB16" s="177" t="s">
        <v>48</v>
      </c>
      <c r="AC16" s="239"/>
      <c r="AD16" s="239"/>
      <c r="AE16" s="239"/>
      <c r="AF16" s="175" t="s">
        <v>47</v>
      </c>
      <c r="AG16" s="175" t="s">
        <v>48</v>
      </c>
      <c r="AH16" s="233"/>
      <c r="AI16" s="233"/>
      <c r="AJ16" s="233"/>
      <c r="AK16" s="174" t="s">
        <v>47</v>
      </c>
      <c r="AL16" s="174" t="s">
        <v>48</v>
      </c>
      <c r="AM16" s="267"/>
      <c r="AN16" s="267"/>
      <c r="AO16" s="267"/>
      <c r="AP16" s="176" t="s">
        <v>32</v>
      </c>
      <c r="AQ16" s="176" t="s">
        <v>47</v>
      </c>
      <c r="AR16" s="176" t="s">
        <v>48</v>
      </c>
      <c r="AS16" s="269"/>
      <c r="AT16" s="271"/>
    </row>
    <row r="17" spans="1:46" ht="15.75" thickBot="1" x14ac:dyDescent="0.3">
      <c r="A17" s="99"/>
      <c r="B17" s="100"/>
      <c r="C17" s="256"/>
      <c r="D17" s="101" t="s">
        <v>49</v>
      </c>
      <c r="E17" s="102"/>
      <c r="F17" s="103" t="s">
        <v>49</v>
      </c>
      <c r="G17" s="104" t="s">
        <v>49</v>
      </c>
      <c r="H17" s="104" t="s">
        <v>49</v>
      </c>
      <c r="I17" s="104" t="s">
        <v>49</v>
      </c>
      <c r="J17" s="104" t="s">
        <v>49</v>
      </c>
      <c r="K17" s="104" t="s">
        <v>49</v>
      </c>
      <c r="L17" s="105" t="s">
        <v>49</v>
      </c>
      <c r="M17" s="105" t="s">
        <v>49</v>
      </c>
      <c r="N17" s="105" t="s">
        <v>49</v>
      </c>
      <c r="O17" s="105" t="s">
        <v>49</v>
      </c>
      <c r="P17" s="104" t="s">
        <v>49</v>
      </c>
      <c r="Q17" s="104" t="s">
        <v>49</v>
      </c>
      <c r="R17" s="104" t="s">
        <v>49</v>
      </c>
      <c r="S17" s="104" t="s">
        <v>49</v>
      </c>
      <c r="T17" s="104"/>
      <c r="U17" s="104"/>
      <c r="V17" s="106" t="s">
        <v>49</v>
      </c>
      <c r="W17" s="106"/>
      <c r="X17" s="107" t="s">
        <v>49</v>
      </c>
      <c r="Y17" s="106" t="s">
        <v>49</v>
      </c>
      <c r="Z17" s="106" t="s">
        <v>49</v>
      </c>
      <c r="AA17" s="108" t="s">
        <v>49</v>
      </c>
      <c r="AB17" s="108" t="s">
        <v>49</v>
      </c>
      <c r="AC17" s="108" t="s">
        <v>49</v>
      </c>
      <c r="AD17" s="108" t="s">
        <v>49</v>
      </c>
      <c r="AE17" s="108" t="s">
        <v>49</v>
      </c>
      <c r="AF17" s="106" t="s">
        <v>49</v>
      </c>
      <c r="AG17" s="106" t="s">
        <v>49</v>
      </c>
      <c r="AH17" s="106"/>
      <c r="AI17" s="106" t="s">
        <v>49</v>
      </c>
      <c r="AJ17" s="106" t="s">
        <v>49</v>
      </c>
      <c r="AK17" s="109" t="s">
        <v>49</v>
      </c>
      <c r="AL17" s="109" t="s">
        <v>49</v>
      </c>
      <c r="AM17" s="109" t="s">
        <v>49</v>
      </c>
      <c r="AN17" s="109" t="s">
        <v>49</v>
      </c>
      <c r="AO17" s="109" t="s">
        <v>49</v>
      </c>
      <c r="AP17" s="110" t="s">
        <v>49</v>
      </c>
      <c r="AQ17" s="110"/>
      <c r="AR17" s="110" t="s">
        <v>49</v>
      </c>
      <c r="AS17" s="110" t="s">
        <v>49</v>
      </c>
      <c r="AT17" s="111" t="s">
        <v>49</v>
      </c>
    </row>
    <row r="18" spans="1:46" s="123" customFormat="1" ht="144.75" customHeight="1" thickBot="1" x14ac:dyDescent="0.3">
      <c r="A18" s="112">
        <v>1</v>
      </c>
      <c r="B18" s="43" t="s">
        <v>50</v>
      </c>
      <c r="C18" s="43" t="s">
        <v>51</v>
      </c>
      <c r="D18" s="113" t="s">
        <v>52</v>
      </c>
      <c r="E18" s="114">
        <v>0.08</v>
      </c>
      <c r="F18" s="115" t="s">
        <v>53</v>
      </c>
      <c r="G18" s="113" t="s">
        <v>54</v>
      </c>
      <c r="H18" s="113" t="s">
        <v>55</v>
      </c>
      <c r="I18" s="76" t="s">
        <v>56</v>
      </c>
      <c r="J18" s="115" t="s">
        <v>57</v>
      </c>
      <c r="K18" s="115" t="s">
        <v>58</v>
      </c>
      <c r="L18" s="116">
        <v>0</v>
      </c>
      <c r="M18" s="117">
        <v>0.1</v>
      </c>
      <c r="N18" s="118">
        <v>0</v>
      </c>
      <c r="O18" s="118">
        <v>0</v>
      </c>
      <c r="P18" s="119">
        <f>SUM(L18:O18)</f>
        <v>0.1</v>
      </c>
      <c r="Q18" s="118" t="s">
        <v>59</v>
      </c>
      <c r="R18" s="113" t="s">
        <v>60</v>
      </c>
      <c r="S18" s="113" t="s">
        <v>61</v>
      </c>
      <c r="T18" s="51" t="s">
        <v>62</v>
      </c>
      <c r="U18" s="51"/>
      <c r="V18" s="116">
        <v>0</v>
      </c>
      <c r="W18" s="47">
        <v>0</v>
      </c>
      <c r="X18" s="120" t="s">
        <v>63</v>
      </c>
      <c r="Y18" s="120" t="s">
        <v>63</v>
      </c>
      <c r="Z18" s="120" t="s">
        <v>63</v>
      </c>
      <c r="AA18" s="117">
        <v>0.1</v>
      </c>
      <c r="AB18" s="49">
        <v>0.39</v>
      </c>
      <c r="AC18" s="121">
        <v>1</v>
      </c>
      <c r="AD18" s="46" t="s">
        <v>269</v>
      </c>
      <c r="AE18" s="46" t="s">
        <v>270</v>
      </c>
      <c r="AF18" s="118">
        <v>0</v>
      </c>
      <c r="AG18" s="47"/>
      <c r="AH18" s="121" t="s">
        <v>63</v>
      </c>
      <c r="AI18" s="46"/>
      <c r="AJ18" s="46"/>
      <c r="AK18" s="118">
        <v>0</v>
      </c>
      <c r="AL18" s="47"/>
      <c r="AM18" s="121" t="s">
        <v>63</v>
      </c>
      <c r="AN18" s="41"/>
      <c r="AO18" s="46"/>
      <c r="AP18" s="113" t="s">
        <v>54</v>
      </c>
      <c r="AQ18" s="122">
        <v>0.1</v>
      </c>
      <c r="AR18" s="53"/>
      <c r="AS18" s="50">
        <f>AR18/AQ18</f>
        <v>0</v>
      </c>
      <c r="AT18" s="42"/>
    </row>
    <row r="19" spans="1:46" s="123" customFormat="1" ht="243" customHeight="1" thickBot="1" x14ac:dyDescent="0.3">
      <c r="A19" s="112">
        <v>1</v>
      </c>
      <c r="B19" s="43" t="s">
        <v>50</v>
      </c>
      <c r="C19" s="43" t="s">
        <v>51</v>
      </c>
      <c r="D19" s="113" t="s">
        <v>64</v>
      </c>
      <c r="E19" s="114">
        <v>0.1</v>
      </c>
      <c r="F19" s="115" t="s">
        <v>53</v>
      </c>
      <c r="G19" s="113" t="s">
        <v>65</v>
      </c>
      <c r="H19" s="113" t="s">
        <v>66</v>
      </c>
      <c r="I19" s="114">
        <v>0.222</v>
      </c>
      <c r="J19" s="115" t="s">
        <v>67</v>
      </c>
      <c r="K19" s="115" t="s">
        <v>68</v>
      </c>
      <c r="L19" s="116">
        <v>0</v>
      </c>
      <c r="M19" s="124">
        <v>0.4</v>
      </c>
      <c r="N19" s="124">
        <v>0.55000000000000004</v>
      </c>
      <c r="O19" s="117">
        <v>0.65</v>
      </c>
      <c r="P19" s="119">
        <f>+O19</f>
        <v>0.65</v>
      </c>
      <c r="Q19" s="118" t="s">
        <v>69</v>
      </c>
      <c r="R19" s="113" t="s">
        <v>70</v>
      </c>
      <c r="S19" s="113" t="s">
        <v>61</v>
      </c>
      <c r="T19" s="51" t="s">
        <v>71</v>
      </c>
      <c r="U19" s="51"/>
      <c r="V19" s="116">
        <v>0</v>
      </c>
      <c r="W19" s="52">
        <v>0.28399999999999997</v>
      </c>
      <c r="X19" s="120" t="s">
        <v>63</v>
      </c>
      <c r="Y19" s="48" t="s">
        <v>262</v>
      </c>
      <c r="Z19" s="48" t="s">
        <v>263</v>
      </c>
      <c r="AA19" s="124">
        <v>0.4</v>
      </c>
      <c r="AB19" s="213">
        <v>0.35899999999999999</v>
      </c>
      <c r="AC19" s="121">
        <f>AB19/AA19</f>
        <v>0.89749999999999996</v>
      </c>
      <c r="AD19" s="46" t="s">
        <v>290</v>
      </c>
      <c r="AE19" s="46" t="s">
        <v>263</v>
      </c>
      <c r="AF19" s="124">
        <v>0.55000000000000004</v>
      </c>
      <c r="AG19" s="46"/>
      <c r="AH19" s="121">
        <f t="shared" ref="AH19:AH31" si="0">AG19/AF19</f>
        <v>0</v>
      </c>
      <c r="AI19" s="46"/>
      <c r="AJ19" s="46"/>
      <c r="AK19" s="117">
        <v>0.65</v>
      </c>
      <c r="AL19" s="47"/>
      <c r="AM19" s="121">
        <f t="shared" ref="AM19:AM33" si="1">AL19/AK19</f>
        <v>0</v>
      </c>
      <c r="AN19" s="41"/>
      <c r="AO19" s="46"/>
      <c r="AP19" s="113" t="s">
        <v>65</v>
      </c>
      <c r="AQ19" s="122">
        <v>0.65</v>
      </c>
      <c r="AR19" s="49"/>
      <c r="AS19" s="50">
        <f t="shared" ref="AS19:AS34" si="2">AR19/AQ19</f>
        <v>0</v>
      </c>
      <c r="AT19" s="42"/>
    </row>
    <row r="20" spans="1:46" s="123" customFormat="1" ht="146.25" customHeight="1" thickBot="1" x14ac:dyDescent="0.3">
      <c r="A20" s="112">
        <v>6</v>
      </c>
      <c r="B20" s="43" t="s">
        <v>72</v>
      </c>
      <c r="C20" s="43" t="s">
        <v>73</v>
      </c>
      <c r="D20" s="113" t="s">
        <v>74</v>
      </c>
      <c r="E20" s="114">
        <v>0.06</v>
      </c>
      <c r="F20" s="51" t="s">
        <v>53</v>
      </c>
      <c r="G20" s="125" t="s">
        <v>75</v>
      </c>
      <c r="H20" s="125" t="s">
        <v>76</v>
      </c>
      <c r="I20" s="77" t="s">
        <v>77</v>
      </c>
      <c r="J20" s="51" t="s">
        <v>67</v>
      </c>
      <c r="K20" s="51" t="s">
        <v>78</v>
      </c>
      <c r="L20" s="116">
        <v>0</v>
      </c>
      <c r="M20" s="117">
        <v>0.5</v>
      </c>
      <c r="N20" s="117">
        <v>0</v>
      </c>
      <c r="O20" s="117">
        <v>0.95</v>
      </c>
      <c r="P20" s="126">
        <v>0.95</v>
      </c>
      <c r="Q20" s="118" t="s">
        <v>79</v>
      </c>
      <c r="R20" s="125" t="s">
        <v>80</v>
      </c>
      <c r="S20" s="113" t="s">
        <v>61</v>
      </c>
      <c r="T20" s="127" t="s">
        <v>80</v>
      </c>
      <c r="U20" s="51"/>
      <c r="V20" s="116">
        <v>0</v>
      </c>
      <c r="W20" s="52">
        <v>0</v>
      </c>
      <c r="X20" s="120" t="s">
        <v>63</v>
      </c>
      <c r="Y20" s="120" t="s">
        <v>63</v>
      </c>
      <c r="Z20" s="120" t="s">
        <v>63</v>
      </c>
      <c r="AA20" s="117">
        <v>0.5</v>
      </c>
      <c r="AB20" s="213">
        <v>0.31030000000000002</v>
      </c>
      <c r="AC20" s="121">
        <f t="shared" ref="AC20:AC33" si="3">AB20/AA20</f>
        <v>0.62060000000000004</v>
      </c>
      <c r="AD20" s="46" t="s">
        <v>271</v>
      </c>
      <c r="AE20" s="215" t="s">
        <v>285</v>
      </c>
      <c r="AF20" s="117">
        <v>0</v>
      </c>
      <c r="AG20" s="47"/>
      <c r="AH20" s="121" t="s">
        <v>63</v>
      </c>
      <c r="AI20" s="46"/>
      <c r="AJ20" s="46"/>
      <c r="AK20" s="117">
        <v>0.95</v>
      </c>
      <c r="AL20" s="47"/>
      <c r="AM20" s="121">
        <f t="shared" si="1"/>
        <v>0</v>
      </c>
      <c r="AN20" s="41"/>
      <c r="AO20" s="46"/>
      <c r="AP20" s="125" t="s">
        <v>75</v>
      </c>
      <c r="AQ20" s="122">
        <v>0.95</v>
      </c>
      <c r="AR20" s="53"/>
      <c r="AS20" s="50">
        <f t="shared" si="2"/>
        <v>0</v>
      </c>
      <c r="AT20" s="42"/>
    </row>
    <row r="21" spans="1:46" s="123" customFormat="1" ht="118.5" customHeight="1" thickBot="1" x14ac:dyDescent="0.3">
      <c r="A21" s="112">
        <v>6</v>
      </c>
      <c r="B21" s="43" t="s">
        <v>72</v>
      </c>
      <c r="C21" s="43" t="s">
        <v>73</v>
      </c>
      <c r="D21" s="113" t="s">
        <v>81</v>
      </c>
      <c r="E21" s="114">
        <v>0.06</v>
      </c>
      <c r="F21" s="51" t="s">
        <v>82</v>
      </c>
      <c r="G21" s="125" t="s">
        <v>83</v>
      </c>
      <c r="H21" s="125" t="s">
        <v>84</v>
      </c>
      <c r="I21" s="77" t="s">
        <v>85</v>
      </c>
      <c r="J21" s="51" t="s">
        <v>67</v>
      </c>
      <c r="K21" s="51" t="s">
        <v>86</v>
      </c>
      <c r="L21" s="116">
        <v>0</v>
      </c>
      <c r="M21" s="117">
        <v>0.05</v>
      </c>
      <c r="N21" s="117">
        <v>0.2</v>
      </c>
      <c r="O21" s="117">
        <v>0.4</v>
      </c>
      <c r="P21" s="119">
        <v>0.4</v>
      </c>
      <c r="Q21" s="118" t="s">
        <v>79</v>
      </c>
      <c r="R21" s="125" t="s">
        <v>80</v>
      </c>
      <c r="S21" s="113" t="s">
        <v>61</v>
      </c>
      <c r="T21" s="127" t="s">
        <v>80</v>
      </c>
      <c r="U21" s="51"/>
      <c r="V21" s="116">
        <v>0</v>
      </c>
      <c r="W21" s="46">
        <v>0</v>
      </c>
      <c r="X21" s="120" t="s">
        <v>63</v>
      </c>
      <c r="Y21" s="120" t="s">
        <v>63</v>
      </c>
      <c r="Z21" s="120" t="s">
        <v>63</v>
      </c>
      <c r="AA21" s="117">
        <v>0.05</v>
      </c>
      <c r="AB21" s="213">
        <v>0.1143</v>
      </c>
      <c r="AC21" s="121">
        <v>1</v>
      </c>
      <c r="AD21" s="46" t="s">
        <v>272</v>
      </c>
      <c r="AE21" s="215" t="s">
        <v>285</v>
      </c>
      <c r="AF21" s="117">
        <v>0.2</v>
      </c>
      <c r="AG21" s="46"/>
      <c r="AH21" s="121">
        <f t="shared" si="0"/>
        <v>0</v>
      </c>
      <c r="AI21" s="46"/>
      <c r="AJ21" s="46"/>
      <c r="AK21" s="117">
        <v>0.4</v>
      </c>
      <c r="AL21" s="47"/>
      <c r="AM21" s="121">
        <f t="shared" si="1"/>
        <v>0</v>
      </c>
      <c r="AN21" s="41"/>
      <c r="AO21" s="46"/>
      <c r="AP21" s="125" t="s">
        <v>83</v>
      </c>
      <c r="AQ21" s="122">
        <v>0.4</v>
      </c>
      <c r="AR21" s="49"/>
      <c r="AS21" s="50">
        <f t="shared" si="2"/>
        <v>0</v>
      </c>
      <c r="AT21" s="42"/>
    </row>
    <row r="22" spans="1:46" s="123" customFormat="1" ht="106.5" customHeight="1" thickBot="1" x14ac:dyDescent="0.3">
      <c r="A22" s="112">
        <v>6</v>
      </c>
      <c r="B22" s="43" t="s">
        <v>72</v>
      </c>
      <c r="C22" s="43" t="s">
        <v>73</v>
      </c>
      <c r="D22" s="113" t="s">
        <v>87</v>
      </c>
      <c r="E22" s="114">
        <v>0.06</v>
      </c>
      <c r="F22" s="51" t="s">
        <v>82</v>
      </c>
      <c r="G22" s="125" t="s">
        <v>88</v>
      </c>
      <c r="H22" s="125" t="s">
        <v>89</v>
      </c>
      <c r="I22" s="77" t="s">
        <v>90</v>
      </c>
      <c r="J22" s="51" t="s">
        <v>67</v>
      </c>
      <c r="K22" s="51" t="s">
        <v>86</v>
      </c>
      <c r="L22" s="117">
        <v>0.05</v>
      </c>
      <c r="M22" s="117">
        <v>0.2</v>
      </c>
      <c r="N22" s="117">
        <v>0.4</v>
      </c>
      <c r="O22" s="117">
        <v>0.5</v>
      </c>
      <c r="P22" s="119">
        <v>0.5</v>
      </c>
      <c r="Q22" s="118" t="s">
        <v>79</v>
      </c>
      <c r="R22" s="125" t="s">
        <v>80</v>
      </c>
      <c r="S22" s="113" t="s">
        <v>61</v>
      </c>
      <c r="T22" s="127" t="s">
        <v>80</v>
      </c>
      <c r="U22" s="51"/>
      <c r="V22" s="117">
        <v>0.05</v>
      </c>
      <c r="W22" s="47">
        <v>4.48E-2</v>
      </c>
      <c r="X22" s="182">
        <f>W22/V22</f>
        <v>0.89599999999999991</v>
      </c>
      <c r="Y22" s="48" t="s">
        <v>91</v>
      </c>
      <c r="Z22" s="48" t="s">
        <v>80</v>
      </c>
      <c r="AA22" s="117">
        <v>0.2</v>
      </c>
      <c r="AB22" s="213">
        <v>0.26929999999999998</v>
      </c>
      <c r="AC22" s="121">
        <v>1</v>
      </c>
      <c r="AD22" s="46" t="s">
        <v>273</v>
      </c>
      <c r="AE22" s="215" t="s">
        <v>285</v>
      </c>
      <c r="AF22" s="117">
        <v>0.4</v>
      </c>
      <c r="AG22" s="46"/>
      <c r="AH22" s="121">
        <f t="shared" si="0"/>
        <v>0</v>
      </c>
      <c r="AI22" s="46"/>
      <c r="AJ22" s="46"/>
      <c r="AK22" s="117">
        <v>0.5</v>
      </c>
      <c r="AL22" s="47"/>
      <c r="AM22" s="121">
        <f t="shared" si="1"/>
        <v>0</v>
      </c>
      <c r="AN22" s="41"/>
      <c r="AO22" s="46"/>
      <c r="AP22" s="125" t="s">
        <v>88</v>
      </c>
      <c r="AQ22" s="122">
        <v>0.5</v>
      </c>
      <c r="AR22" s="49"/>
      <c r="AS22" s="50">
        <f t="shared" si="2"/>
        <v>0</v>
      </c>
      <c r="AT22" s="42"/>
    </row>
    <row r="23" spans="1:46" s="123" customFormat="1" ht="109.5" customHeight="1" thickBot="1" x14ac:dyDescent="0.3">
      <c r="A23" s="112">
        <v>6</v>
      </c>
      <c r="B23" s="43" t="s">
        <v>72</v>
      </c>
      <c r="C23" s="43" t="s">
        <v>73</v>
      </c>
      <c r="D23" s="113" t="s">
        <v>92</v>
      </c>
      <c r="E23" s="114">
        <v>0.06</v>
      </c>
      <c r="F23" s="51" t="s">
        <v>82</v>
      </c>
      <c r="G23" s="125" t="s">
        <v>93</v>
      </c>
      <c r="H23" s="125" t="s">
        <v>94</v>
      </c>
      <c r="I23" s="77" t="s">
        <v>95</v>
      </c>
      <c r="J23" s="51" t="s">
        <v>67</v>
      </c>
      <c r="K23" s="51" t="s">
        <v>86</v>
      </c>
      <c r="L23" s="117">
        <v>0.1</v>
      </c>
      <c r="M23" s="117">
        <v>0.2</v>
      </c>
      <c r="N23" s="117">
        <v>0.4</v>
      </c>
      <c r="O23" s="117">
        <v>0.5</v>
      </c>
      <c r="P23" s="119">
        <f>+O23</f>
        <v>0.5</v>
      </c>
      <c r="Q23" s="118" t="s">
        <v>79</v>
      </c>
      <c r="R23" s="125" t="s">
        <v>80</v>
      </c>
      <c r="S23" s="113" t="s">
        <v>61</v>
      </c>
      <c r="T23" s="127" t="s">
        <v>80</v>
      </c>
      <c r="U23" s="51"/>
      <c r="V23" s="117">
        <v>0.1</v>
      </c>
      <c r="W23" s="52">
        <v>8.14E-2</v>
      </c>
      <c r="X23" s="183">
        <f>W23/V23</f>
        <v>0.81399999999999995</v>
      </c>
      <c r="Y23" s="48" t="s">
        <v>96</v>
      </c>
      <c r="Z23" s="48" t="s">
        <v>80</v>
      </c>
      <c r="AA23" s="117">
        <v>0.2</v>
      </c>
      <c r="AB23" s="213">
        <v>0.31979999999999997</v>
      </c>
      <c r="AC23" s="121">
        <v>1</v>
      </c>
      <c r="AD23" s="46" t="s">
        <v>274</v>
      </c>
      <c r="AE23" s="215" t="s">
        <v>285</v>
      </c>
      <c r="AF23" s="117">
        <v>0.4</v>
      </c>
      <c r="AG23" s="46"/>
      <c r="AH23" s="121">
        <f t="shared" si="0"/>
        <v>0</v>
      </c>
      <c r="AI23" s="46"/>
      <c r="AJ23" s="46"/>
      <c r="AK23" s="117">
        <v>0.5</v>
      </c>
      <c r="AL23" s="47"/>
      <c r="AM23" s="121">
        <f t="shared" si="1"/>
        <v>0</v>
      </c>
      <c r="AN23" s="41"/>
      <c r="AO23" s="46"/>
      <c r="AP23" s="125" t="s">
        <v>93</v>
      </c>
      <c r="AQ23" s="122">
        <v>0.5</v>
      </c>
      <c r="AR23" s="49"/>
      <c r="AS23" s="50">
        <f t="shared" si="2"/>
        <v>0</v>
      </c>
      <c r="AT23" s="42"/>
    </row>
    <row r="24" spans="1:46" s="136" customFormat="1" ht="75" customHeight="1" thickBot="1" x14ac:dyDescent="0.3">
      <c r="A24" s="128">
        <v>1</v>
      </c>
      <c r="B24" s="66" t="s">
        <v>97</v>
      </c>
      <c r="C24" s="66" t="s">
        <v>98</v>
      </c>
      <c r="D24" s="129" t="s">
        <v>99</v>
      </c>
      <c r="E24" s="130">
        <v>0.06</v>
      </c>
      <c r="F24" s="131" t="s">
        <v>82</v>
      </c>
      <c r="G24" s="132" t="s">
        <v>100</v>
      </c>
      <c r="H24" s="132" t="s">
        <v>101</v>
      </c>
      <c r="I24" s="133">
        <v>8430</v>
      </c>
      <c r="J24" s="134" t="s">
        <v>57</v>
      </c>
      <c r="K24" s="134" t="s">
        <v>102</v>
      </c>
      <c r="L24" s="67"/>
      <c r="M24" s="67">
        <v>0.3</v>
      </c>
      <c r="N24" s="67"/>
      <c r="O24" s="67">
        <v>0.3</v>
      </c>
      <c r="P24" s="67">
        <v>0.6</v>
      </c>
      <c r="Q24" s="68" t="s">
        <v>59</v>
      </c>
      <c r="R24" s="67" t="s">
        <v>103</v>
      </c>
      <c r="S24" s="68" t="s">
        <v>104</v>
      </c>
      <c r="T24" s="68" t="s">
        <v>103</v>
      </c>
      <c r="U24" s="68"/>
      <c r="V24" s="67"/>
      <c r="W24" s="69"/>
      <c r="X24" s="120" t="s">
        <v>63</v>
      </c>
      <c r="Y24" s="70"/>
      <c r="Z24" s="70"/>
      <c r="AA24" s="67">
        <v>0.3</v>
      </c>
      <c r="AB24" s="57">
        <v>0.57999999999999996</v>
      </c>
      <c r="AC24" s="121">
        <v>1</v>
      </c>
      <c r="AD24" s="55" t="s">
        <v>288</v>
      </c>
      <c r="AE24" s="214" t="s">
        <v>275</v>
      </c>
      <c r="AF24" s="67"/>
      <c r="AG24" s="69"/>
      <c r="AH24" s="121" t="s">
        <v>63</v>
      </c>
      <c r="AI24" s="69"/>
      <c r="AJ24" s="69"/>
      <c r="AK24" s="67">
        <v>0.3</v>
      </c>
      <c r="AL24" s="72"/>
      <c r="AM24" s="121">
        <f t="shared" si="1"/>
        <v>0</v>
      </c>
      <c r="AN24" s="73"/>
      <c r="AO24" s="74"/>
      <c r="AP24" s="132" t="s">
        <v>100</v>
      </c>
      <c r="AQ24" s="135">
        <v>0.6</v>
      </c>
      <c r="AR24" s="71"/>
      <c r="AS24" s="50">
        <f t="shared" si="2"/>
        <v>0</v>
      </c>
      <c r="AT24" s="75"/>
    </row>
    <row r="25" spans="1:46" s="136" customFormat="1" ht="75" customHeight="1" thickBot="1" x14ac:dyDescent="0.3">
      <c r="A25" s="128">
        <v>1</v>
      </c>
      <c r="B25" s="66" t="s">
        <v>97</v>
      </c>
      <c r="C25" s="66" t="s">
        <v>98</v>
      </c>
      <c r="D25" s="129" t="s">
        <v>105</v>
      </c>
      <c r="E25" s="130">
        <v>7.0000000000000007E-2</v>
      </c>
      <c r="F25" s="131" t="s">
        <v>82</v>
      </c>
      <c r="G25" s="132" t="s">
        <v>100</v>
      </c>
      <c r="H25" s="132" t="s">
        <v>106</v>
      </c>
      <c r="I25" s="133">
        <v>2024</v>
      </c>
      <c r="J25" s="134" t="s">
        <v>57</v>
      </c>
      <c r="K25" s="134" t="s">
        <v>102</v>
      </c>
      <c r="L25" s="67"/>
      <c r="M25" s="67">
        <v>0.3</v>
      </c>
      <c r="N25" s="67"/>
      <c r="O25" s="67">
        <v>0.3</v>
      </c>
      <c r="P25" s="67">
        <v>0.6</v>
      </c>
      <c r="Q25" s="68" t="s">
        <v>59</v>
      </c>
      <c r="R25" s="67" t="s">
        <v>103</v>
      </c>
      <c r="S25" s="68" t="s">
        <v>104</v>
      </c>
      <c r="T25" s="68" t="s">
        <v>107</v>
      </c>
      <c r="U25" s="68"/>
      <c r="V25" s="67"/>
      <c r="W25" s="69"/>
      <c r="X25" s="120" t="s">
        <v>63</v>
      </c>
      <c r="Y25" s="70"/>
      <c r="Z25" s="70"/>
      <c r="AA25" s="67">
        <v>0.3</v>
      </c>
      <c r="AB25" s="57">
        <v>0.33</v>
      </c>
      <c r="AC25" s="121">
        <v>1</v>
      </c>
      <c r="AD25" s="55" t="s">
        <v>289</v>
      </c>
      <c r="AE25" s="69" t="s">
        <v>275</v>
      </c>
      <c r="AF25" s="67"/>
      <c r="AG25" s="69"/>
      <c r="AH25" s="121" t="s">
        <v>63</v>
      </c>
      <c r="AI25" s="69"/>
      <c r="AJ25" s="69"/>
      <c r="AK25" s="67">
        <v>0.3</v>
      </c>
      <c r="AL25" s="72"/>
      <c r="AM25" s="121">
        <f t="shared" si="1"/>
        <v>0</v>
      </c>
      <c r="AN25" s="73"/>
      <c r="AO25" s="74"/>
      <c r="AP25" s="132" t="s">
        <v>100</v>
      </c>
      <c r="AQ25" s="135">
        <v>0.6</v>
      </c>
      <c r="AR25" s="71"/>
      <c r="AS25" s="50">
        <f t="shared" si="2"/>
        <v>0</v>
      </c>
      <c r="AT25" s="75"/>
    </row>
    <row r="26" spans="1:46" s="123" customFormat="1" ht="273" customHeight="1" thickBot="1" x14ac:dyDescent="0.3">
      <c r="A26" s="112">
        <v>1</v>
      </c>
      <c r="B26" s="43" t="s">
        <v>97</v>
      </c>
      <c r="C26" s="43" t="s">
        <v>98</v>
      </c>
      <c r="D26" s="137" t="s">
        <v>108</v>
      </c>
      <c r="E26" s="114">
        <v>0.06</v>
      </c>
      <c r="F26" s="138" t="s">
        <v>82</v>
      </c>
      <c r="G26" s="125" t="s">
        <v>109</v>
      </c>
      <c r="H26" s="125" t="s">
        <v>110</v>
      </c>
      <c r="I26" s="118">
        <v>40</v>
      </c>
      <c r="J26" s="138" t="s">
        <v>57</v>
      </c>
      <c r="K26" s="138" t="s">
        <v>111</v>
      </c>
      <c r="L26" s="65">
        <v>8</v>
      </c>
      <c r="M26" s="65">
        <v>11</v>
      </c>
      <c r="N26" s="65">
        <v>11</v>
      </c>
      <c r="O26" s="65">
        <v>12</v>
      </c>
      <c r="P26" s="63">
        <v>42</v>
      </c>
      <c r="Q26" s="51" t="s">
        <v>59</v>
      </c>
      <c r="R26" s="127" t="s">
        <v>112</v>
      </c>
      <c r="S26" s="51" t="s">
        <v>104</v>
      </c>
      <c r="T26" s="138" t="s">
        <v>265</v>
      </c>
      <c r="U26" s="51"/>
      <c r="V26" s="65">
        <v>8</v>
      </c>
      <c r="W26" s="55">
        <v>8</v>
      </c>
      <c r="X26" s="121">
        <f>W26/V26</f>
        <v>1</v>
      </c>
      <c r="Y26" s="56" t="s">
        <v>113</v>
      </c>
      <c r="Z26" s="56" t="s">
        <v>114</v>
      </c>
      <c r="AA26" s="65">
        <v>11</v>
      </c>
      <c r="AB26" s="65">
        <v>11</v>
      </c>
      <c r="AC26" s="121">
        <f t="shared" si="3"/>
        <v>1</v>
      </c>
      <c r="AD26" s="55" t="s">
        <v>276</v>
      </c>
      <c r="AE26" s="55" t="s">
        <v>277</v>
      </c>
      <c r="AF26" s="65">
        <v>11</v>
      </c>
      <c r="AG26" s="55"/>
      <c r="AH26" s="121">
        <f t="shared" si="0"/>
        <v>0</v>
      </c>
      <c r="AI26" s="55"/>
      <c r="AJ26" s="55"/>
      <c r="AK26" s="65">
        <v>12</v>
      </c>
      <c r="AL26" s="58"/>
      <c r="AM26" s="121">
        <f t="shared" si="1"/>
        <v>0</v>
      </c>
      <c r="AN26" s="44"/>
      <c r="AO26" s="59"/>
      <c r="AP26" s="125" t="s">
        <v>109</v>
      </c>
      <c r="AQ26" s="139">
        <v>42</v>
      </c>
      <c r="AR26" s="57"/>
      <c r="AS26" s="50">
        <f t="shared" si="2"/>
        <v>0</v>
      </c>
      <c r="AT26" s="45"/>
    </row>
    <row r="27" spans="1:46" s="123" customFormat="1" ht="207.75" customHeight="1" thickBot="1" x14ac:dyDescent="0.3">
      <c r="A27" s="112">
        <v>1</v>
      </c>
      <c r="B27" s="43" t="s">
        <v>97</v>
      </c>
      <c r="C27" s="43" t="s">
        <v>98</v>
      </c>
      <c r="D27" s="137" t="s">
        <v>115</v>
      </c>
      <c r="E27" s="140">
        <v>0.06</v>
      </c>
      <c r="F27" s="138" t="s">
        <v>82</v>
      </c>
      <c r="G27" s="125" t="s">
        <v>116</v>
      </c>
      <c r="H27" s="125" t="s">
        <v>117</v>
      </c>
      <c r="I27" s="118">
        <v>24</v>
      </c>
      <c r="J27" s="127" t="s">
        <v>57</v>
      </c>
      <c r="K27" s="138" t="s">
        <v>118</v>
      </c>
      <c r="L27" s="64">
        <v>6</v>
      </c>
      <c r="M27" s="64">
        <v>6</v>
      </c>
      <c r="N27" s="64">
        <v>6</v>
      </c>
      <c r="O27" s="64">
        <v>6</v>
      </c>
      <c r="P27" s="63">
        <v>24</v>
      </c>
      <c r="Q27" s="51" t="s">
        <v>59</v>
      </c>
      <c r="R27" s="127" t="s">
        <v>112</v>
      </c>
      <c r="S27" s="51" t="s">
        <v>104</v>
      </c>
      <c r="T27" s="138" t="s">
        <v>266</v>
      </c>
      <c r="U27" s="51"/>
      <c r="V27" s="64">
        <v>6</v>
      </c>
      <c r="W27" s="55">
        <v>6</v>
      </c>
      <c r="X27" s="121">
        <f t="shared" ref="X27:X28" si="4">W27/V27</f>
        <v>1</v>
      </c>
      <c r="Y27" s="56" t="s">
        <v>119</v>
      </c>
      <c r="Z27" s="56" t="s">
        <v>120</v>
      </c>
      <c r="AA27" s="64">
        <v>6</v>
      </c>
      <c r="AB27" s="65">
        <v>6</v>
      </c>
      <c r="AC27" s="121">
        <f t="shared" si="3"/>
        <v>1</v>
      </c>
      <c r="AD27" s="55" t="s">
        <v>279</v>
      </c>
      <c r="AE27" s="55" t="s">
        <v>278</v>
      </c>
      <c r="AF27" s="64">
        <v>6</v>
      </c>
      <c r="AG27" s="55"/>
      <c r="AH27" s="121">
        <f t="shared" si="0"/>
        <v>0</v>
      </c>
      <c r="AI27" s="55"/>
      <c r="AJ27" s="55"/>
      <c r="AK27" s="64">
        <v>6</v>
      </c>
      <c r="AL27" s="58"/>
      <c r="AM27" s="121">
        <f t="shared" si="1"/>
        <v>0</v>
      </c>
      <c r="AN27" s="44"/>
      <c r="AO27" s="59"/>
      <c r="AP27" s="125" t="s">
        <v>116</v>
      </c>
      <c r="AQ27" s="139">
        <v>24</v>
      </c>
      <c r="AR27" s="57"/>
      <c r="AS27" s="50">
        <f t="shared" si="2"/>
        <v>0</v>
      </c>
      <c r="AT27" s="45"/>
    </row>
    <row r="28" spans="1:46" s="123" customFormat="1" ht="223.5" customHeight="1" thickBot="1" x14ac:dyDescent="0.3">
      <c r="A28" s="112">
        <v>1</v>
      </c>
      <c r="B28" s="43" t="s">
        <v>97</v>
      </c>
      <c r="C28" s="43" t="s">
        <v>98</v>
      </c>
      <c r="D28" s="137" t="s">
        <v>121</v>
      </c>
      <c r="E28" s="140">
        <v>0.06</v>
      </c>
      <c r="F28" s="138" t="s">
        <v>82</v>
      </c>
      <c r="G28" s="129" t="s">
        <v>122</v>
      </c>
      <c r="H28" s="125" t="s">
        <v>123</v>
      </c>
      <c r="I28" s="51">
        <v>24</v>
      </c>
      <c r="J28" s="51" t="s">
        <v>57</v>
      </c>
      <c r="K28" s="51" t="s">
        <v>124</v>
      </c>
      <c r="L28" s="64">
        <v>6</v>
      </c>
      <c r="M28" s="64">
        <v>6</v>
      </c>
      <c r="N28" s="64">
        <v>6</v>
      </c>
      <c r="O28" s="64">
        <v>6</v>
      </c>
      <c r="P28" s="63">
        <v>24</v>
      </c>
      <c r="Q28" s="51" t="s">
        <v>59</v>
      </c>
      <c r="R28" s="127" t="s">
        <v>112</v>
      </c>
      <c r="S28" s="51" t="s">
        <v>104</v>
      </c>
      <c r="T28" s="138" t="s">
        <v>267</v>
      </c>
      <c r="U28" s="51"/>
      <c r="V28" s="64">
        <v>6</v>
      </c>
      <c r="W28" s="55">
        <v>6</v>
      </c>
      <c r="X28" s="121">
        <f t="shared" si="4"/>
        <v>1</v>
      </c>
      <c r="Y28" s="56" t="s">
        <v>125</v>
      </c>
      <c r="Z28" s="56" t="s">
        <v>126</v>
      </c>
      <c r="AA28" s="64">
        <v>6</v>
      </c>
      <c r="AB28" s="65">
        <v>6</v>
      </c>
      <c r="AC28" s="121">
        <f t="shared" si="3"/>
        <v>1</v>
      </c>
      <c r="AD28" s="55" t="s">
        <v>280</v>
      </c>
      <c r="AE28" s="55" t="s">
        <v>267</v>
      </c>
      <c r="AF28" s="64">
        <v>6</v>
      </c>
      <c r="AG28" s="55"/>
      <c r="AH28" s="121">
        <f t="shared" si="0"/>
        <v>0</v>
      </c>
      <c r="AI28" s="55"/>
      <c r="AJ28" s="55"/>
      <c r="AK28" s="64">
        <v>6</v>
      </c>
      <c r="AL28" s="58"/>
      <c r="AM28" s="121">
        <f t="shared" si="1"/>
        <v>0</v>
      </c>
      <c r="AN28" s="44"/>
      <c r="AO28" s="59"/>
      <c r="AP28" s="129" t="s">
        <v>122</v>
      </c>
      <c r="AQ28" s="139">
        <v>24</v>
      </c>
      <c r="AR28" s="57"/>
      <c r="AS28" s="50">
        <f t="shared" si="2"/>
        <v>0</v>
      </c>
      <c r="AT28" s="45"/>
    </row>
    <row r="29" spans="1:46" s="123" customFormat="1" ht="401.25" customHeight="1" thickBot="1" x14ac:dyDescent="0.3">
      <c r="A29" s="112">
        <v>7</v>
      </c>
      <c r="B29" s="43" t="s">
        <v>127</v>
      </c>
      <c r="C29" s="43" t="s">
        <v>128</v>
      </c>
      <c r="D29" s="137" t="s">
        <v>129</v>
      </c>
      <c r="E29" s="140">
        <v>7.0000000000000007E-2</v>
      </c>
      <c r="F29" s="127" t="s">
        <v>82</v>
      </c>
      <c r="G29" s="141" t="s">
        <v>130</v>
      </c>
      <c r="H29" s="141" t="s">
        <v>131</v>
      </c>
      <c r="I29" s="54">
        <v>0.81</v>
      </c>
      <c r="J29" s="51" t="s">
        <v>67</v>
      </c>
      <c r="K29" s="127" t="s">
        <v>132</v>
      </c>
      <c r="L29" s="62">
        <v>1</v>
      </c>
      <c r="M29" s="62">
        <v>1</v>
      </c>
      <c r="N29" s="62">
        <v>1</v>
      </c>
      <c r="O29" s="54">
        <v>1</v>
      </c>
      <c r="P29" s="119">
        <f>+O29</f>
        <v>1</v>
      </c>
      <c r="Q29" s="51" t="s">
        <v>59</v>
      </c>
      <c r="R29" s="127" t="s">
        <v>133</v>
      </c>
      <c r="S29" s="51" t="s">
        <v>104</v>
      </c>
      <c r="T29" s="127" t="s">
        <v>134</v>
      </c>
      <c r="U29" s="51"/>
      <c r="V29" s="54">
        <v>1</v>
      </c>
      <c r="W29" s="58">
        <v>0.59</v>
      </c>
      <c r="X29" s="182">
        <f>W29/V29</f>
        <v>0.59</v>
      </c>
      <c r="Y29" s="56" t="s">
        <v>135</v>
      </c>
      <c r="Z29" s="56" t="s">
        <v>261</v>
      </c>
      <c r="AA29" s="54">
        <v>1</v>
      </c>
      <c r="AB29" s="57">
        <v>0.78</v>
      </c>
      <c r="AC29" s="121">
        <f t="shared" si="3"/>
        <v>0.78</v>
      </c>
      <c r="AD29" s="55" t="s">
        <v>281</v>
      </c>
      <c r="AE29" s="55" t="s">
        <v>286</v>
      </c>
      <c r="AF29" s="62">
        <v>1</v>
      </c>
      <c r="AG29" s="55"/>
      <c r="AH29" s="121">
        <f t="shared" si="0"/>
        <v>0</v>
      </c>
      <c r="AI29" s="55"/>
      <c r="AJ29" s="55"/>
      <c r="AK29" s="54">
        <v>1</v>
      </c>
      <c r="AL29" s="58"/>
      <c r="AM29" s="121">
        <f t="shared" si="1"/>
        <v>0</v>
      </c>
      <c r="AN29" s="44"/>
      <c r="AO29" s="59"/>
      <c r="AP29" s="141" t="s">
        <v>130</v>
      </c>
      <c r="AQ29" s="142">
        <v>1</v>
      </c>
      <c r="AR29" s="57"/>
      <c r="AS29" s="50">
        <f t="shared" si="2"/>
        <v>0</v>
      </c>
      <c r="AT29" s="45"/>
    </row>
    <row r="30" spans="1:46" s="204" customFormat="1" ht="75" customHeight="1" thickBot="1" x14ac:dyDescent="0.3">
      <c r="A30" s="185">
        <v>6</v>
      </c>
      <c r="B30" s="186" t="s">
        <v>72</v>
      </c>
      <c r="C30" s="186" t="s">
        <v>136</v>
      </c>
      <c r="D30" s="187" t="s">
        <v>137</v>
      </c>
      <c r="E30" s="188">
        <v>0.04</v>
      </c>
      <c r="F30" s="189" t="s">
        <v>138</v>
      </c>
      <c r="G30" s="190" t="s">
        <v>139</v>
      </c>
      <c r="H30" s="190" t="s">
        <v>140</v>
      </c>
      <c r="I30" s="189">
        <v>1</v>
      </c>
      <c r="J30" s="189" t="s">
        <v>57</v>
      </c>
      <c r="K30" s="190" t="s">
        <v>141</v>
      </c>
      <c r="L30" s="189">
        <v>0</v>
      </c>
      <c r="M30" s="189">
        <v>0</v>
      </c>
      <c r="N30" s="189">
        <v>1</v>
      </c>
      <c r="O30" s="189">
        <v>0</v>
      </c>
      <c r="P30" s="185">
        <f>+SUM(L30:O30)</f>
        <v>1</v>
      </c>
      <c r="Q30" s="191" t="s">
        <v>59</v>
      </c>
      <c r="R30" s="191" t="s">
        <v>142</v>
      </c>
      <c r="S30" s="191" t="s">
        <v>143</v>
      </c>
      <c r="T30" s="192" t="s">
        <v>144</v>
      </c>
      <c r="U30" s="191"/>
      <c r="V30" s="189">
        <v>0</v>
      </c>
      <c r="W30" s="193">
        <v>0</v>
      </c>
      <c r="X30" s="194" t="s">
        <v>63</v>
      </c>
      <c r="Y30" s="194" t="s">
        <v>63</v>
      </c>
      <c r="Z30" s="194" t="s">
        <v>63</v>
      </c>
      <c r="AA30" s="197" t="s">
        <v>63</v>
      </c>
      <c r="AB30" s="197" t="s">
        <v>63</v>
      </c>
      <c r="AC30" s="197" t="s">
        <v>63</v>
      </c>
      <c r="AD30" s="197" t="s">
        <v>63</v>
      </c>
      <c r="AE30" s="197" t="s">
        <v>63</v>
      </c>
      <c r="AF30" s="189">
        <v>1</v>
      </c>
      <c r="AG30" s="193"/>
      <c r="AH30" s="197">
        <f t="shared" si="0"/>
        <v>0</v>
      </c>
      <c r="AI30" s="193"/>
      <c r="AJ30" s="193"/>
      <c r="AK30" s="189"/>
      <c r="AL30" s="198"/>
      <c r="AM30" s="197" t="s">
        <v>63</v>
      </c>
      <c r="AN30" s="199"/>
      <c r="AO30" s="200"/>
      <c r="AP30" s="190" t="s">
        <v>139</v>
      </c>
      <c r="AQ30" s="201">
        <v>1</v>
      </c>
      <c r="AR30" s="196"/>
      <c r="AS30" s="202">
        <f t="shared" si="2"/>
        <v>0</v>
      </c>
      <c r="AT30" s="203"/>
    </row>
    <row r="31" spans="1:46" s="204" customFormat="1" ht="318" customHeight="1" thickBot="1" x14ac:dyDescent="0.3">
      <c r="A31" s="185">
        <v>6</v>
      </c>
      <c r="B31" s="186" t="s">
        <v>72</v>
      </c>
      <c r="C31" s="186" t="s">
        <v>136</v>
      </c>
      <c r="D31" s="187" t="s">
        <v>145</v>
      </c>
      <c r="E31" s="188">
        <v>0.04</v>
      </c>
      <c r="F31" s="189" t="s">
        <v>138</v>
      </c>
      <c r="G31" s="190" t="s">
        <v>146</v>
      </c>
      <c r="H31" s="190" t="s">
        <v>268</v>
      </c>
      <c r="I31" s="189" t="s">
        <v>147</v>
      </c>
      <c r="J31" s="189" t="s">
        <v>148</v>
      </c>
      <c r="K31" s="190" t="s">
        <v>149</v>
      </c>
      <c r="L31" s="205">
        <v>1</v>
      </c>
      <c r="M31" s="205">
        <v>1</v>
      </c>
      <c r="N31" s="205">
        <v>1</v>
      </c>
      <c r="O31" s="205">
        <v>1</v>
      </c>
      <c r="P31" s="206">
        <v>1</v>
      </c>
      <c r="Q31" s="191" t="s">
        <v>59</v>
      </c>
      <c r="R31" s="191" t="s">
        <v>150</v>
      </c>
      <c r="S31" s="191" t="s">
        <v>143</v>
      </c>
      <c r="T31" s="191" t="s">
        <v>151</v>
      </c>
      <c r="U31" s="191"/>
      <c r="V31" s="205">
        <v>1</v>
      </c>
      <c r="W31" s="198">
        <v>0.4</v>
      </c>
      <c r="X31" s="207">
        <f>W31/V31</f>
        <v>0.4</v>
      </c>
      <c r="Y31" s="195" t="s">
        <v>152</v>
      </c>
      <c r="Z31" s="195" t="s">
        <v>153</v>
      </c>
      <c r="AA31" s="205">
        <v>1</v>
      </c>
      <c r="AB31" s="196">
        <v>0.71</v>
      </c>
      <c r="AC31" s="197">
        <f t="shared" si="3"/>
        <v>0.71</v>
      </c>
      <c r="AD31" s="193" t="s">
        <v>282</v>
      </c>
      <c r="AE31" s="193" t="s">
        <v>151</v>
      </c>
      <c r="AF31" s="205">
        <v>1</v>
      </c>
      <c r="AG31" s="193"/>
      <c r="AH31" s="197">
        <f t="shared" si="0"/>
        <v>0</v>
      </c>
      <c r="AI31" s="193"/>
      <c r="AJ31" s="193"/>
      <c r="AK31" s="205">
        <v>1</v>
      </c>
      <c r="AL31" s="198"/>
      <c r="AM31" s="197">
        <f t="shared" si="1"/>
        <v>0</v>
      </c>
      <c r="AN31" s="199"/>
      <c r="AO31" s="200"/>
      <c r="AP31" s="190" t="s">
        <v>146</v>
      </c>
      <c r="AQ31" s="201">
        <v>1</v>
      </c>
      <c r="AR31" s="196"/>
      <c r="AS31" s="202">
        <f t="shared" si="2"/>
        <v>0</v>
      </c>
      <c r="AT31" s="203"/>
    </row>
    <row r="32" spans="1:46" s="204" customFormat="1" ht="308.25" customHeight="1" thickBot="1" x14ac:dyDescent="0.3">
      <c r="A32" s="185">
        <v>6</v>
      </c>
      <c r="B32" s="186" t="s">
        <v>72</v>
      </c>
      <c r="C32" s="186" t="s">
        <v>136</v>
      </c>
      <c r="D32" s="187" t="s">
        <v>154</v>
      </c>
      <c r="E32" s="188">
        <v>0.04</v>
      </c>
      <c r="F32" s="189" t="s">
        <v>138</v>
      </c>
      <c r="G32" s="187" t="s">
        <v>155</v>
      </c>
      <c r="H32" s="187" t="s">
        <v>156</v>
      </c>
      <c r="I32" s="189">
        <v>159</v>
      </c>
      <c r="J32" s="189" t="s">
        <v>157</v>
      </c>
      <c r="K32" s="187" t="s">
        <v>158</v>
      </c>
      <c r="L32" s="205">
        <v>0.5</v>
      </c>
      <c r="M32" s="205">
        <v>0.5</v>
      </c>
      <c r="N32" s="205">
        <v>0</v>
      </c>
      <c r="O32" s="205">
        <v>0</v>
      </c>
      <c r="P32" s="208">
        <v>1</v>
      </c>
      <c r="Q32" s="191" t="s">
        <v>59</v>
      </c>
      <c r="R32" s="191" t="s">
        <v>159</v>
      </c>
      <c r="S32" s="191" t="s">
        <v>143</v>
      </c>
      <c r="T32" s="191" t="s">
        <v>160</v>
      </c>
      <c r="U32" s="191"/>
      <c r="V32" s="205">
        <v>0.5</v>
      </c>
      <c r="W32" s="198">
        <v>0.46</v>
      </c>
      <c r="X32" s="207">
        <f>W32/V32</f>
        <v>0.92</v>
      </c>
      <c r="Y32" s="195" t="s">
        <v>161</v>
      </c>
      <c r="Z32" s="195" t="s">
        <v>162</v>
      </c>
      <c r="AA32" s="205">
        <v>0.5</v>
      </c>
      <c r="AB32" s="196">
        <v>0.79249999999999998</v>
      </c>
      <c r="AC32" s="197">
        <v>1</v>
      </c>
      <c r="AD32" s="193" t="s">
        <v>284</v>
      </c>
      <c r="AE32" s="193" t="s">
        <v>287</v>
      </c>
      <c r="AF32" s="205">
        <v>0</v>
      </c>
      <c r="AG32" s="193"/>
      <c r="AH32" s="197" t="s">
        <v>63</v>
      </c>
      <c r="AI32" s="193"/>
      <c r="AJ32" s="193"/>
      <c r="AK32" s="205">
        <v>0</v>
      </c>
      <c r="AL32" s="198"/>
      <c r="AM32" s="197" t="s">
        <v>63</v>
      </c>
      <c r="AN32" s="199"/>
      <c r="AO32" s="200"/>
      <c r="AP32" s="187" t="s">
        <v>155</v>
      </c>
      <c r="AQ32" s="201">
        <v>1</v>
      </c>
      <c r="AR32" s="196"/>
      <c r="AS32" s="202">
        <f t="shared" si="2"/>
        <v>0</v>
      </c>
      <c r="AT32" s="203"/>
    </row>
    <row r="33" spans="1:46" s="204" customFormat="1" ht="279" customHeight="1" thickBot="1" x14ac:dyDescent="0.3">
      <c r="A33" s="185">
        <v>6</v>
      </c>
      <c r="B33" s="186" t="s">
        <v>72</v>
      </c>
      <c r="C33" s="186" t="s">
        <v>136</v>
      </c>
      <c r="D33" s="209" t="s">
        <v>163</v>
      </c>
      <c r="E33" s="188">
        <v>0.04</v>
      </c>
      <c r="F33" s="191" t="s">
        <v>138</v>
      </c>
      <c r="G33" s="210" t="s">
        <v>164</v>
      </c>
      <c r="H33" s="209" t="s">
        <v>165</v>
      </c>
      <c r="I33" s="191" t="s">
        <v>147</v>
      </c>
      <c r="J33" s="191" t="s">
        <v>148</v>
      </c>
      <c r="K33" s="191" t="s">
        <v>166</v>
      </c>
      <c r="L33" s="211">
        <v>0</v>
      </c>
      <c r="M33" s="211">
        <v>0.7</v>
      </c>
      <c r="N33" s="211">
        <v>0</v>
      </c>
      <c r="O33" s="211">
        <v>0.7</v>
      </c>
      <c r="P33" s="212">
        <v>0.7</v>
      </c>
      <c r="Q33" s="191" t="s">
        <v>59</v>
      </c>
      <c r="R33" s="191" t="s">
        <v>167</v>
      </c>
      <c r="S33" s="191" t="s">
        <v>143</v>
      </c>
      <c r="T33" s="191" t="s">
        <v>168</v>
      </c>
      <c r="U33" s="191"/>
      <c r="V33" s="211">
        <v>0</v>
      </c>
      <c r="W33" s="193">
        <v>0</v>
      </c>
      <c r="X33" s="194" t="s">
        <v>63</v>
      </c>
      <c r="Y33" s="194" t="s">
        <v>63</v>
      </c>
      <c r="Z33" s="194" t="s">
        <v>63</v>
      </c>
      <c r="AA33" s="211">
        <v>0.7</v>
      </c>
      <c r="AB33" s="196">
        <v>0.45</v>
      </c>
      <c r="AC33" s="197">
        <f t="shared" si="3"/>
        <v>0.6428571428571429</v>
      </c>
      <c r="AD33" s="193" t="s">
        <v>283</v>
      </c>
      <c r="AE33" s="193" t="s">
        <v>168</v>
      </c>
      <c r="AF33" s="211">
        <v>0</v>
      </c>
      <c r="AG33" s="193"/>
      <c r="AH33" s="197" t="s">
        <v>63</v>
      </c>
      <c r="AI33" s="193"/>
      <c r="AJ33" s="193"/>
      <c r="AK33" s="211">
        <v>0.7</v>
      </c>
      <c r="AL33" s="198"/>
      <c r="AM33" s="197">
        <f t="shared" si="1"/>
        <v>0</v>
      </c>
      <c r="AN33" s="199"/>
      <c r="AO33" s="200"/>
      <c r="AP33" s="210" t="s">
        <v>164</v>
      </c>
      <c r="AQ33" s="201">
        <v>0.7</v>
      </c>
      <c r="AR33" s="196"/>
      <c r="AS33" s="202">
        <f t="shared" si="2"/>
        <v>0</v>
      </c>
      <c r="AT33" s="203"/>
    </row>
    <row r="34" spans="1:46" s="204" customFormat="1" ht="75" customHeight="1" thickBot="1" x14ac:dyDescent="0.3">
      <c r="A34" s="185">
        <v>6</v>
      </c>
      <c r="B34" s="186" t="s">
        <v>72</v>
      </c>
      <c r="C34" s="186" t="s">
        <v>136</v>
      </c>
      <c r="D34" s="187" t="s">
        <v>169</v>
      </c>
      <c r="E34" s="188">
        <v>0.04</v>
      </c>
      <c r="F34" s="191" t="s">
        <v>138</v>
      </c>
      <c r="G34" s="189" t="s">
        <v>170</v>
      </c>
      <c r="H34" s="210" t="s">
        <v>171</v>
      </c>
      <c r="I34" s="191" t="s">
        <v>147</v>
      </c>
      <c r="J34" s="189" t="s">
        <v>148</v>
      </c>
      <c r="K34" s="191" t="s">
        <v>172</v>
      </c>
      <c r="L34" s="211">
        <v>0</v>
      </c>
      <c r="M34" s="211">
        <v>0</v>
      </c>
      <c r="N34" s="211">
        <v>0</v>
      </c>
      <c r="O34" s="211">
        <v>0.8</v>
      </c>
      <c r="P34" s="212">
        <v>0.8</v>
      </c>
      <c r="Q34" s="191" t="s">
        <v>59</v>
      </c>
      <c r="R34" s="191" t="s">
        <v>167</v>
      </c>
      <c r="S34" s="191" t="s">
        <v>143</v>
      </c>
      <c r="T34" s="191" t="s">
        <v>167</v>
      </c>
      <c r="U34" s="191"/>
      <c r="V34" s="211">
        <v>0</v>
      </c>
      <c r="W34" s="193">
        <v>0</v>
      </c>
      <c r="X34" s="194" t="s">
        <v>63</v>
      </c>
      <c r="Y34" s="195" t="s">
        <v>63</v>
      </c>
      <c r="Z34" s="195" t="s">
        <v>63</v>
      </c>
      <c r="AA34" s="197" t="s">
        <v>63</v>
      </c>
      <c r="AB34" s="197" t="s">
        <v>63</v>
      </c>
      <c r="AC34" s="197" t="s">
        <v>63</v>
      </c>
      <c r="AD34" s="193" t="s">
        <v>63</v>
      </c>
      <c r="AE34" s="193" t="s">
        <v>63</v>
      </c>
      <c r="AF34" s="195" t="s">
        <v>63</v>
      </c>
      <c r="AG34" s="197" t="s">
        <v>63</v>
      </c>
      <c r="AH34" s="197" t="s">
        <v>63</v>
      </c>
      <c r="AI34" s="197" t="s">
        <v>63</v>
      </c>
      <c r="AJ34" s="193" t="s">
        <v>63</v>
      </c>
      <c r="AK34" s="193" t="s">
        <v>63</v>
      </c>
      <c r="AL34" s="198">
        <v>0.8</v>
      </c>
      <c r="AM34" s="197"/>
      <c r="AN34" s="295">
        <f>AM34/AL34</f>
        <v>0</v>
      </c>
      <c r="AO34" s="200"/>
      <c r="AP34" s="189" t="s">
        <v>170</v>
      </c>
      <c r="AQ34" s="201">
        <v>0.8</v>
      </c>
      <c r="AR34" s="196"/>
      <c r="AS34" s="202">
        <f t="shared" si="2"/>
        <v>0</v>
      </c>
      <c r="AT34" s="203"/>
    </row>
    <row r="35" spans="1:46" ht="55.5" customHeight="1" thickBot="1" x14ac:dyDescent="0.3">
      <c r="A35" s="143"/>
      <c r="B35" s="257" t="s">
        <v>173</v>
      </c>
      <c r="C35" s="258"/>
      <c r="D35" s="258"/>
      <c r="E35" s="61">
        <f>SUM(E18:E34)</f>
        <v>1.0000000000000004</v>
      </c>
      <c r="F35" s="40"/>
      <c r="G35" s="144"/>
      <c r="H35" s="60"/>
      <c r="I35" s="60"/>
      <c r="J35" s="60"/>
      <c r="K35" s="60"/>
      <c r="L35" s="60"/>
      <c r="M35" s="60"/>
      <c r="N35" s="60"/>
      <c r="O35" s="60"/>
      <c r="P35" s="34"/>
      <c r="Q35" s="60"/>
      <c r="R35" s="60"/>
      <c r="S35" s="60"/>
      <c r="T35" s="60"/>
      <c r="U35" s="60"/>
      <c r="V35" s="229" t="s">
        <v>174</v>
      </c>
      <c r="W35" s="229"/>
      <c r="X35" s="184">
        <f>AVERAGE(X18:X34)</f>
        <v>0.82750000000000001</v>
      </c>
      <c r="Y35" s="36"/>
      <c r="Z35" s="35"/>
      <c r="AA35" s="246" t="s">
        <v>175</v>
      </c>
      <c r="AB35" s="246"/>
      <c r="AC35" s="216">
        <f>AVERAGE(AC18:AC34)</f>
        <v>0.91006380952380939</v>
      </c>
      <c r="AD35" s="36"/>
      <c r="AE35" s="35"/>
      <c r="AF35" s="229" t="s">
        <v>176</v>
      </c>
      <c r="AG35" s="229"/>
      <c r="AH35" s="36">
        <f>AVERAGE(AH18:AH23)</f>
        <v>0</v>
      </c>
      <c r="AI35" s="36"/>
      <c r="AJ35" s="37"/>
      <c r="AK35" s="225" t="s">
        <v>177</v>
      </c>
      <c r="AL35" s="225"/>
      <c r="AM35" s="36">
        <f>AVERAGE(AM18:AM23)</f>
        <v>0</v>
      </c>
      <c r="AN35" s="36"/>
      <c r="AO35" s="220" t="s">
        <v>178</v>
      </c>
      <c r="AP35" s="221"/>
      <c r="AQ35" s="222"/>
      <c r="AR35" s="38" t="e">
        <f>AVERAGE(AR18:AR23)</f>
        <v>#DIV/0!</v>
      </c>
      <c r="AS35" s="38"/>
      <c r="AT35" s="39"/>
    </row>
    <row r="36" spans="1:46" ht="15.75" customHeight="1" x14ac:dyDescent="0.25">
      <c r="A36" s="89"/>
      <c r="B36" s="145"/>
      <c r="C36" s="145"/>
      <c r="D36" s="146"/>
      <c r="E36" s="145"/>
      <c r="F36" s="145"/>
      <c r="G36" s="145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83"/>
      <c r="T36" s="83"/>
      <c r="U36" s="83"/>
      <c r="V36" s="223"/>
      <c r="W36" s="223"/>
      <c r="X36" s="148"/>
      <c r="Y36" s="149"/>
      <c r="Z36" s="149"/>
      <c r="AA36" s="223"/>
      <c r="AB36" s="223"/>
      <c r="AC36" s="148"/>
      <c r="AD36" s="149"/>
      <c r="AE36" s="149"/>
      <c r="AF36" s="223"/>
      <c r="AG36" s="223"/>
      <c r="AH36" s="148"/>
      <c r="AI36" s="149"/>
      <c r="AJ36" s="149"/>
      <c r="AK36" s="223"/>
      <c r="AL36" s="223"/>
      <c r="AM36" s="148"/>
      <c r="AN36" s="149"/>
      <c r="AO36" s="149"/>
      <c r="AP36" s="223"/>
      <c r="AQ36" s="223"/>
      <c r="AR36" s="223"/>
      <c r="AS36" s="148"/>
      <c r="AT36" s="149"/>
    </row>
    <row r="37" spans="1:46" ht="15.75" customHeight="1" thickBot="1" x14ac:dyDescent="0.3">
      <c r="A37" s="89"/>
      <c r="B37" s="145"/>
      <c r="C37" s="145"/>
      <c r="D37" s="146"/>
      <c r="E37" s="145"/>
      <c r="F37" s="145"/>
      <c r="G37" s="145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83"/>
      <c r="T37" s="83"/>
      <c r="U37" s="83"/>
      <c r="V37" s="223"/>
      <c r="W37" s="223"/>
      <c r="X37" s="150"/>
      <c r="Y37" s="149"/>
      <c r="Z37" s="149"/>
      <c r="AA37" s="223"/>
      <c r="AB37" s="223"/>
      <c r="AC37" s="150"/>
      <c r="AD37" s="149"/>
      <c r="AE37" s="149"/>
      <c r="AF37" s="223"/>
      <c r="AG37" s="223"/>
      <c r="AH37" s="151"/>
      <c r="AI37" s="149"/>
      <c r="AJ37" s="149"/>
      <c r="AK37" s="223"/>
      <c r="AL37" s="223"/>
      <c r="AM37" s="151"/>
      <c r="AN37" s="149"/>
      <c r="AO37" s="149"/>
      <c r="AP37" s="223"/>
      <c r="AQ37" s="223"/>
      <c r="AR37" s="223"/>
      <c r="AS37" s="151"/>
      <c r="AT37" s="149"/>
    </row>
    <row r="38" spans="1:46" ht="29.25" customHeight="1" x14ac:dyDescent="0.25">
      <c r="A38" s="89"/>
      <c r="B38" s="259" t="s">
        <v>179</v>
      </c>
      <c r="C38" s="260"/>
      <c r="D38" s="261"/>
      <c r="E38" s="152"/>
      <c r="F38" s="226" t="s">
        <v>180</v>
      </c>
      <c r="G38" s="227"/>
      <c r="H38" s="227"/>
      <c r="I38" s="228"/>
      <c r="J38" s="226" t="s">
        <v>181</v>
      </c>
      <c r="K38" s="227"/>
      <c r="L38" s="227"/>
      <c r="M38" s="227"/>
      <c r="N38" s="227"/>
      <c r="O38" s="227"/>
      <c r="P38" s="228"/>
      <c r="Q38" s="147"/>
      <c r="R38" s="147"/>
      <c r="S38" s="83"/>
      <c r="T38" s="83"/>
      <c r="U38" s="83"/>
      <c r="V38" s="223"/>
      <c r="W38" s="223"/>
      <c r="X38" s="150"/>
      <c r="Y38" s="149"/>
      <c r="Z38" s="149"/>
      <c r="AA38" s="223"/>
      <c r="AB38" s="223"/>
      <c r="AC38" s="150"/>
      <c r="AD38" s="149"/>
      <c r="AE38" s="149"/>
      <c r="AF38" s="223"/>
      <c r="AG38" s="223"/>
      <c r="AH38" s="151"/>
      <c r="AI38" s="149"/>
      <c r="AJ38" s="149"/>
      <c r="AK38" s="223"/>
      <c r="AL38" s="223"/>
      <c r="AM38" s="151"/>
      <c r="AN38" s="149"/>
      <c r="AO38" s="149"/>
      <c r="AP38" s="223"/>
      <c r="AQ38" s="223"/>
      <c r="AR38" s="223"/>
      <c r="AS38" s="151"/>
      <c r="AT38" s="149"/>
    </row>
    <row r="39" spans="1:46" ht="51" customHeight="1" x14ac:dyDescent="0.25">
      <c r="A39" s="89"/>
      <c r="B39" s="262" t="s">
        <v>182</v>
      </c>
      <c r="C39" s="263"/>
      <c r="D39" s="153"/>
      <c r="E39" s="181"/>
      <c r="F39" s="235" t="s">
        <v>182</v>
      </c>
      <c r="G39" s="236"/>
      <c r="H39" s="236"/>
      <c r="I39" s="237"/>
      <c r="J39" s="235" t="s">
        <v>182</v>
      </c>
      <c r="K39" s="236"/>
      <c r="L39" s="236"/>
      <c r="M39" s="236"/>
      <c r="N39" s="236"/>
      <c r="O39" s="236"/>
      <c r="P39" s="237"/>
      <c r="Q39" s="147"/>
      <c r="R39" s="147"/>
      <c r="S39" s="83"/>
      <c r="T39" s="83"/>
      <c r="U39" s="83"/>
      <c r="V39" s="234"/>
      <c r="W39" s="234"/>
      <c r="X39" s="148"/>
      <c r="Y39" s="149"/>
      <c r="Z39" s="149"/>
      <c r="AA39" s="234"/>
      <c r="AB39" s="234"/>
      <c r="AC39" s="148"/>
      <c r="AD39" s="149"/>
      <c r="AE39" s="149"/>
      <c r="AF39" s="234"/>
      <c r="AG39" s="234"/>
      <c r="AH39" s="148"/>
      <c r="AI39" s="149"/>
      <c r="AJ39" s="149"/>
      <c r="AK39" s="234"/>
      <c r="AL39" s="234"/>
      <c r="AM39" s="148"/>
      <c r="AN39" s="149"/>
      <c r="AO39" s="149"/>
      <c r="AP39" s="234"/>
      <c r="AQ39" s="234"/>
      <c r="AR39" s="234"/>
      <c r="AS39" s="148"/>
      <c r="AT39" s="149"/>
    </row>
    <row r="40" spans="1:46" ht="30" customHeight="1" x14ac:dyDescent="0.25">
      <c r="A40" s="89"/>
      <c r="B40" s="253"/>
      <c r="C40" s="254"/>
      <c r="D40" s="153"/>
      <c r="E40" s="178"/>
      <c r="F40" s="226"/>
      <c r="G40" s="227"/>
      <c r="H40" s="226"/>
      <c r="I40" s="227"/>
      <c r="J40" s="226"/>
      <c r="K40" s="227"/>
      <c r="L40" s="227"/>
      <c r="M40" s="227"/>
      <c r="N40" s="227"/>
      <c r="O40" s="227"/>
      <c r="P40" s="228"/>
      <c r="Q40" s="147"/>
      <c r="R40" s="147"/>
      <c r="S40" s="83"/>
      <c r="T40" s="83"/>
      <c r="U40" s="83"/>
      <c r="V40" s="83"/>
      <c r="W40" s="83"/>
      <c r="X40" s="154"/>
      <c r="Y40" s="83"/>
      <c r="Z40" s="83"/>
      <c r="AA40" s="83"/>
      <c r="AB40" s="83"/>
      <c r="AC40" s="154"/>
      <c r="AD40" s="83"/>
      <c r="AE40" s="83"/>
      <c r="AF40" s="83"/>
      <c r="AG40" s="83"/>
      <c r="AH40" s="154"/>
      <c r="AI40" s="83"/>
      <c r="AJ40" s="83"/>
      <c r="AK40" s="83"/>
      <c r="AL40" s="83"/>
      <c r="AM40" s="154"/>
      <c r="AN40" s="83"/>
      <c r="AO40" s="83"/>
      <c r="AP40" s="83"/>
      <c r="AQ40" s="83"/>
      <c r="AR40" s="83"/>
      <c r="AS40" s="154"/>
      <c r="AT40" s="83"/>
    </row>
    <row r="41" spans="1:46" x14ac:dyDescent="0.25">
      <c r="A41" s="89"/>
      <c r="B41" s="253"/>
      <c r="C41" s="254"/>
      <c r="D41" s="153"/>
      <c r="E41" s="178"/>
      <c r="F41" s="226"/>
      <c r="G41" s="227"/>
      <c r="H41" s="227"/>
      <c r="I41" s="228"/>
      <c r="J41" s="253"/>
      <c r="K41" s="254"/>
      <c r="L41" s="254"/>
      <c r="M41" s="254"/>
      <c r="N41" s="254"/>
      <c r="O41" s="254"/>
      <c r="P41" s="255"/>
      <c r="Q41" s="147"/>
      <c r="R41" s="147"/>
      <c r="S41" s="83"/>
      <c r="T41" s="83"/>
      <c r="U41" s="83"/>
      <c r="V41" s="83"/>
      <c r="W41" s="83"/>
      <c r="X41" s="154"/>
      <c r="Y41" s="83"/>
      <c r="Z41" s="83"/>
      <c r="AA41" s="83"/>
      <c r="AB41" s="83"/>
      <c r="AC41" s="154"/>
      <c r="AD41" s="83"/>
      <c r="AE41" s="83"/>
      <c r="AF41" s="83"/>
      <c r="AG41" s="83"/>
      <c r="AH41" s="154"/>
      <c r="AI41" s="83"/>
      <c r="AJ41" s="83"/>
      <c r="AK41" s="83"/>
      <c r="AL41" s="83"/>
      <c r="AM41" s="154"/>
      <c r="AN41" s="83"/>
      <c r="AO41" s="83"/>
      <c r="AP41" s="83"/>
      <c r="AQ41" s="83"/>
      <c r="AR41" s="83"/>
      <c r="AS41" s="154"/>
      <c r="AT41" s="83"/>
    </row>
    <row r="42" spans="1:46" x14ac:dyDescent="0.25"/>
    <row r="43" spans="1:46" hidden="1" x14ac:dyDescent="0.25"/>
    <row r="44" spans="1:46" hidden="1" x14ac:dyDescent="0.25"/>
    <row r="45" spans="1:46" hidden="1" x14ac:dyDescent="0.25"/>
    <row r="46" spans="1:46" ht="48.75" hidden="1" customHeight="1" x14ac:dyDescent="0.25">
      <c r="A46" s="156"/>
    </row>
    <row r="47" spans="1:46" ht="64.5" hidden="1" customHeight="1" x14ac:dyDescent="0.25">
      <c r="A47" s="157"/>
      <c r="B47" s="158" t="s">
        <v>183</v>
      </c>
      <c r="C47" s="159"/>
      <c r="H47" s="80">
        <f>80/12</f>
        <v>6.666666666666667</v>
      </c>
    </row>
    <row r="48" spans="1:46" ht="15.75" hidden="1" x14ac:dyDescent="0.25">
      <c r="A48" s="160"/>
      <c r="B48" s="161" t="s">
        <v>184</v>
      </c>
      <c r="C48" s="162"/>
      <c r="H48" s="80">
        <f>6.66*12</f>
        <v>79.92</v>
      </c>
    </row>
    <row r="49" spans="1:3" ht="15.75" hidden="1" x14ac:dyDescent="0.25">
      <c r="A49" s="160"/>
      <c r="B49" s="163"/>
      <c r="C49" s="164"/>
    </row>
    <row r="50" spans="1:3" ht="15.75" hidden="1" x14ac:dyDescent="0.25">
      <c r="A50" s="160"/>
      <c r="B50" s="165"/>
      <c r="C50" s="166"/>
    </row>
    <row r="51" spans="1:3" ht="15.75" hidden="1" x14ac:dyDescent="0.25">
      <c r="A51" s="160"/>
      <c r="B51" s="167"/>
      <c r="C51" s="166"/>
    </row>
    <row r="52" spans="1:3" ht="15.75" hidden="1" x14ac:dyDescent="0.25">
      <c r="A52" s="160"/>
      <c r="B52" s="167"/>
      <c r="C52" s="168"/>
    </row>
    <row r="53" spans="1:3" ht="15.75" hidden="1" x14ac:dyDescent="0.25">
      <c r="A53" s="160"/>
      <c r="B53" s="165"/>
      <c r="C53" s="169"/>
    </row>
    <row r="54" spans="1:3" ht="15.75" hidden="1" x14ac:dyDescent="0.25">
      <c r="A54" s="160"/>
      <c r="B54" s="167"/>
      <c r="C54" s="169"/>
    </row>
    <row r="55" spans="1:3" ht="15.75" hidden="1" x14ac:dyDescent="0.25">
      <c r="A55" s="160"/>
      <c r="B55" s="167"/>
      <c r="C55" s="169"/>
    </row>
    <row r="56" spans="1:3" ht="15.75" hidden="1" x14ac:dyDescent="0.25">
      <c r="A56" s="160"/>
      <c r="B56" s="167"/>
      <c r="C56" s="169"/>
    </row>
    <row r="57" spans="1:3" ht="15.75" hidden="1" x14ac:dyDescent="0.25">
      <c r="A57" s="160"/>
      <c r="B57" s="167"/>
      <c r="C57" s="169"/>
    </row>
    <row r="58" spans="1:3" ht="15.75" hidden="1" x14ac:dyDescent="0.25">
      <c r="A58" s="160"/>
      <c r="B58" s="167"/>
      <c r="C58" s="169"/>
    </row>
    <row r="59" spans="1:3" ht="15.75" hidden="1" x14ac:dyDescent="0.25">
      <c r="A59" s="160"/>
      <c r="B59" s="165"/>
      <c r="C59" s="169"/>
    </row>
    <row r="60" spans="1:3" ht="15.75" hidden="1" x14ac:dyDescent="0.25">
      <c r="A60" s="160"/>
      <c r="B60" s="167"/>
      <c r="C60" s="166"/>
    </row>
    <row r="61" spans="1:3" ht="15.75" hidden="1" x14ac:dyDescent="0.25">
      <c r="A61" s="160"/>
      <c r="B61" s="167"/>
      <c r="C61" s="166"/>
    </row>
    <row r="62" spans="1:3" ht="15.75" hidden="1" x14ac:dyDescent="0.25">
      <c r="A62" s="160"/>
      <c r="B62" s="170"/>
      <c r="C62" s="164"/>
    </row>
    <row r="63" spans="1:3" ht="15.75" hidden="1" x14ac:dyDescent="0.25">
      <c r="A63" s="160"/>
      <c r="B63" s="167"/>
      <c r="C63" s="166"/>
    </row>
    <row r="64" spans="1:3" ht="15.75" hidden="1" x14ac:dyDescent="0.25">
      <c r="A64" s="160"/>
      <c r="B64" s="165"/>
      <c r="C64" s="166"/>
    </row>
    <row r="65" spans="1:3" ht="15.75" hidden="1" x14ac:dyDescent="0.25">
      <c r="A65" s="160"/>
      <c r="B65" s="167"/>
      <c r="C65" s="166"/>
    </row>
    <row r="66" spans="1:3" hidden="1" x14ac:dyDescent="0.25">
      <c r="A66" s="156"/>
      <c r="B66" s="165"/>
      <c r="C66" s="166"/>
    </row>
    <row r="67" spans="1:3" hidden="1" x14ac:dyDescent="0.25">
      <c r="A67" s="156"/>
      <c r="B67" s="167"/>
      <c r="C67" s="166"/>
    </row>
    <row r="68" spans="1:3" hidden="1" x14ac:dyDescent="0.25">
      <c r="A68" s="156"/>
      <c r="B68" s="165"/>
      <c r="C68" s="166"/>
    </row>
    <row r="69" spans="1:3" hidden="1" x14ac:dyDescent="0.25">
      <c r="B69" s="167"/>
      <c r="C69" s="166"/>
    </row>
    <row r="70" spans="1:3" hidden="1" x14ac:dyDescent="0.25">
      <c r="B70" s="167"/>
      <c r="C70" s="166"/>
    </row>
    <row r="71" spans="1:3" hidden="1" x14ac:dyDescent="0.25">
      <c r="B71" s="167"/>
      <c r="C71" s="166"/>
    </row>
    <row r="72" spans="1:3" hidden="1" x14ac:dyDescent="0.25">
      <c r="B72" s="163"/>
      <c r="C72" s="164"/>
    </row>
    <row r="73" spans="1:3" hidden="1" x14ac:dyDescent="0.25">
      <c r="B73" s="167"/>
      <c r="C73" s="166"/>
    </row>
    <row r="74" spans="1:3" hidden="1" x14ac:dyDescent="0.25">
      <c r="B74" s="167"/>
      <c r="C74" s="166"/>
    </row>
    <row r="75" spans="1:3" hidden="1" x14ac:dyDescent="0.25">
      <c r="B75" s="163"/>
      <c r="C75" s="164"/>
    </row>
    <row r="76" spans="1:3" hidden="1" x14ac:dyDescent="0.25">
      <c r="B76" s="167"/>
      <c r="C76" s="166"/>
    </row>
    <row r="77" spans="1:3" hidden="1" x14ac:dyDescent="0.25">
      <c r="B77" s="167"/>
      <c r="C77" s="169"/>
    </row>
    <row r="78" spans="1:3" hidden="1" x14ac:dyDescent="0.25">
      <c r="B78" s="167"/>
      <c r="C78" s="166"/>
    </row>
    <row r="79" spans="1:3" hidden="1" x14ac:dyDescent="0.25">
      <c r="B79" s="167"/>
      <c r="C79" s="166"/>
    </row>
    <row r="80" spans="1:3" hidden="1" x14ac:dyDescent="0.25">
      <c r="B80" s="163"/>
      <c r="C80" s="164"/>
    </row>
    <row r="81" spans="2:3" hidden="1" x14ac:dyDescent="0.25">
      <c r="B81" s="167"/>
      <c r="C81" s="166"/>
    </row>
    <row r="82" spans="2:3" hidden="1" x14ac:dyDescent="0.25">
      <c r="B82" s="167"/>
      <c r="C82" s="166"/>
    </row>
    <row r="83" spans="2:3" hidden="1" x14ac:dyDescent="0.25">
      <c r="B83" s="167"/>
      <c r="C83" s="166"/>
    </row>
    <row r="84" spans="2:3" hidden="1" x14ac:dyDescent="0.25"/>
    <row r="85" spans="2:3" hidden="1" x14ac:dyDescent="0.25"/>
    <row r="86" spans="2:3" hidden="1" x14ac:dyDescent="0.25"/>
    <row r="87" spans="2:3" hidden="1" x14ac:dyDescent="0.25"/>
    <row r="88" spans="2:3" hidden="1" x14ac:dyDescent="0.25"/>
    <row r="89" spans="2:3" hidden="1" x14ac:dyDescent="0.25"/>
    <row r="90" spans="2:3" hidden="1" x14ac:dyDescent="0.25"/>
    <row r="91" spans="2:3" hidden="1" x14ac:dyDescent="0.25"/>
    <row r="92" spans="2:3" hidden="1" x14ac:dyDescent="0.25"/>
    <row r="93" spans="2:3" hidden="1" x14ac:dyDescent="0.25"/>
    <row r="94" spans="2:3" hidden="1" x14ac:dyDescent="0.25"/>
    <row r="95" spans="2:3" hidden="1" x14ac:dyDescent="0.25"/>
    <row r="96" spans="2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x14ac:dyDescent="0.25"/>
  </sheetData>
  <sheetProtection algorithmName="SHA-512" hashValue="DN7cErsY+MAC/XhvtUfImFJopfM6sVtgXX/Soy3+avh/oo/SApf8S/1i7uj1ThXjBqWWiFPq4b11miabqdYLNQ==" saltValue="jPy9DBngWouGFFKqTqIkkQ==" spinCount="100000" sheet="1" objects="1" scenarios="1"/>
  <mergeCells count="97">
    <mergeCell ref="A1:H1"/>
    <mergeCell ref="A2:H2"/>
    <mergeCell ref="D11:K11"/>
    <mergeCell ref="D10:S10"/>
    <mergeCell ref="L11:O11"/>
    <mergeCell ref="E8:H8"/>
    <mergeCell ref="E9:H9"/>
    <mergeCell ref="AA11:AB11"/>
    <mergeCell ref="V13:Z13"/>
    <mergeCell ref="AA13:AE13"/>
    <mergeCell ref="C3:H3"/>
    <mergeCell ref="E4:H4"/>
    <mergeCell ref="E5:H5"/>
    <mergeCell ref="E6:H6"/>
    <mergeCell ref="E7:H7"/>
    <mergeCell ref="AF7:AJ7"/>
    <mergeCell ref="AF14:AJ14"/>
    <mergeCell ref="AK14:AO14"/>
    <mergeCell ref="AP14:AT14"/>
    <mergeCell ref="V11:W11"/>
    <mergeCell ref="AK13:AO13"/>
    <mergeCell ref="AP13:AT13"/>
    <mergeCell ref="V14:Z14"/>
    <mergeCell ref="AA14:AE14"/>
    <mergeCell ref="AF13:AJ13"/>
    <mergeCell ref="AK7:AO7"/>
    <mergeCell ref="AF11:AG11"/>
    <mergeCell ref="AP7:AT7"/>
    <mergeCell ref="AK11:AL11"/>
    <mergeCell ref="V9:Z9"/>
    <mergeCell ref="AA9:AE9"/>
    <mergeCell ref="AF9:AJ9"/>
    <mergeCell ref="AK9:AO9"/>
    <mergeCell ref="AP15:AR15"/>
    <mergeCell ref="AO15:AO16"/>
    <mergeCell ref="AH15:AH16"/>
    <mergeCell ref="AI15:AI16"/>
    <mergeCell ref="AJ15:AJ16"/>
    <mergeCell ref="AP9:AT9"/>
    <mergeCell ref="AP11:AR11"/>
    <mergeCell ref="AS15:AS16"/>
    <mergeCell ref="AT15:AT16"/>
    <mergeCell ref="AN15:AN16"/>
    <mergeCell ref="AM15:AM16"/>
    <mergeCell ref="AK15:AL15"/>
    <mergeCell ref="AF15:AG15"/>
    <mergeCell ref="B41:C41"/>
    <mergeCell ref="F41:I41"/>
    <mergeCell ref="J41:P41"/>
    <mergeCell ref="C16:C17"/>
    <mergeCell ref="B35:D35"/>
    <mergeCell ref="B38:D38"/>
    <mergeCell ref="B39:C39"/>
    <mergeCell ref="F38:I38"/>
    <mergeCell ref="B40:C40"/>
    <mergeCell ref="F40:G40"/>
    <mergeCell ref="H40:I40"/>
    <mergeCell ref="J40:P40"/>
    <mergeCell ref="AE15:AE16"/>
    <mergeCell ref="A13:B15"/>
    <mergeCell ref="AA37:AB37"/>
    <mergeCell ref="AA35:AB35"/>
    <mergeCell ref="AC15:AC16"/>
    <mergeCell ref="D13:U14"/>
    <mergeCell ref="X15:X16"/>
    <mergeCell ref="Y15:Y16"/>
    <mergeCell ref="AA15:AB15"/>
    <mergeCell ref="AA39:AB39"/>
    <mergeCell ref="J39:P39"/>
    <mergeCell ref="F39:I39"/>
    <mergeCell ref="V39:W39"/>
    <mergeCell ref="AD15:AD16"/>
    <mergeCell ref="AP39:AR39"/>
    <mergeCell ref="AP37:AR37"/>
    <mergeCell ref="AK37:AL37"/>
    <mergeCell ref="AF36:AG36"/>
    <mergeCell ref="AK36:AL36"/>
    <mergeCell ref="AP36:AR36"/>
    <mergeCell ref="AK38:AL38"/>
    <mergeCell ref="AK39:AL39"/>
    <mergeCell ref="AF39:AG39"/>
    <mergeCell ref="AO35:AQ35"/>
    <mergeCell ref="V36:W36"/>
    <mergeCell ref="V15:W15"/>
    <mergeCell ref="AK35:AL35"/>
    <mergeCell ref="J38:P38"/>
    <mergeCell ref="V38:W38"/>
    <mergeCell ref="AA38:AB38"/>
    <mergeCell ref="AF38:AG38"/>
    <mergeCell ref="AP38:AR38"/>
    <mergeCell ref="V35:W35"/>
    <mergeCell ref="AF35:AG35"/>
    <mergeCell ref="AA36:AB36"/>
    <mergeCell ref="V37:W37"/>
    <mergeCell ref="D15:S15"/>
    <mergeCell ref="Z15:Z16"/>
    <mergeCell ref="AF37:AG37"/>
  </mergeCells>
  <conditionalFormatting sqref="AH38:AH39 AM38:AM39 AS38:AS39 AC38:AC39 X38:X39 X35:Y35 AC35:AD35 AH35:AI35 AN35 AR35:AT35 AM36 X18:X36 AC18:AC36 AH18:AH33 AS18:AS36 X18:Z18 X20:Z20 X30:Z30 AC30:AE30 X33:Z33 AH35:AH36">
    <cfRule type="containsText" dxfId="51" priority="319" operator="containsText" text="N/A">
      <formula>NOT(ISERROR(SEARCH("N/A",X18)))</formula>
    </cfRule>
    <cfRule type="cellIs" dxfId="50" priority="320" operator="between">
      <formula>#REF!</formula>
      <formula>#REF!</formula>
    </cfRule>
    <cfRule type="cellIs" dxfId="49" priority="321" operator="between">
      <formula>#REF!</formula>
      <formula>#REF!</formula>
    </cfRule>
    <cfRule type="cellIs" dxfId="48" priority="322" operator="between">
      <formula>#REF!</formula>
      <formula>#REF!</formula>
    </cfRule>
  </conditionalFormatting>
  <conditionalFormatting sqref="AH39 AH36 AM39 AM36 AS39 AS36 AC39 AC36 X39 X36">
    <cfRule type="containsText" dxfId="47" priority="383" operator="containsText" text="N/A">
      <formula>NOT(ISERROR(SEARCH("N/A",X36)))</formula>
    </cfRule>
    <cfRule type="cellIs" dxfId="46" priority="384" operator="between">
      <formula>$B$14</formula>
      <formula>#REF!</formula>
    </cfRule>
    <cfRule type="cellIs" dxfId="45" priority="385" operator="between">
      <formula>$B$12</formula>
      <formula>#REF!</formula>
    </cfRule>
    <cfRule type="cellIs" dxfId="44" priority="386" operator="between">
      <formula>#REF!</formula>
      <formula>#REF!</formula>
    </cfRule>
  </conditionalFormatting>
  <conditionalFormatting sqref="AS36 AH36 AH39 AM36 AM39 AS39 AC36 AC39 X36 X39">
    <cfRule type="containsText" dxfId="43" priority="423" operator="containsText" text="N/A">
      <formula>NOT(ISERROR(SEARCH("N/A",X36)))</formula>
    </cfRule>
    <cfRule type="cellIs" dxfId="42" priority="424" operator="between">
      <formula>#REF!</formula>
      <formula>#REF!</formula>
    </cfRule>
    <cfRule type="cellIs" dxfId="41" priority="425" operator="between">
      <formula>$B$12</formula>
      <formula>#REF!</formula>
    </cfRule>
    <cfRule type="cellIs" dxfId="40" priority="426" operator="between">
      <formula>#REF!</formula>
      <formula>#REF!</formula>
    </cfRule>
  </conditionalFormatting>
  <conditionalFormatting sqref="Y3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5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5">
    <cfRule type="containsText" dxfId="39" priority="38" operator="containsText" text="N/A">
      <formula>NOT(ISERROR(SEARCH("N/A",AM35)))</formula>
    </cfRule>
    <cfRule type="cellIs" dxfId="38" priority="39" operator="between">
      <formula>#REF!</formula>
      <formula>#REF!</formula>
    </cfRule>
    <cfRule type="cellIs" dxfId="37" priority="40" operator="between">
      <formula>#REF!</formula>
      <formula>#REF!</formula>
    </cfRule>
    <cfRule type="cellIs" dxfId="36" priority="41" operator="between">
      <formula>#REF!</formula>
      <formula>#REF!</formula>
    </cfRule>
  </conditionalFormatting>
  <conditionalFormatting sqref="AM3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8:AR34">
    <cfRule type="colorScale" priority="1502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9:AR35">
    <cfRule type="colorScale" priority="150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Y21">
    <cfRule type="containsText" dxfId="35" priority="33" operator="containsText" text="N/A">
      <formula>NOT(ISERROR(SEARCH("N/A",Y21)))</formula>
    </cfRule>
    <cfRule type="cellIs" dxfId="34" priority="34" operator="between">
      <formula>#REF!</formula>
      <formula>#REF!</formula>
    </cfRule>
    <cfRule type="cellIs" dxfId="33" priority="35" operator="between">
      <formula>#REF!</formula>
      <formula>#REF!</formula>
    </cfRule>
    <cfRule type="cellIs" dxfId="32" priority="36" operator="between">
      <formula>#REF!</formula>
      <formula>#REF!</formula>
    </cfRule>
  </conditionalFormatting>
  <conditionalFormatting sqref="Z21">
    <cfRule type="containsText" dxfId="31" priority="29" operator="containsText" text="N/A">
      <formula>NOT(ISERROR(SEARCH("N/A",Z21)))</formula>
    </cfRule>
    <cfRule type="cellIs" dxfId="30" priority="30" operator="between">
      <formula>#REF!</formula>
      <formula>#REF!</formula>
    </cfRule>
    <cfRule type="cellIs" dxfId="29" priority="31" operator="between">
      <formula>#REF!</formula>
      <formula>#REF!</formula>
    </cfRule>
    <cfRule type="cellIs" dxfId="28" priority="32" operator="between">
      <formula>#REF!</formula>
      <formula>#REF!</formula>
    </cfRule>
  </conditionalFormatting>
  <conditionalFormatting sqref="AB34">
    <cfRule type="containsText" dxfId="27" priority="25" operator="containsText" text="N/A">
      <formula>NOT(ISERROR(SEARCH("N/A",AB34)))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A34">
    <cfRule type="containsText" dxfId="23" priority="21" operator="containsText" text="N/A">
      <formula>NOT(ISERROR(SEARCH("N/A",AA34)))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A30">
    <cfRule type="containsText" dxfId="19" priority="17" operator="containsText" text="N/A">
      <formula>NOT(ISERROR(SEARCH("N/A",AA30)))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B30">
    <cfRule type="containsText" dxfId="15" priority="13" operator="containsText" text="N/A">
      <formula>NOT(ISERROR(SEARCH("N/A",AB30)))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I34">
    <cfRule type="containsText" dxfId="11" priority="9" operator="containsText" text="N/A">
      <formula>NOT(ISERROR(SEARCH("N/A",AI34)))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H34">
    <cfRule type="containsText" dxfId="7" priority="5" operator="containsText" text="N/A">
      <formula>NOT(ISERROR(SEARCH("N/A",AH34)))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G34">
    <cfRule type="containsText" dxfId="3" priority="1" operator="containsText" text="N/A">
      <formula>NOT(ISERROR(SEARCH("N/A",AG34)))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7">
    <dataValidation type="list" allowBlank="1" showInputMessage="1" showErrorMessage="1" sqref="W5" xr:uid="{00000000-0002-0000-0000-000000000000}">
      <formula1>$AT$7:$AT$11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:B8" xr:uid="{00000000-0002-0000-0000-000002000000}">
      <formula1>LIDERPROCESO</formula1>
    </dataValidation>
    <dataValidation type="list" allowBlank="1" showInputMessage="1" showErrorMessage="1" sqref="J34 J21:J23 J28:J32" xr:uid="{00000000-0002-0000-0000-000003000000}">
      <formula1>PROGRAMACION</formula1>
    </dataValidation>
    <dataValidation type="list" allowBlank="1" showInputMessage="1" showErrorMessage="1" error="Escriba un texto " promptTitle="Cualquier contenido" sqref="F32:F34 F18:F23 F29:F30" xr:uid="{00000000-0002-0000-0000-000004000000}">
      <formula1>META2</formula1>
    </dataValidation>
    <dataValidation type="list" allowBlank="1" showInputMessage="1" showErrorMessage="1" sqref="Q18:Q34" xr:uid="{00000000-0002-0000-0000-000005000000}">
      <formula1>INDICADOR</formula1>
    </dataValidation>
    <dataValidation type="list" allowBlank="1" showInputMessage="1" showErrorMessage="1" sqref="U18:U34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11.425781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185</v>
      </c>
      <c r="B1" t="s">
        <v>186</v>
      </c>
      <c r="C1" t="s">
        <v>187</v>
      </c>
      <c r="D1" t="s">
        <v>188</v>
      </c>
      <c r="F1" t="s">
        <v>189</v>
      </c>
    </row>
    <row r="2" spans="1:8" x14ac:dyDescent="0.25">
      <c r="A2" t="s">
        <v>190</v>
      </c>
      <c r="B2" t="s">
        <v>191</v>
      </c>
      <c r="C2" t="s">
        <v>53</v>
      </c>
      <c r="D2" t="s">
        <v>57</v>
      </c>
      <c r="F2" t="s">
        <v>79</v>
      </c>
    </row>
    <row r="3" spans="1:8" x14ac:dyDescent="0.25">
      <c r="A3" t="s">
        <v>192</v>
      </c>
      <c r="B3" t="s">
        <v>193</v>
      </c>
      <c r="C3" t="s">
        <v>194</v>
      </c>
      <c r="D3" t="s">
        <v>148</v>
      </c>
      <c r="F3" t="s">
        <v>59</v>
      </c>
    </row>
    <row r="4" spans="1:8" x14ac:dyDescent="0.25">
      <c r="A4" t="s">
        <v>195</v>
      </c>
      <c r="C4" t="s">
        <v>82</v>
      </c>
      <c r="D4" t="s">
        <v>67</v>
      </c>
      <c r="F4" t="s">
        <v>69</v>
      </c>
    </row>
    <row r="5" spans="1:8" x14ac:dyDescent="0.25">
      <c r="A5" t="s">
        <v>196</v>
      </c>
      <c r="C5" t="s">
        <v>138</v>
      </c>
      <c r="D5" t="s">
        <v>197</v>
      </c>
    </row>
    <row r="6" spans="1:8" x14ac:dyDescent="0.25">
      <c r="A6" t="s">
        <v>198</v>
      </c>
      <c r="E6" t="s">
        <v>199</v>
      </c>
      <c r="G6" t="s">
        <v>200</v>
      </c>
    </row>
    <row r="7" spans="1:8" x14ac:dyDescent="0.25">
      <c r="A7" t="s">
        <v>201</v>
      </c>
      <c r="E7" t="s">
        <v>202</v>
      </c>
      <c r="G7" t="s">
        <v>203</v>
      </c>
    </row>
    <row r="8" spans="1:8" x14ac:dyDescent="0.25">
      <c r="E8" t="s">
        <v>204</v>
      </c>
      <c r="G8" t="s">
        <v>205</v>
      </c>
    </row>
    <row r="9" spans="1:8" x14ac:dyDescent="0.25">
      <c r="E9" t="s">
        <v>206</v>
      </c>
    </row>
    <row r="10" spans="1:8" x14ac:dyDescent="0.25">
      <c r="E10" t="s">
        <v>207</v>
      </c>
    </row>
    <row r="12" spans="1:8" s="3" customFormat="1" ht="74.25" customHeight="1" x14ac:dyDescent="0.25">
      <c r="A12" s="11"/>
      <c r="C12" s="12"/>
      <c r="D12" s="6"/>
      <c r="H12" s="3" t="s">
        <v>208</v>
      </c>
    </row>
    <row r="13" spans="1:8" s="3" customFormat="1" ht="74.25" customHeight="1" x14ac:dyDescent="0.25">
      <c r="A13" s="11"/>
      <c r="C13" s="12"/>
      <c r="D13" s="6"/>
      <c r="H13" s="3" t="s">
        <v>209</v>
      </c>
    </row>
    <row r="14" spans="1:8" s="3" customFormat="1" ht="74.25" customHeight="1" x14ac:dyDescent="0.25">
      <c r="A14" s="11"/>
      <c r="C14" s="12"/>
      <c r="D14" s="2"/>
      <c r="H14" s="3" t="s">
        <v>210</v>
      </c>
    </row>
    <row r="15" spans="1:8" s="3" customFormat="1" ht="74.25" customHeight="1" x14ac:dyDescent="0.25">
      <c r="A15" s="11"/>
      <c r="C15" s="12"/>
      <c r="D15" s="2"/>
      <c r="H15" s="3" t="s">
        <v>211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184</v>
      </c>
      <c r="C99" t="s">
        <v>212</v>
      </c>
    </row>
    <row r="100" spans="2:3" x14ac:dyDescent="0.25">
      <c r="B100" s="10">
        <v>1167</v>
      </c>
      <c r="C100" s="3" t="s">
        <v>213</v>
      </c>
    </row>
    <row r="101" spans="2:3" ht="30" x14ac:dyDescent="0.25">
      <c r="B101" s="10">
        <v>1131</v>
      </c>
      <c r="C101" s="3" t="s">
        <v>214</v>
      </c>
    </row>
    <row r="102" spans="2:3" x14ac:dyDescent="0.25">
      <c r="B102" s="10">
        <v>1177</v>
      </c>
      <c r="C102" s="3" t="s">
        <v>215</v>
      </c>
    </row>
    <row r="103" spans="2:3" ht="30" x14ac:dyDescent="0.25">
      <c r="B103" s="10">
        <v>1094</v>
      </c>
      <c r="C103" s="3" t="s">
        <v>216</v>
      </c>
    </row>
    <row r="104" spans="2:3" x14ac:dyDescent="0.25">
      <c r="B104" s="10">
        <v>1128</v>
      </c>
      <c r="C104" s="3" t="s">
        <v>217</v>
      </c>
    </row>
    <row r="105" spans="2:3" ht="30" x14ac:dyDescent="0.25">
      <c r="B105" s="10">
        <v>1095</v>
      </c>
      <c r="C105" s="3" t="s">
        <v>218</v>
      </c>
    </row>
    <row r="106" spans="2:3" ht="30" x14ac:dyDescent="0.25">
      <c r="B106" s="10">
        <v>1129</v>
      </c>
      <c r="C106" s="3" t="s">
        <v>219</v>
      </c>
    </row>
    <row r="107" spans="2:3" ht="45" x14ac:dyDescent="0.25">
      <c r="B107" s="10">
        <v>1120</v>
      </c>
      <c r="C107" s="3" t="s">
        <v>220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221</v>
      </c>
    </row>
    <row r="118" spans="2:3" x14ac:dyDescent="0.25">
      <c r="B118" t="s">
        <v>222</v>
      </c>
      <c r="C118" t="s">
        <v>223</v>
      </c>
    </row>
    <row r="119" spans="2:3" x14ac:dyDescent="0.25">
      <c r="B119" t="s">
        <v>224</v>
      </c>
      <c r="C119" t="s">
        <v>225</v>
      </c>
    </row>
    <row r="120" spans="2:3" x14ac:dyDescent="0.25">
      <c r="B120" t="s">
        <v>226</v>
      </c>
      <c r="C120" t="s">
        <v>227</v>
      </c>
    </row>
    <row r="121" spans="2:3" x14ac:dyDescent="0.25">
      <c r="B121" t="s">
        <v>228</v>
      </c>
      <c r="C121" t="s">
        <v>229</v>
      </c>
    </row>
    <row r="122" spans="2:3" x14ac:dyDescent="0.25">
      <c r="B122" t="s">
        <v>230</v>
      </c>
      <c r="C122" t="s">
        <v>231</v>
      </c>
    </row>
    <row r="123" spans="2:3" x14ac:dyDescent="0.25">
      <c r="B123" t="s">
        <v>232</v>
      </c>
      <c r="C123" t="s">
        <v>233</v>
      </c>
    </row>
    <row r="124" spans="2:3" x14ac:dyDescent="0.25">
      <c r="B124" t="s">
        <v>234</v>
      </c>
      <c r="C124" t="s">
        <v>235</v>
      </c>
    </row>
    <row r="125" spans="2:3" x14ac:dyDescent="0.25">
      <c r="B125" t="s">
        <v>236</v>
      </c>
      <c r="C125" t="s">
        <v>237</v>
      </c>
    </row>
    <row r="126" spans="2:3" x14ac:dyDescent="0.25">
      <c r="B126" t="s">
        <v>238</v>
      </c>
      <c r="C126" t="s">
        <v>239</v>
      </c>
    </row>
    <row r="127" spans="2:3" x14ac:dyDescent="0.25">
      <c r="B127" t="s">
        <v>240</v>
      </c>
      <c r="C127" t="s">
        <v>241</v>
      </c>
    </row>
    <row r="128" spans="2:3" x14ac:dyDescent="0.25">
      <c r="B128" t="s">
        <v>242</v>
      </c>
      <c r="C128" t="s">
        <v>243</v>
      </c>
    </row>
    <row r="129" spans="2:3" x14ac:dyDescent="0.25">
      <c r="B129" t="s">
        <v>244</v>
      </c>
      <c r="C129" t="s">
        <v>245</v>
      </c>
    </row>
    <row r="130" spans="2:3" x14ac:dyDescent="0.25">
      <c r="B130" t="s">
        <v>5</v>
      </c>
      <c r="C130" t="s">
        <v>246</v>
      </c>
    </row>
    <row r="131" spans="2:3" x14ac:dyDescent="0.25">
      <c r="B131" t="s">
        <v>247</v>
      </c>
      <c r="C131" t="s">
        <v>248</v>
      </c>
    </row>
    <row r="132" spans="2:3" x14ac:dyDescent="0.25">
      <c r="B132" t="s">
        <v>249</v>
      </c>
      <c r="C132" t="s">
        <v>250</v>
      </c>
    </row>
    <row r="133" spans="2:3" x14ac:dyDescent="0.25">
      <c r="B133" t="s">
        <v>251</v>
      </c>
      <c r="C133" t="s">
        <v>252</v>
      </c>
    </row>
    <row r="134" spans="2:3" x14ac:dyDescent="0.25">
      <c r="B134" t="s">
        <v>253</v>
      </c>
      <c r="C134" t="s">
        <v>254</v>
      </c>
    </row>
    <row r="135" spans="2:3" x14ac:dyDescent="0.25">
      <c r="B135" t="s">
        <v>255</v>
      </c>
      <c r="C135" t="s">
        <v>256</v>
      </c>
    </row>
    <row r="136" spans="2:3" x14ac:dyDescent="0.25">
      <c r="B136" t="s">
        <v>257</v>
      </c>
      <c r="C136" t="s">
        <v>258</v>
      </c>
    </row>
    <row r="137" spans="2:3" x14ac:dyDescent="0.25">
      <c r="B137" t="s">
        <v>259</v>
      </c>
      <c r="C137" t="s">
        <v>260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2019-09-09T16:27:18Z</dcterms:modified>
  <cp:category/>
  <cp:contentStatus/>
</cp:coreProperties>
</file>