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2_SEGUIMIENTO PG_2019\1_SEGUIMIENTO\1_REPORTES TRIMESTRALES\II_ TRIMESTRE\ALCALDÍAS LOCALES\"/>
    </mc:Choice>
  </mc:AlternateContent>
  <xr:revisionPtr revIDLastSave="34" documentId="6_{E185B935-EA54-4337-B610-2E9BC1BEB9D7}" xr6:coauthVersionLast="41" xr6:coauthVersionMax="41" xr10:uidLastSave="{C92EF5CE-E261-4E00-B16F-1AC8636746A2}"/>
  <bookViews>
    <workbookView xWindow="-120" yWindow="-120" windowWidth="29040" windowHeight="15840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34" i="1" l="1"/>
  <c r="AC35" i="1" l="1"/>
  <c r="AR35" i="1" l="1"/>
  <c r="E35" i="1"/>
  <c r="AQ34" i="1"/>
  <c r="AS34" i="1" s="1"/>
  <c r="AK34" i="1"/>
  <c r="V34" i="1"/>
  <c r="AS33" i="1"/>
  <c r="AQ33" i="1"/>
  <c r="AK33" i="1"/>
  <c r="AM33" i="1" s="1"/>
  <c r="AF33" i="1"/>
  <c r="AA33" i="1"/>
  <c r="AC33" i="1" s="1"/>
  <c r="AS32" i="1"/>
  <c r="AQ32" i="1"/>
  <c r="AK32" i="1"/>
  <c r="AM32" i="1" s="1"/>
  <c r="AH32" i="1"/>
  <c r="AF32" i="1"/>
  <c r="AA32" i="1"/>
  <c r="V32" i="1"/>
  <c r="AS31" i="1"/>
  <c r="AQ31" i="1"/>
  <c r="AK31" i="1"/>
  <c r="AM31" i="1" s="1"/>
  <c r="AF31" i="1"/>
  <c r="AH31" i="1" s="1"/>
  <c r="AA31" i="1"/>
  <c r="AC31" i="1" s="1"/>
  <c r="V31" i="1"/>
  <c r="X31" i="1" s="1"/>
  <c r="AK30" i="1"/>
  <c r="AF30" i="1"/>
  <c r="AH30" i="1" s="1"/>
  <c r="W30" i="1"/>
  <c r="V30" i="1"/>
  <c r="P30" i="1"/>
  <c r="AQ30" i="1" s="1"/>
  <c r="AS30" i="1" s="1"/>
  <c r="AQ29" i="1"/>
  <c r="AS29" i="1" s="1"/>
  <c r="AK29" i="1"/>
  <c r="AM29" i="1" s="1"/>
  <c r="AF29" i="1"/>
  <c r="AH29" i="1" s="1"/>
  <c r="AA29" i="1"/>
  <c r="AC29" i="1" s="1"/>
  <c r="X29" i="1"/>
  <c r="V29" i="1"/>
  <c r="AK28" i="1"/>
  <c r="AM28" i="1" s="1"/>
  <c r="AF28" i="1"/>
  <c r="AH28" i="1" s="1"/>
  <c r="AA28" i="1"/>
  <c r="AC28" i="1" s="1"/>
  <c r="V28" i="1"/>
  <c r="P28" i="1"/>
  <c r="AQ28" i="1" s="1"/>
  <c r="AS28" i="1" s="1"/>
  <c r="AK27" i="1"/>
  <c r="AM27" i="1" s="1"/>
  <c r="AF27" i="1"/>
  <c r="AH27" i="1" s="1"/>
  <c r="AA27" i="1"/>
  <c r="AC27" i="1" s="1"/>
  <c r="V27" i="1"/>
  <c r="X27" i="1" s="1"/>
  <c r="P27" i="1"/>
  <c r="AQ27" i="1" s="1"/>
  <c r="AS27" i="1" s="1"/>
  <c r="AM26" i="1"/>
  <c r="AK26" i="1"/>
  <c r="AF26" i="1"/>
  <c r="AH26" i="1" s="1"/>
  <c r="AA26" i="1"/>
  <c r="V26" i="1"/>
  <c r="P26" i="1"/>
  <c r="AQ26" i="1" s="1"/>
  <c r="AS26" i="1" s="1"/>
  <c r="AS25" i="1"/>
  <c r="AQ25" i="1"/>
  <c r="AK25" i="1"/>
  <c r="AM25" i="1" s="1"/>
  <c r="AF25" i="1"/>
  <c r="AA25" i="1"/>
  <c r="V25" i="1"/>
  <c r="AQ24" i="1"/>
  <c r="AS24" i="1" s="1"/>
  <c r="AK24" i="1"/>
  <c r="AM24" i="1" s="1"/>
  <c r="AF24" i="1"/>
  <c r="AA24" i="1"/>
  <c r="V24" i="1"/>
  <c r="AK23" i="1"/>
  <c r="AM23" i="1" s="1"/>
  <c r="AH23" i="1"/>
  <c r="AF23" i="1"/>
  <c r="AA23" i="1"/>
  <c r="V23" i="1"/>
  <c r="X23" i="1" s="1"/>
  <c r="X35" i="1" s="1"/>
  <c r="P23" i="1"/>
  <c r="AQ23" i="1" s="1"/>
  <c r="AS23" i="1" s="1"/>
  <c r="AS22" i="1"/>
  <c r="AK22" i="1"/>
  <c r="AM22" i="1" s="1"/>
  <c r="AF22" i="1"/>
  <c r="AH22" i="1" s="1"/>
  <c r="AA22" i="1"/>
  <c r="V22" i="1"/>
  <c r="AQ21" i="1"/>
  <c r="AS21" i="1" s="1"/>
  <c r="AK21" i="1"/>
  <c r="AM21" i="1" s="1"/>
  <c r="AH21" i="1"/>
  <c r="AF21" i="1"/>
  <c r="AA21" i="1"/>
  <c r="V21" i="1"/>
  <c r="AS20" i="1"/>
  <c r="AQ20" i="1"/>
  <c r="AK20" i="1"/>
  <c r="AM20" i="1" s="1"/>
  <c r="AF20" i="1"/>
  <c r="AH20" i="1" s="1"/>
  <c r="AA20" i="1"/>
  <c r="V20" i="1"/>
  <c r="AK19" i="1"/>
  <c r="AM19" i="1" s="1"/>
  <c r="AM35" i="1" s="1"/>
  <c r="AF19" i="1"/>
  <c r="AH19" i="1" s="1"/>
  <c r="AA19" i="1"/>
  <c r="V19" i="1"/>
  <c r="P19" i="1"/>
  <c r="AQ19" i="1" s="1"/>
  <c r="AS19" i="1" s="1"/>
  <c r="AK18" i="1"/>
  <c r="AF18" i="1"/>
  <c r="AA18" i="1"/>
  <c r="AC18" i="1" s="1"/>
  <c r="V18" i="1"/>
  <c r="P18" i="1"/>
  <c r="AQ18" i="1" s="1"/>
  <c r="AS18" i="1" s="1"/>
  <c r="AH35" i="1" l="1"/>
</calcChain>
</file>

<file path=xl/sharedStrings.xml><?xml version="1.0" encoding="utf-8"?>
<sst xmlns="http://schemas.openxmlformats.org/spreadsheetml/2006/main" count="532" uniqueCount="298">
  <si>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</si>
  <si>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</si>
  <si>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</si>
  <si>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</si>
  <si>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</si>
  <si>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</si>
  <si>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</si>
  <si>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</si>
  <si>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</si>
  <si>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</si>
  <si>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</si>
  <si>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</si>
  <si>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</si>
  <si>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</si>
  <si>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</si>
  <si>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</si>
  <si>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</si>
  <si>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</si>
  <si>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</si>
  <si>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</si>
  <si>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</si>
  <si>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</si>
  <si>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</si>
  <si>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</si>
  <si>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</si>
  <si>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</si>
  <si>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</si>
  <si>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</si>
  <si>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</si>
  <si>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</si>
  <si>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</si>
  <si>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</si>
  <si>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</si>
  <si>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</si>
  <si>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</si>
  <si>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</si>
  <si>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</si>
  <si>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</si>
  <si>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</si>
  <si>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</si>
  <si>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</si>
  <si>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</si>
  <si>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</si>
  <si>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</si>
  <si>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</si>
  <si>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</si>
  <si>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</si>
  <si>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</si>
  <si>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</si>
  <si>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</si>
  <si>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</si>
  <si>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</si>
  <si>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</si>
  <si>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</si>
  <si>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</si>
  <si>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</si>
  <si>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</si>
  <si>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</si>
  <si>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</si>
  <si>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</si>
  <si>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</si>
  <si>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</si>
  <si>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</si>
  <si>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</si>
  <si>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</si>
  <si>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</si>
  <si>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</si>
  <si>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</si>
  <si>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</si>
  <si>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</si>
  <si>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</si>
  <si>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</si>
  <si>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</si>
  <si>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</si>
  <si>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</si>
  <si>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</si>
  <si>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</si>
  <si>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</si>
  <si>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EVALUACIÓN FINAL PLAN DE GESTION</t>
  </si>
  <si>
    <t>TOTAL PROGRAMACION VIGENCIA</t>
  </si>
  <si>
    <t>VIGENCIA DE LA PLANEACIÓN</t>
  </si>
  <si>
    <t>DEPENDENCIA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</si>
  <si>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</si>
  <si>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</si>
  <si>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</si>
  <si>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</si>
  <si>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</si>
  <si>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</si>
  <si>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</si>
  <si>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</si>
  <si>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</si>
  <si>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</si>
  <si>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</si>
  <si>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</si>
  <si>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</si>
  <si>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</si>
  <si>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</si>
  <si>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</si>
  <si>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</si>
  <si>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</si>
  <si>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</si>
  <si>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</si>
  <si>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RUTINARIA</t>
  </si>
  <si>
    <t>TOTAL PLAN DE GESTIÓN</t>
  </si>
  <si>
    <t>RETADORA (MEJORA)</t>
  </si>
  <si>
    <t>GESTIÓN</t>
  </si>
  <si>
    <t>SOTENIBILIDAD DEL SISTEMA DE GESTIÓN</t>
  </si>
  <si>
    <t>PROCESO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</si>
  <si>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</si>
  <si>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</si>
  <si>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</si>
  <si>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</si>
  <si>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</si>
  <si>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</si>
  <si>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</si>
  <si>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</si>
  <si>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</si>
  <si>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</si>
  <si>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</si>
  <si>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</si>
  <si>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</si>
  <si>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</si>
  <si>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</si>
  <si>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</si>
  <si>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</si>
  <si>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</si>
  <si>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</si>
  <si>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</si>
  <si>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CONTROL DE CAMBIOS</t>
  </si>
  <si>
    <t>VERSIÓN</t>
  </si>
  <si>
    <t>FECHA</t>
  </si>
  <si>
    <t>DESCRIPCIÓN DE LA MODIFICACIÓN</t>
  </si>
  <si>
    <t>METODO DE VERIFICACIÓN AL SEGUIMIENTO</t>
  </si>
  <si>
    <t>ALCALDÍA LOCAL</t>
  </si>
  <si>
    <t>PROCESOS ASOCIADOS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</si>
  <si>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</si>
  <si>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Porcentaje de avance acumulado en el cumplimiento físico entregado del Plan de Desarrollo Local que arroja la MUSI.</t>
  </si>
  <si>
    <t>Ciudadanos</t>
  </si>
  <si>
    <t>Porcentaje</t>
  </si>
  <si>
    <t>Registros de asistencia a la audiencia pública de rendición de cuentas 2018 y  2019</t>
  </si>
  <si>
    <t>MUSI</t>
  </si>
  <si>
    <t>Alcaldía Local</t>
  </si>
  <si>
    <t>Porcentaje de compromisos de la vigencia a 30 de junio y a 31 de diciembre de 2018</t>
  </si>
  <si>
    <t>Porcentaje de giros  de la vigencia a 31 de diciembre de 2018</t>
  </si>
  <si>
    <t>Porcentaje de giros de las obligaciones por pagar  de la vigencia 2016 y anteriores, con corte a 31 de diciembre de 2018</t>
  </si>
  <si>
    <t>Porcentaje de giros de las obligaciones por pagar  de la vigencia 2017, con corte a 31 de diciembre de 2018</t>
  </si>
  <si>
    <t>Porcentaje de Compromisos de la vigencia 2019</t>
  </si>
  <si>
    <t>Porcentaje de Giros de la Vigencia 2019</t>
  </si>
  <si>
    <t>Porcentaje de Giros de Obligaciones por Pagar 2018</t>
  </si>
  <si>
    <t>Compromisos</t>
  </si>
  <si>
    <t>Giros</t>
  </si>
  <si>
    <t>(Valor de RP de inversión directa de la vigencia  / Valor total del presupuesto de inversión directa de la Vigencia)*100</t>
  </si>
  <si>
    <t>(Valor de los giros de inversión directa de la vigencia  / Valor total del presupuesto de inversión directa de la vigencia)*100</t>
  </si>
  <si>
    <t>(Valor de los giros de obligaciones por pagar de la vigencia 2017 y anteriores  / Valor total de las obligaciones por pagar de la vigencia 2017 y anteriores)*100</t>
  </si>
  <si>
    <t>(Valor de los giros de obligaciones por pagar de la vigencia 2018 / Valor total de las obligaciones por pagar de la vigencia 2018)*100</t>
  </si>
  <si>
    <t>PREDIS</t>
  </si>
  <si>
    <t>Diligenciar de acuerdo con el informe de veeduría distrital</t>
  </si>
  <si>
    <t>Informe de Veeduría Distrital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</si>
  <si>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</si>
  <si>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</si>
  <si>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</si>
  <si>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</si>
  <si>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</si>
  <si>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</si>
  <si>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</si>
  <si>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</si>
  <si>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</si>
  <si>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</si>
  <si>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</si>
  <si>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</si>
  <si>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</si>
  <si>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</si>
  <si>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</si>
  <si>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</si>
  <si>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</si>
  <si>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</si>
  <si>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</si>
  <si>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</si>
  <si>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</si>
  <si>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</si>
  <si>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</si>
  <si>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</si>
  <si>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</si>
  <si>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Gestión Pública Territorial Local</t>
  </si>
  <si>
    <t xml:space="preserve">Gestión Corporativa Local 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</si>
  <si>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</si>
  <si>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</si>
  <si>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</si>
  <si>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</si>
  <si>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(Número de impulsos procesales resueltos en la localidad/Número de quejas recibidas en la Localidad anteriores a la vigencia 2019)*100</t>
  </si>
  <si>
    <t xml:space="preserve">Siactua </t>
  </si>
  <si>
    <t>Inspección Vigilancia y Control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</si>
  <si>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</si>
  <si>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</si>
  <si>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</si>
  <si>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</si>
  <si>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Operativos en materia de urbanismo</t>
  </si>
  <si>
    <t>Operativos de Recuperación de espacio público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</si>
  <si>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</si>
  <si>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</si>
  <si>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</si>
  <si>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</si>
  <si>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</si>
  <si>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Gerencia de TIC</t>
  </si>
  <si>
    <t xml:space="preserve">Fortalecer la capacidad institucional y para el ejercicio de la función  policiva por parte de las autoridades </t>
  </si>
  <si>
    <t>Fortalecer la capacidad institucional y para el ejercicio de la función  policiva por parte de las autoridades locales a cargo de la SDG.</t>
  </si>
  <si>
    <t>Asegurar el acceso de la ciudadanía a la información y oferta institucional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</si>
  <si>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</si>
  <si>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</si>
  <si>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</si>
  <si>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/>
  </si>
  <si>
    <t>PONDERACIÓN DE LA META</t>
  </si>
  <si>
    <t>META PLAN DE GESTIÓN VIGENCIA</t>
  </si>
  <si>
    <t>Realizar 42 acciones de control u operativos en materia de actividad económica</t>
  </si>
  <si>
    <t>Realizar 24 acciones de control u operativos en materia de obras y urbanismo relacionados con la integridad urbanística.</t>
  </si>
  <si>
    <t>Realizar  24  acciones de control u operativos en materia de urbanismo relacionados con la integridad del Espacio Público.</t>
  </si>
  <si>
    <t>Porcentaje de incremento de la participación de los Ciudadanos en la Audiencia de Rendición de Cuentas</t>
  </si>
  <si>
    <t>Profesional de presupuesto</t>
  </si>
  <si>
    <t>Profesional jurídica área policiva</t>
  </si>
  <si>
    <t>Profesional obras Área policiva</t>
  </si>
  <si>
    <t>Ingeniero de RED</t>
  </si>
  <si>
    <t>Profesional ambiental</t>
  </si>
  <si>
    <t>Promotor de mejora</t>
  </si>
  <si>
    <t>Despacho Alcalde local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</si>
  <si>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</si>
  <si>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</si>
  <si>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</si>
  <si>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</si>
  <si>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Cumplir el 100% de los lineamientos de gestión de las TIC impartidas por la DTI del nivel central para la vigencia 2019</t>
  </si>
  <si>
    <t>Porcentaje de Avance en el Cumplimiento Físico del Plan de Desarrollo Local</t>
  </si>
  <si>
    <t>Profesional de planeación</t>
  </si>
  <si>
    <t>Porcentaje de Giros de Obligaciones por Pagar 2017 y anteriores</t>
  </si>
  <si>
    <t>Inspectores de policía</t>
  </si>
  <si>
    <t>N/A</t>
  </si>
  <si>
    <t>Dar impulso procesal  ( Avocar, rechazar, enviar al competente, fallar) al 60% de los comparendos recibidos en las vigencias anteriores al año 2019.</t>
  </si>
  <si>
    <t>Dar impulso procesal  ( Avocar, rechazar, enviar al competente, fallar, ) al 60% de las quejas recibidas en las vigencias anteriores al año 2019 .</t>
  </si>
  <si>
    <t>PRIMER TRIMESTRE</t>
  </si>
  <si>
    <t>SEGUNDO TRIMESTRE</t>
  </si>
  <si>
    <t>TERCER TRIMESTRE</t>
  </si>
  <si>
    <t>CUARTO TRIMESTRE</t>
  </si>
  <si>
    <t>Porcentaje de Cumplimiento PLAN DE GESTIÓN 2019</t>
  </si>
  <si>
    <t>META NO PROGRAMADA</t>
  </si>
  <si>
    <t>requerimientos ciudadanos con respuesta de fondo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</si>
  <si>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</si>
  <si>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</si>
  <si>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</si>
  <si>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ALCALDÍA LOCAL DE BARRIOS UNIDOS</t>
  </si>
  <si>
    <t>%</t>
  </si>
  <si>
    <t>Se sobrepasa la meta debido a que se realizan los contratos de prestacion de servicios y  el compromiso de subsidio tipo C</t>
  </si>
  <si>
    <t>One Drive : I Trimestre</t>
  </si>
  <si>
    <t>Teniendo en cuenta los compromisos adquiridos a la fecha se realiza tambien la ejecucion de giros de acuerdo al cumplimiento de las obligaciones contractuales y de la forma de pago establecida</t>
  </si>
  <si>
    <t>La ejecucion en giros de los compromisos adquiridos en la vigencia 2017 se debe a que se esta realizando la terminacion y liquidacion contractual sin mayores inconvenientes</t>
  </si>
  <si>
    <t>Es este caso se presenta un bajo porcentaje debido a los supervisores de contratos designados fueron realizados hasta el mes de febrero, y en consecuencia no se realizaron tramite de pagos.</t>
  </si>
  <si>
    <t>Se cumplio  y sobrepaso la meta establecida para el 1er trimestre</t>
  </si>
  <si>
    <t>se realizán 6 operativos de inpeccion, vigilincia y control de orbas adelantadas en la Localidad, cumpliendo con la meta señalada</t>
  </si>
  <si>
    <t>Se cumplio con la meta establecida, se adjuntan evidencias</t>
  </si>
  <si>
    <t>Estos resultados se  alcanzaron como resputado de  la gestion y atencion de  los indicadores de T.I. de gobierno,  en la instalación de aranda y antivirus en las estaciones fueron indicadores donde no se alcanzó el 100% debido a problemas de orden técnico dado que se evidencio que algunas estaciones no estaban reportando la instalación de estos aplicativos por problemas de direccionamiento, revisado este incidente nuestro esfuerzo se encamina a alcance de los objetivos al 100% en cada uno de los indicadores</t>
  </si>
  <si>
    <t>Con corte al 31 de marzo se tenia un Plan de Mejoramiento activo con dos acciones, una se cumplio en un 100%, se tiene en ejecución el cierre de los derechos de petición con corte a diciembre de 2018,</t>
  </si>
  <si>
    <t xml:space="preserve">1. Se realizo la  revisión  de las  415 solicitudes y/o requirimientos con el fin de identificar  la gestion realizada por las areas.
2. Se alimento la matriz en Drive diseñada por  la oficina de atencion  a la ciudadania,  con la informacion de las solicitudes y/o  requerimientos que cumplieron  con  los requisitos exigidos para su  respectivo  cierre en la herramienta SDQS
3. Se evidencio  en la revisión que  55 solicitudes  y/o  requerimientos  fueron cerrados en el Aplicativo  ORFEO  con carta de atencion a la ciudadania sin respuesta de fondo, por lo  que se solicita por medio de memorandos con radicado 20196220003403 y 20196220003393 a los lideres del proceso, realizar las actividades necesarias para  la apertura de los  mismos y escanear la respuesta requerida , con el fin de pedir  el cierre correspondiente en la herramienta SDQS bogota te escucha.
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</si>
  <si>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</si>
  <si>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</si>
  <si>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</si>
  <si>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</si>
  <si>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(Inversión).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</si>
  <si>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(Inversión).</t>
    </r>
  </si>
  <si>
    <t>Según el visor MUSI reportado por la Secretaría Distrital de Planeación, el avance físico del plan de desarrollo local para el trimestre fue del 37%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</si>
  <si>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</si>
  <si>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</si>
  <si>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</si>
  <si>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</si>
  <si>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91%,30.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</si>
  <si>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Obtener una calificación igual o superior al 80  % en conocimientos de MIPG por proceso y/o Alcaldía Local</t>
  </si>
  <si>
    <t>One Drive : II Trimestre</t>
  </si>
  <si>
    <t xml:space="preserve">One Drive : II Trimestre </t>
  </si>
  <si>
    <t xml:space="preserve">La ejecución presupuestal refleja un avance parcial importante, la tendencia es que conforme pasan los meses la entidad va adelantando las contrataciones en cumplimiento al plan de desarrollo local y así comprometer el presupuesto de inversión directa con el fin de cumplir lo programado. 
Se observa un avance del 43% lo cual supera en un 18% a lo programado, pero aun es inferior en un 7% a la meta del plan de gestión, razón por la cual el FDLBU seguirá monitoreando el presupuesto de gastos para que al finalizar el año se logre cumplir la meta del 95%. 
</t>
  </si>
  <si>
    <t>De acuerdo con los listados  en la  Audiencia de Rendición de Cuentas del año 2017  participaron  262 personas,  en el año 2018 participaron 275 personas, se presento un incremento del 5%</t>
  </si>
  <si>
    <t>Se efectuaron durante el segundo trimestre 77 operativos de  establecimientos de comercio (Hola Música, Plásticos Chapinero, Deposito Cigarrería de la 71, Electro 3)</t>
  </si>
  <si>
    <t>se realizan 6 operativos de inspección, vigilancia y control de obras adelantadas en la Localidad, cumpliendo con la meta señalada</t>
  </si>
  <si>
    <t>Se cumplió con la meta establecida, se adjuntan evidencias (Parroquia María Goretti,  Barrio 12 de Octubre, bahías Polo Club)</t>
  </si>
  <si>
    <t>El giro del presupuesto de inversión directa comprometido refleja un avance del 15,42% lo cual supera en un 25,42% a lo programado, esto explica que a medida que la entidad va adelantando las contrataciones en cumplimiento al plan de desarrollo local, así mismo se van adelantando los giros de acuerdo a la ejecución de las contrataciones y las formas de pago establecidas en las mismas.</t>
  </si>
  <si>
    <t>Se observa el giro del 72,77% del presupuesto constituido como Obligaciones por Pagar de la vigencia 2017 y anteriores de inversión, lo cual supera en un 52% a lo programado y en un 10% a la meta del plan de gestión, esto se debe al efectivo seguimiento realizado por el FDLBU a las obligaciones de vigencias 2017 y anteriores a través de las mesas de seguimiento a obligaciones por pagar con el fin de que se realice la terminación y liquidación las respectivas contrataciones.</t>
  </si>
  <si>
    <t>Se refleja giro del 38,64% del presupuesto constituido como Obligaciones por Pagar de la vigencia 2018 de inversión, lo cual supera en un 18% a lo programado e inferior a la meta del plan de gestión en un 3%, esto se debe al efectivo seguimiento realizado por el FDLBU a través de los supervisores de los contratos y a las mesas técnicas de seguimiento a obligaciones por pagar con el fin de que se realice la terminación y liquidación las respectivas contrataciones.</t>
  </si>
  <si>
    <t>De acuerdo con el reporte remitido por la Dirección de Tecnologías e Información - DTI de los 6 lineamientos evaluados la Alcaldía Local cumple con el 91%</t>
  </si>
  <si>
    <t>Reporte DTI</t>
  </si>
  <si>
    <t>Con corte al 30 de junio se tienen dos Planes de Mejoramiento Abiertos referentes  con 5 acciones vencidas,  estos se asocian a la gestión de derechos de petición (Orfeo 1 y Orfeo 2), se ha venido trabajando en diseñar estrategias que permitan disminuir el numero de documentos abiertos, se espera para el siguiente corte tener un avance importante y  documentar y cerrar las acciones pendientes</t>
  </si>
  <si>
    <t>Reporte MIMEC -SIG</t>
  </si>
  <si>
    <t>La Alcaldía Local dio respuesta al 59% de los requerimientos ciudadanos.</t>
  </si>
  <si>
    <t>Reporte requerimientos ciudadanos.</t>
  </si>
  <si>
    <t>Reporte criterios ambientales</t>
  </si>
  <si>
    <t>Se realizan las siguientes observaciones a la Alcaldía Local con relación al cumplimiento de la meta:
Uso eficiente de energía: De acuerdo a la inspección ambiental realizada por el profesional ambiental de la Alcaldía, reporta que se apagan los monitores en  un 92%.
Gestión Integral de Residuos: Según la inspección se evidencia mezcla de residuos en los puntos ecológicos en áreas comunes.
Movilidad Sostenible: Realiza reporte.   0 personas usan transporte bimodal, 3 bicicleta, 81 transporte público, 13 caminando, 2 carro compartido, 17 Taxi o App, 19 carro,  2 moto.
Participación en actividades ambientales: Según inspección se cuenta con una participación activa de los servidores públicos de la Alcaldía Local en capacitación puesto a puesto pero en jornadas lúdicas es baja.
Reporte Consumo de papel:realiza reporte en la herramienta establecida SharePoint hasta el mes de enero de 2019.
Consumo de papel: No se puede hacer comparación, no se cuenta con los reportes.</t>
  </si>
  <si>
    <t>Informe comparendo DGP</t>
  </si>
  <si>
    <t>Informe quejas DGP</t>
  </si>
  <si>
    <t>De acuerdo al reporte remitido por la Dirección para la Gestión Policiva  se dio respuesta al 50% de los comparendos programados para el trimestre</t>
  </si>
  <si>
    <t>De acuerdo al reporte remitido por la Dirección para la Gestión Policiva  se dio respuesta al 52% de las quejas programados para el trimestre</t>
  </si>
  <si>
    <t xml:space="preserve"> De acuerdo con el informe de avance PDL 2017-2020 remitido por la Secretaría Distrital de Planeación - SDP, el visor MUSI reporta para la Alcaldía Local un avance físico del 47,6%.</t>
  </si>
  <si>
    <t>Reporte MUSI</t>
  </si>
  <si>
    <t>En atención al correo remitido el día 25 de julio de 2019 por partede la Directora para la Gestión Policiva se modifica la linea base de las metas "Dar impulso procesal  ( Avocar, rechazar, enviar al competente, fallar) al 60% de los comparendos recibidos en las vigencias anteriores al año 2019." y "Dar impulso procesal  ( Avocar, rechazar, enviar al competente, fallar) al 60% de las quejas recibidos en las vigencias anteriores al año 2019"  . Se adiciona el avance de gestión de la Alcaldía Local realizado durante el II trimestre, obteniendo por resultado 90,38%</t>
  </si>
  <si>
    <t>Se modifica la programación de la meta transversal "Obtener una calificación   igual o superior al 80  % en conocimientos de MIPG por proceso y/o Alcaldía Local"  para cuarto trimestre de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</si>
</sst>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* #,##0.00&quot;    &quot;;\-* #,##0.00&quot;    &quot;;* \-#&quot;    &quot;;@\ "/>
    <numFmt numFmtId="166" formatCode="0.0%"/>
    <numFmt numFmtId="167" formatCode="_-* #,##0\ _€_-;\-* #,##0\ _€_-;_-* &quot;-&quot;??\ _€_-;_-@_-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2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sz val="12"/>
      <color rgb="FF000000"/>
      <name val="Arial"/>
      <family val="2"/>
    </font>
    <font>
      <b/>
      <sz val="16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164" fontId="14" fillId="0" borderId="0" applyFont="0" applyFill="0" applyBorder="0" applyAlignment="0" applyProtection="0"/>
    <xf numFmtId="165" fontId="2" fillId="0" borderId="0" applyFill="0" applyBorder="0" applyAlignment="0" applyProtection="0"/>
    <xf numFmtId="0" fontId="2" fillId="0" borderId="0"/>
    <xf numFmtId="9" fontId="14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52">
    <xf numFmtId="0" fontId="0" fillId="0" borderId="0" xfId="0"/>
    <xf numFmtId="0" fontId="15" fillId="0" borderId="1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3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justify"/>
    </xf>
    <xf numFmtId="0" fontId="17" fillId="6" borderId="7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justify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justify" vertical="center" wrapText="1"/>
    </xf>
    <xf numFmtId="0" fontId="17" fillId="8" borderId="7" xfId="0" applyFont="1" applyFill="1" applyBorder="1" applyAlignment="1">
      <alignment horizontal="justify" vertical="center" wrapText="1"/>
    </xf>
    <xf numFmtId="0" fontId="17" fillId="8" borderId="8" xfId="0" applyFont="1" applyFill="1" applyBorder="1" applyAlignment="1">
      <alignment horizontal="justify" vertical="center" wrapText="1"/>
    </xf>
    <xf numFmtId="0" fontId="5" fillId="9" borderId="9" xfId="0" applyFont="1" applyFill="1" applyBorder="1" applyAlignment="1">
      <alignment horizontal="justify" vertical="center" wrapText="1"/>
    </xf>
    <xf numFmtId="0" fontId="5" fillId="9" borderId="7" xfId="0" applyFont="1" applyFill="1" applyBorder="1" applyAlignment="1">
      <alignment horizontal="justify" vertical="center" wrapText="1"/>
    </xf>
    <xf numFmtId="0" fontId="5" fillId="10" borderId="2" xfId="0" applyFont="1" applyFill="1" applyBorder="1" applyAlignment="1">
      <alignment horizontal="justify" vertical="center" wrapText="1"/>
    </xf>
    <xf numFmtId="0" fontId="5" fillId="10" borderId="7" xfId="0" applyFont="1" applyFill="1" applyBorder="1" applyAlignment="1">
      <alignment horizontal="justify" vertical="center" wrapText="1"/>
    </xf>
    <xf numFmtId="0" fontId="5" fillId="11" borderId="7" xfId="0" applyFont="1" applyFill="1" applyBorder="1" applyAlignment="1">
      <alignment horizontal="justify" vertical="center" wrapText="1"/>
    </xf>
    <xf numFmtId="0" fontId="17" fillId="11" borderId="10" xfId="0" applyFont="1" applyFill="1" applyBorder="1" applyAlignment="1">
      <alignment horizontal="justify" vertical="center" wrapText="1"/>
    </xf>
    <xf numFmtId="0" fontId="17" fillId="11" borderId="7" xfId="0" applyFont="1" applyFill="1" applyBorder="1" applyAlignment="1">
      <alignment horizontal="justify" vertical="center" wrapText="1"/>
    </xf>
    <xf numFmtId="0" fontId="5" fillId="11" borderId="2" xfId="0" applyFont="1" applyFill="1" applyBorder="1" applyAlignment="1">
      <alignment vertical="center" wrapText="1"/>
    </xf>
    <xf numFmtId="0" fontId="17" fillId="12" borderId="9" xfId="0" applyFont="1" applyFill="1" applyBorder="1" applyAlignment="1">
      <alignment horizontal="justify" vertical="center" wrapText="1"/>
    </xf>
    <xf numFmtId="0" fontId="17" fillId="12" borderId="7" xfId="0" applyFont="1" applyFill="1" applyBorder="1" applyAlignment="1">
      <alignment horizontal="justify" vertical="center" wrapText="1"/>
    </xf>
    <xf numFmtId="0" fontId="5" fillId="12" borderId="7" xfId="0" applyFont="1" applyFill="1" applyBorder="1" applyAlignment="1">
      <alignment horizontal="justify" vertical="center" wrapText="1"/>
    </xf>
    <xf numFmtId="0" fontId="18" fillId="12" borderId="7" xfId="0" applyFont="1" applyFill="1" applyBorder="1" applyAlignment="1">
      <alignment horizontal="justify" vertical="center" wrapText="1"/>
    </xf>
    <xf numFmtId="0" fontId="17" fillId="12" borderId="11" xfId="0" applyFont="1" applyFill="1" applyBorder="1" applyAlignment="1">
      <alignment horizontal="left" vertical="center" wrapText="1"/>
    </xf>
    <xf numFmtId="0" fontId="17" fillId="12" borderId="8" xfId="0" applyFont="1" applyFill="1" applyBorder="1" applyAlignment="1">
      <alignment horizontal="justify" vertical="center" wrapText="1"/>
    </xf>
    <xf numFmtId="0" fontId="5" fillId="12" borderId="9" xfId="0" applyFont="1" applyFill="1" applyBorder="1" applyAlignment="1">
      <alignment horizontal="justify" vertical="center" wrapText="1"/>
    </xf>
    <xf numFmtId="0" fontId="5" fillId="12" borderId="8" xfId="0" applyFont="1" applyFill="1" applyBorder="1" applyAlignment="1">
      <alignment horizontal="justify" vertical="center" wrapText="1"/>
    </xf>
    <xf numFmtId="9" fontId="2" fillId="7" borderId="2" xfId="5" applyFont="1" applyFill="1" applyBorder="1" applyAlignment="1" applyProtection="1">
      <alignment horizontal="center" vertical="center" wrapText="1"/>
    </xf>
    <xf numFmtId="9" fontId="19" fillId="7" borderId="2" xfId="5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vertical="center" wrapText="1"/>
    </xf>
    <xf numFmtId="0" fontId="16" fillId="7" borderId="2" xfId="0" applyFont="1" applyFill="1" applyBorder="1" applyAlignment="1" applyProtection="1">
      <alignment vertical="center" wrapText="1"/>
    </xf>
    <xf numFmtId="9" fontId="8" fillId="7" borderId="2" xfId="5" applyFont="1" applyFill="1" applyBorder="1" applyAlignment="1" applyProtection="1">
      <alignment horizontal="center" vertical="center" wrapText="1"/>
    </xf>
    <xf numFmtId="9" fontId="13" fillId="7" borderId="2" xfId="5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21" fillId="7" borderId="0" xfId="0" applyFont="1" applyFill="1" applyProtection="1"/>
    <xf numFmtId="0" fontId="9" fillId="13" borderId="12" xfId="0" applyFont="1" applyFill="1" applyBorder="1" applyAlignment="1" applyProtection="1">
      <alignment horizontal="center" vertical="center" wrapText="1"/>
    </xf>
    <xf numFmtId="0" fontId="9" fillId="13" borderId="2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22" fillId="7" borderId="0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horizont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horizontal="justify" vertical="center" wrapText="1"/>
    </xf>
    <xf numFmtId="0" fontId="1" fillId="16" borderId="13" xfId="0" applyFont="1" applyFill="1" applyBorder="1" applyAlignment="1" applyProtection="1">
      <alignment horizontal="center" vertical="center" wrapText="1"/>
    </xf>
    <xf numFmtId="0" fontId="1" fillId="16" borderId="5" xfId="0" applyFont="1" applyFill="1" applyBorder="1" applyAlignment="1" applyProtection="1">
      <alignment horizontal="center" vertical="center" wrapText="1"/>
    </xf>
    <xf numFmtId="0" fontId="1" fillId="15" borderId="15" xfId="0" applyFont="1" applyFill="1" applyBorder="1" applyAlignment="1" applyProtection="1">
      <alignment horizontal="center" vertical="center" wrapText="1"/>
    </xf>
    <xf numFmtId="0" fontId="1" fillId="15" borderId="18" xfId="0" applyFont="1" applyFill="1" applyBorder="1" applyAlignment="1" applyProtection="1">
      <alignment horizontal="center" vertical="center" wrapText="1"/>
    </xf>
    <xf numFmtId="0" fontId="1" fillId="15" borderId="7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16" borderId="19" xfId="0" applyFont="1" applyFill="1" applyBorder="1" applyAlignment="1" applyProtection="1">
      <alignment horizontal="center" vertical="center" wrapText="1"/>
    </xf>
    <xf numFmtId="0" fontId="1" fillId="16" borderId="19" xfId="0" applyFont="1" applyFill="1" applyBorder="1" applyAlignment="1" applyProtection="1">
      <alignment vertical="center" wrapText="1"/>
    </xf>
    <xf numFmtId="0" fontId="1" fillId="15" borderId="20" xfId="0" applyFont="1" applyFill="1" applyBorder="1" applyAlignment="1" applyProtection="1">
      <alignment horizontal="center" vertical="center" wrapText="1"/>
    </xf>
    <xf numFmtId="0" fontId="1" fillId="15" borderId="21" xfId="0" applyFont="1" applyFill="1" applyBorder="1" applyAlignment="1" applyProtection="1">
      <alignment horizontal="center" vertical="center" wrapText="1"/>
    </xf>
    <xf numFmtId="0" fontId="1" fillId="15" borderId="11" xfId="0" applyFont="1" applyFill="1" applyBorder="1" applyAlignment="1" applyProtection="1">
      <alignment horizontal="center" vertical="center" wrapText="1"/>
    </xf>
    <xf numFmtId="0" fontId="1" fillId="15" borderId="6" xfId="0" applyFont="1" applyFill="1" applyBorder="1" applyAlignment="1" applyProtection="1">
      <alignment horizontal="center" vertical="center" wrapText="1"/>
    </xf>
    <xf numFmtId="0" fontId="1" fillId="17" borderId="6" xfId="0" applyFont="1" applyFill="1" applyBorder="1" applyAlignment="1" applyProtection="1">
      <alignment horizontal="center" vertical="center" wrapText="1"/>
    </xf>
    <xf numFmtId="0" fontId="1" fillId="18" borderId="6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19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" fillId="21" borderId="2" xfId="0" applyFont="1" applyFill="1" applyBorder="1" applyAlignment="1" applyProtection="1">
      <alignment vertical="center" wrapText="1"/>
    </xf>
    <xf numFmtId="0" fontId="20" fillId="7" borderId="0" xfId="0" applyFont="1" applyFill="1" applyBorder="1" applyAlignment="1" applyProtection="1">
      <alignment vertical="center" wrapText="1"/>
    </xf>
    <xf numFmtId="0" fontId="20" fillId="7" borderId="0" xfId="0" applyFont="1" applyFill="1" applyBorder="1" applyAlignment="1" applyProtection="1">
      <alignment horizontal="justify" vertical="center" wrapText="1"/>
    </xf>
    <xf numFmtId="0" fontId="20" fillId="7" borderId="0" xfId="0" applyFont="1" applyFill="1" applyProtection="1"/>
    <xf numFmtId="9" fontId="2" fillId="7" borderId="0" xfId="5" applyFont="1" applyFill="1" applyBorder="1" applyAlignment="1" applyProtection="1">
      <alignment horizontal="center" vertical="center" wrapText="1"/>
    </xf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vertical="top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vertical="top" wrapText="1"/>
    </xf>
    <xf numFmtId="0" fontId="21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19" borderId="3" xfId="0" applyFont="1" applyFill="1" applyBorder="1" applyAlignment="1" applyProtection="1">
      <alignment horizontal="center" vertical="center" wrapText="1"/>
    </xf>
    <xf numFmtId="0" fontId="24" fillId="20" borderId="2" xfId="0" applyFont="1" applyFill="1" applyBorder="1" applyAlignment="1" applyProtection="1">
      <alignment horizontal="center" vertical="center" wrapText="1"/>
    </xf>
    <xf numFmtId="0" fontId="24" fillId="9" borderId="2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justify" vertical="center" wrapText="1"/>
    </xf>
    <xf numFmtId="0" fontId="22" fillId="7" borderId="0" xfId="0" applyFont="1" applyFill="1" applyBorder="1" applyAlignment="1" applyProtection="1">
      <alignment horizontal="right" vertical="center" wrapText="1"/>
    </xf>
    <xf numFmtId="0" fontId="1" fillId="14" borderId="17" xfId="0" applyFont="1" applyFill="1" applyBorder="1" applyAlignment="1" applyProtection="1">
      <alignment horizontal="center" vertical="center" wrapText="1"/>
    </xf>
    <xf numFmtId="0" fontId="27" fillId="21" borderId="2" xfId="0" applyFont="1" applyFill="1" applyBorder="1" applyAlignment="1" applyProtection="1">
      <alignment horizontal="center" vertical="center" wrapText="1"/>
    </xf>
    <xf numFmtId="0" fontId="25" fillId="2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9" fontId="16" fillId="0" borderId="2" xfId="0" applyNumberFormat="1" applyFont="1" applyFill="1" applyBorder="1" applyAlignment="1" applyProtection="1">
      <alignment horizontal="center" vertical="center" wrapText="1"/>
    </xf>
    <xf numFmtId="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2" xfId="5" applyFont="1" applyFill="1" applyBorder="1" applyAlignment="1" applyProtection="1">
      <alignment horizontal="center" vertical="center" wrapText="1"/>
    </xf>
    <xf numFmtId="9" fontId="10" fillId="0" borderId="2" xfId="5" applyFont="1" applyFill="1" applyBorder="1" applyAlignment="1" applyProtection="1">
      <alignment horizontal="center" vertical="center" wrapText="1"/>
      <protection locked="0"/>
    </xf>
    <xf numFmtId="9" fontId="16" fillId="0" borderId="2" xfId="5" applyNumberFormat="1" applyFont="1" applyFill="1" applyBorder="1" applyAlignment="1" applyProtection="1">
      <alignment horizontal="center" vertical="center" wrapText="1"/>
    </xf>
    <xf numFmtId="9" fontId="16" fillId="0" borderId="2" xfId="5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5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9" fontId="16" fillId="0" borderId="2" xfId="5" applyNumberFormat="1" applyFont="1" applyFill="1" applyBorder="1" applyAlignment="1" applyProtection="1">
      <alignment horizontal="center" vertical="center" wrapText="1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/>
    </xf>
    <xf numFmtId="9" fontId="10" fillId="0" borderId="2" xfId="0" applyNumberFormat="1" applyFont="1" applyFill="1" applyBorder="1" applyAlignment="1" applyProtection="1">
      <alignment horizontal="left" vertical="center" wrapText="1"/>
    </xf>
    <xf numFmtId="10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justify" vertical="center" wrapText="1"/>
      <protection locked="0"/>
    </xf>
    <xf numFmtId="0" fontId="16" fillId="0" borderId="2" xfId="0" applyFont="1" applyFill="1" applyBorder="1" applyAlignment="1" applyProtection="1">
      <alignment horizontal="justify" vertical="center" wrapText="1"/>
      <protection locked="0"/>
    </xf>
    <xf numFmtId="9" fontId="16" fillId="0" borderId="2" xfId="5" applyFont="1" applyBorder="1" applyAlignment="1" applyProtection="1">
      <alignment horizontal="center" vertical="center" wrapText="1"/>
      <protection locked="0"/>
    </xf>
    <xf numFmtId="9" fontId="16" fillId="0" borderId="2" xfId="0" applyNumberFormat="1" applyFont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vertical="center" wrapText="1"/>
    </xf>
    <xf numFmtId="3" fontId="16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justify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5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justify" vertical="center" wrapText="1"/>
    </xf>
    <xf numFmtId="0" fontId="15" fillId="0" borderId="2" xfId="0" applyFont="1" applyBorder="1" applyProtection="1"/>
    <xf numFmtId="0" fontId="12" fillId="7" borderId="2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22" fillId="15" borderId="6" xfId="0" applyFont="1" applyFill="1" applyBorder="1" applyAlignment="1" applyProtection="1">
      <alignment horizontal="center"/>
    </xf>
    <xf numFmtId="9" fontId="16" fillId="0" borderId="2" xfId="0" applyNumberFormat="1" applyFont="1" applyFill="1" applyBorder="1" applyAlignment="1" applyProtection="1">
      <alignment horizontal="center" vertical="center"/>
    </xf>
    <xf numFmtId="167" fontId="16" fillId="0" borderId="2" xfId="2" applyNumberFormat="1" applyFont="1" applyFill="1" applyBorder="1" applyAlignment="1" applyProtection="1">
      <alignment horizontal="center" vertical="center" wrapText="1"/>
    </xf>
    <xf numFmtId="1" fontId="16" fillId="0" borderId="2" xfId="0" applyNumberFormat="1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20" fillId="7" borderId="0" xfId="0" applyFont="1" applyFill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 vertical="center" wrapText="1"/>
    </xf>
    <xf numFmtId="0" fontId="1" fillId="19" borderId="28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9" fontId="2" fillId="7" borderId="14" xfId="5" applyFont="1" applyFill="1" applyBorder="1" applyAlignment="1" applyProtection="1">
      <alignment vertical="center" wrapText="1"/>
    </xf>
    <xf numFmtId="0" fontId="0" fillId="0" borderId="34" xfId="0" applyBorder="1"/>
    <xf numFmtId="0" fontId="16" fillId="0" borderId="34" xfId="0" applyFont="1" applyBorder="1"/>
    <xf numFmtId="0" fontId="15" fillId="0" borderId="34" xfId="0" applyFont="1" applyBorder="1"/>
    <xf numFmtId="0" fontId="0" fillId="0" borderId="34" xfId="0" applyBorder="1" applyProtection="1"/>
    <xf numFmtId="0" fontId="0" fillId="0" borderId="34" xfId="0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/>
    </xf>
    <xf numFmtId="0" fontId="20" fillId="7" borderId="2" xfId="0" applyFont="1" applyFill="1" applyBorder="1" applyAlignment="1" applyProtection="1">
      <alignment horizontal="justify" vertical="center" wrapText="1"/>
    </xf>
    <xf numFmtId="0" fontId="20" fillId="7" borderId="2" xfId="0" applyFont="1" applyFill="1" applyBorder="1" applyProtection="1"/>
    <xf numFmtId="0" fontId="20" fillId="7" borderId="2" xfId="0" applyFont="1" applyFill="1" applyBorder="1" applyAlignment="1" applyProtection="1">
      <alignment horizontal="center"/>
    </xf>
    <xf numFmtId="0" fontId="23" fillId="7" borderId="2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top" wrapText="1"/>
    </xf>
    <xf numFmtId="0" fontId="23" fillId="7" borderId="2" xfId="0" applyFont="1" applyFill="1" applyBorder="1" applyAlignment="1" applyProtection="1">
      <alignment horizontal="center" vertical="top" wrapText="1"/>
    </xf>
    <xf numFmtId="9" fontId="7" fillId="0" borderId="2" xfId="5" applyFont="1" applyFill="1" applyBorder="1" applyAlignment="1" applyProtection="1">
      <alignment horizontal="center" vertical="center" wrapText="1"/>
    </xf>
    <xf numFmtId="9" fontId="10" fillId="0" borderId="2" xfId="0" applyNumberFormat="1" applyFont="1" applyFill="1" applyBorder="1" applyAlignment="1" applyProtection="1">
      <alignment horizontal="center" vertical="center"/>
    </xf>
    <xf numFmtId="14" fontId="10" fillId="5" borderId="2" xfId="0" applyNumberFormat="1" applyFont="1" applyFill="1" applyBorder="1" applyAlignment="1" applyProtection="1">
      <alignment horizontal="center" vertical="center" wrapText="1"/>
    </xf>
    <xf numFmtId="10" fontId="29" fillId="17" borderId="2" xfId="5" applyNumberFormat="1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vertical="center" wrapText="1"/>
    </xf>
    <xf numFmtId="0" fontId="31" fillId="0" borderId="2" xfId="0" applyFont="1" applyFill="1" applyBorder="1" applyAlignment="1" applyProtection="1">
      <alignment horizontal="justify" vertical="center" wrapText="1"/>
    </xf>
    <xf numFmtId="166" fontId="31" fillId="0" borderId="2" xfId="5" applyNumberFormat="1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left" vertical="center" wrapText="1"/>
    </xf>
    <xf numFmtId="0" fontId="31" fillId="0" borderId="2" xfId="0" applyFont="1" applyFill="1" applyBorder="1" applyAlignment="1" applyProtection="1">
      <alignment horizontal="center" vertical="center"/>
    </xf>
    <xf numFmtId="9" fontId="31" fillId="0" borderId="2" xfId="0" applyNumberFormat="1" applyFont="1" applyFill="1" applyBorder="1" applyAlignment="1" applyProtection="1">
      <alignment horizontal="center" vertical="center" wrapText="1"/>
    </xf>
    <xf numFmtId="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30" fillId="0" borderId="2" xfId="5" applyFont="1" applyFill="1" applyBorder="1" applyAlignment="1" applyProtection="1">
      <alignment horizontal="center" vertical="center" wrapText="1"/>
    </xf>
    <xf numFmtId="9" fontId="31" fillId="0" borderId="2" xfId="5" applyFont="1" applyFill="1" applyBorder="1" applyAlignment="1" applyProtection="1">
      <alignment horizontal="center" vertical="center" wrapText="1"/>
      <protection locked="0"/>
    </xf>
    <xf numFmtId="9" fontId="31" fillId="0" borderId="2" xfId="5" applyNumberFormat="1" applyFont="1" applyFill="1" applyBorder="1" applyAlignment="1" applyProtection="1">
      <alignment horizontal="center" vertical="center" wrapText="1"/>
    </xf>
    <xf numFmtId="9" fontId="31" fillId="0" borderId="2" xfId="5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34" xfId="0" applyFont="1" applyBorder="1"/>
    <xf numFmtId="0" fontId="31" fillId="0" borderId="2" xfId="0" applyFont="1" applyFill="1" applyBorder="1" applyAlignment="1" applyProtection="1">
      <alignment horizontal="justify" vertical="center" wrapText="1"/>
      <protection locked="0"/>
    </xf>
    <xf numFmtId="9" fontId="31" fillId="0" borderId="2" xfId="5" applyFont="1" applyFill="1" applyBorder="1" applyAlignment="1" applyProtection="1">
      <alignment horizontal="center" vertical="center"/>
    </xf>
    <xf numFmtId="0" fontId="16" fillId="0" borderId="2" xfId="5" applyNumberFormat="1" applyFont="1" applyFill="1" applyBorder="1" applyAlignment="1" applyProtection="1">
      <alignment horizontal="center" vertical="center" wrapText="1"/>
      <protection locked="0"/>
    </xf>
    <xf numFmtId="10" fontId="16" fillId="0" borderId="2" xfId="5" applyNumberFormat="1" applyFont="1" applyFill="1" applyBorder="1" applyAlignment="1" applyProtection="1">
      <alignment horizontal="center" vertical="center" wrapText="1"/>
      <protection locked="0"/>
    </xf>
    <xf numFmtId="10" fontId="16" fillId="7" borderId="2" xfId="5" applyNumberFormat="1" applyFont="1" applyFill="1" applyBorder="1" applyAlignment="1" applyProtection="1">
      <alignment horizontal="center" vertical="center" wrapText="1"/>
      <protection locked="0"/>
    </xf>
    <xf numFmtId="9" fontId="10" fillId="7" borderId="2" xfId="5" applyFont="1" applyFill="1" applyBorder="1" applyAlignment="1" applyProtection="1">
      <alignment horizontal="center" vertical="center" wrapText="1"/>
    </xf>
    <xf numFmtId="0" fontId="16" fillId="7" borderId="2" xfId="0" applyFont="1" applyFill="1" applyBorder="1" applyAlignment="1" applyProtection="1">
      <alignment horizontal="justify" vertical="center" wrapText="1"/>
      <protection locked="0"/>
    </xf>
    <xf numFmtId="10" fontId="29" fillId="24" borderId="2" xfId="5" applyNumberFormat="1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" fillId="17" borderId="27" xfId="0" applyFont="1" applyFill="1" applyBorder="1" applyAlignment="1" applyProtection="1">
      <alignment horizontal="center" vertical="center" wrapText="1"/>
    </xf>
    <xf numFmtId="0" fontId="1" fillId="17" borderId="4" xfId="0" applyFont="1" applyFill="1" applyBorder="1" applyAlignment="1" applyProtection="1">
      <alignment horizontal="center" vertical="center" wrapText="1"/>
    </xf>
    <xf numFmtId="0" fontId="4" fillId="17" borderId="25" xfId="0" applyFont="1" applyFill="1" applyBorder="1" applyAlignment="1" applyProtection="1">
      <alignment horizontal="center" vertical="center" wrapText="1"/>
    </xf>
    <xf numFmtId="0" fontId="4" fillId="17" borderId="26" xfId="0" applyFont="1" applyFill="1" applyBorder="1" applyAlignment="1" applyProtection="1">
      <alignment horizontal="center" vertical="center" wrapText="1"/>
    </xf>
    <xf numFmtId="0" fontId="4" fillId="17" borderId="8" xfId="0" applyFont="1" applyFill="1" applyBorder="1" applyAlignment="1" applyProtection="1">
      <alignment horizontal="center" vertical="center" wrapText="1"/>
    </xf>
    <xf numFmtId="0" fontId="4" fillId="17" borderId="14" xfId="0" applyFont="1" applyFill="1" applyBorder="1" applyAlignment="1" applyProtection="1">
      <alignment horizontal="center" vertical="center" wrapText="1"/>
    </xf>
    <xf numFmtId="0" fontId="4" fillId="17" borderId="15" xfId="0" applyFont="1" applyFill="1" applyBorder="1" applyAlignment="1" applyProtection="1">
      <alignment horizontal="center" vertical="center" wrapText="1"/>
    </xf>
    <xf numFmtId="0" fontId="4" fillId="17" borderId="7" xfId="0" applyFont="1" applyFill="1" applyBorder="1" applyAlignment="1" applyProtection="1">
      <alignment horizontal="center" vertical="center" wrapText="1"/>
    </xf>
    <xf numFmtId="0" fontId="4" fillId="9" borderId="14" xfId="0" applyFont="1" applyFill="1" applyBorder="1" applyAlignment="1" applyProtection="1">
      <alignment horizontal="center" vertical="center" wrapText="1"/>
    </xf>
    <xf numFmtId="0" fontId="4" fillId="9" borderId="15" xfId="0" applyFont="1" applyFill="1" applyBorder="1" applyAlignment="1" applyProtection="1">
      <alignment horizontal="center" vertical="center" wrapText="1"/>
    </xf>
    <xf numFmtId="0" fontId="4" fillId="9" borderId="7" xfId="0" applyFont="1" applyFill="1" applyBorder="1" applyAlignment="1" applyProtection="1">
      <alignment horizontal="center" vertical="center" wrapText="1"/>
    </xf>
    <xf numFmtId="0" fontId="4" fillId="9" borderId="25" xfId="0" applyFont="1" applyFill="1" applyBorder="1" applyAlignment="1" applyProtection="1">
      <alignment horizontal="center" vertical="center" wrapText="1"/>
    </xf>
    <xf numFmtId="0" fontId="4" fillId="9" borderId="26" xfId="0" applyFont="1" applyFill="1" applyBorder="1" applyAlignment="1" applyProtection="1">
      <alignment horizontal="center" vertical="center" wrapText="1"/>
    </xf>
    <xf numFmtId="0" fontId="4" fillId="9" borderId="8" xfId="0" applyFont="1" applyFill="1" applyBorder="1" applyAlignment="1" applyProtection="1">
      <alignment horizontal="center" vertical="center" wrapText="1"/>
    </xf>
    <xf numFmtId="0" fontId="1" fillId="9" borderId="27" xfId="0" applyFont="1" applyFill="1" applyBorder="1" applyAlignment="1" applyProtection="1">
      <alignment horizontal="center" vertical="center" wrapText="1"/>
    </xf>
    <xf numFmtId="0" fontId="1" fillId="9" borderId="4" xfId="0" applyFont="1" applyFill="1" applyBorder="1" applyAlignment="1" applyProtection="1">
      <alignment horizontal="center" vertical="center" wrapText="1"/>
    </xf>
    <xf numFmtId="0" fontId="4" fillId="19" borderId="14" xfId="0" applyFont="1" applyFill="1" applyBorder="1" applyAlignment="1" applyProtection="1">
      <alignment horizontal="center" vertical="center" wrapText="1"/>
    </xf>
    <xf numFmtId="0" fontId="4" fillId="19" borderId="15" xfId="0" applyFont="1" applyFill="1" applyBorder="1" applyAlignment="1" applyProtection="1">
      <alignment horizontal="center" vertical="center" wrapText="1"/>
    </xf>
    <xf numFmtId="0" fontId="4" fillId="19" borderId="7" xfId="0" applyFont="1" applyFill="1" applyBorder="1" applyAlignment="1" applyProtection="1">
      <alignment horizontal="center" vertical="center" wrapText="1"/>
    </xf>
    <xf numFmtId="0" fontId="4" fillId="19" borderId="25" xfId="0" applyFont="1" applyFill="1" applyBorder="1" applyAlignment="1" applyProtection="1">
      <alignment horizontal="center" vertical="center" wrapText="1"/>
    </xf>
    <xf numFmtId="0" fontId="4" fillId="19" borderId="26" xfId="0" applyFont="1" applyFill="1" applyBorder="1" applyAlignment="1" applyProtection="1">
      <alignment horizontal="center" vertical="center" wrapText="1"/>
    </xf>
    <xf numFmtId="0" fontId="4" fillId="19" borderId="8" xfId="0" applyFont="1" applyFill="1" applyBorder="1" applyAlignment="1" applyProtection="1">
      <alignment horizontal="center" vertical="center" wrapText="1"/>
    </xf>
    <xf numFmtId="0" fontId="1" fillId="19" borderId="27" xfId="0" applyFont="1" applyFill="1" applyBorder="1" applyAlignment="1" applyProtection="1">
      <alignment horizontal="center" vertical="center" wrapText="1"/>
    </xf>
    <xf numFmtId="0" fontId="1" fillId="19" borderId="4" xfId="0" applyFont="1" applyFill="1" applyBorder="1" applyAlignment="1" applyProtection="1">
      <alignment horizontal="center" vertical="center" wrapText="1"/>
    </xf>
    <xf numFmtId="0" fontId="1" fillId="19" borderId="35" xfId="0" applyFont="1" applyFill="1" applyBorder="1" applyAlignment="1" applyProtection="1">
      <alignment horizontal="center" vertical="center" wrapText="1"/>
    </xf>
    <xf numFmtId="0" fontId="1" fillId="19" borderId="36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40" xfId="0" applyFont="1" applyFill="1" applyBorder="1" applyAlignment="1" applyProtection="1">
      <alignment horizontal="center" vertical="center" wrapText="1"/>
    </xf>
    <xf numFmtId="0" fontId="1" fillId="18" borderId="27" xfId="0" applyFont="1" applyFill="1" applyBorder="1" applyAlignment="1" applyProtection="1">
      <alignment horizontal="center" vertical="center" wrapText="1"/>
    </xf>
    <xf numFmtId="0" fontId="1" fillId="18" borderId="4" xfId="0" applyFont="1" applyFill="1" applyBorder="1" applyAlignment="1" applyProtection="1">
      <alignment horizontal="center" vertical="center" wrapText="1"/>
    </xf>
    <xf numFmtId="0" fontId="4" fillId="18" borderId="25" xfId="0" applyFont="1" applyFill="1" applyBorder="1" applyAlignment="1" applyProtection="1">
      <alignment horizontal="center" vertical="center" wrapText="1"/>
    </xf>
    <xf numFmtId="0" fontId="4" fillId="18" borderId="26" xfId="0" applyFont="1" applyFill="1" applyBorder="1" applyAlignment="1" applyProtection="1">
      <alignment horizontal="center" vertical="center" wrapText="1"/>
    </xf>
    <xf numFmtId="0" fontId="4" fillId="18" borderId="8" xfId="0" applyFont="1" applyFill="1" applyBorder="1" applyAlignment="1" applyProtection="1">
      <alignment horizontal="center" vertical="center" wrapText="1"/>
    </xf>
    <xf numFmtId="0" fontId="4" fillId="18" borderId="14" xfId="0" applyFont="1" applyFill="1" applyBorder="1" applyAlignment="1" applyProtection="1">
      <alignment horizontal="center" vertical="center" wrapText="1"/>
    </xf>
    <xf numFmtId="0" fontId="4" fillId="18" borderId="15" xfId="0" applyFont="1" applyFill="1" applyBorder="1" applyAlignment="1" applyProtection="1">
      <alignment horizontal="center" vertical="center" wrapText="1"/>
    </xf>
    <xf numFmtId="0" fontId="4" fillId="18" borderId="7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17" borderId="4" xfId="0" applyFont="1" applyFill="1" applyBorder="1" applyAlignment="1" applyProtection="1">
      <alignment horizontal="center" vertical="center" wrapText="1"/>
    </xf>
    <xf numFmtId="0" fontId="4" fillId="17" borderId="28" xfId="0" applyFont="1" applyFill="1" applyBorder="1" applyAlignment="1" applyProtection="1">
      <alignment horizontal="center" vertical="center" wrapText="1"/>
    </xf>
    <xf numFmtId="0" fontId="4" fillId="17" borderId="20" xfId="0" applyFont="1" applyFill="1" applyBorder="1" applyAlignment="1" applyProtection="1">
      <alignment horizontal="center" vertical="center" wrapText="1"/>
    </xf>
    <xf numFmtId="0" fontId="4" fillId="17" borderId="11" xfId="0" applyFont="1" applyFill="1" applyBorder="1" applyAlignment="1" applyProtection="1">
      <alignment horizontal="center" vertical="center" wrapText="1"/>
    </xf>
    <xf numFmtId="0" fontId="26" fillId="8" borderId="28" xfId="0" applyFont="1" applyFill="1" applyBorder="1" applyAlignment="1" applyProtection="1">
      <alignment horizontal="center" vertical="center"/>
    </xf>
    <xf numFmtId="0" fontId="26" fillId="8" borderId="20" xfId="0" applyFont="1" applyFill="1" applyBorder="1" applyAlignment="1" applyProtection="1">
      <alignment horizontal="center" vertical="center"/>
    </xf>
    <xf numFmtId="0" fontId="26" fillId="8" borderId="11" xfId="0" applyFont="1" applyFill="1" applyBorder="1" applyAlignment="1" applyProtection="1">
      <alignment horizontal="center" vertical="center"/>
    </xf>
    <xf numFmtId="22" fontId="26" fillId="23" borderId="14" xfId="0" applyNumberFormat="1" applyFont="1" applyFill="1" applyBorder="1" applyAlignment="1" applyProtection="1">
      <alignment horizontal="center" vertical="center"/>
    </xf>
    <xf numFmtId="22" fontId="26" fillId="23" borderId="15" xfId="0" applyNumberFormat="1" applyFont="1" applyFill="1" applyBorder="1" applyAlignment="1" applyProtection="1">
      <alignment horizontal="center" vertical="center"/>
    </xf>
    <xf numFmtId="22" fontId="26" fillId="23" borderId="7" xfId="0" applyNumberFormat="1" applyFont="1" applyFill="1" applyBorder="1" applyAlignment="1" applyProtection="1">
      <alignment horizontal="center" vertical="center"/>
    </xf>
    <xf numFmtId="0" fontId="9" fillId="13" borderId="38" xfId="0" applyFont="1" applyFill="1" applyBorder="1" applyAlignment="1" applyProtection="1">
      <alignment horizontal="center" vertical="center" wrapText="1"/>
    </xf>
    <xf numFmtId="0" fontId="9" fillId="13" borderId="3" xfId="0" applyFont="1" applyFill="1" applyBorder="1" applyAlignment="1" applyProtection="1">
      <alignment horizontal="center" vertical="center" wrapText="1"/>
    </xf>
    <xf numFmtId="0" fontId="9" fillId="13" borderId="39" xfId="0" applyFont="1" applyFill="1" applyBorder="1" applyAlignment="1" applyProtection="1">
      <alignment horizontal="center" vertical="center" wrapText="1"/>
    </xf>
    <xf numFmtId="0" fontId="9" fillId="13" borderId="2" xfId="0" applyFont="1" applyFill="1" applyBorder="1" applyAlignment="1" applyProtection="1">
      <alignment horizontal="center" vertical="center" wrapText="1"/>
    </xf>
    <xf numFmtId="0" fontId="9" fillId="13" borderId="40" xfId="0" applyFont="1" applyFill="1" applyBorder="1" applyAlignment="1" applyProtection="1">
      <alignment horizontal="center" vertical="center" wrapText="1"/>
    </xf>
    <xf numFmtId="0" fontId="24" fillId="22" borderId="14" xfId="0" applyFont="1" applyFill="1" applyBorder="1" applyAlignment="1" applyProtection="1">
      <alignment horizontal="center" vertical="center" wrapText="1"/>
    </xf>
    <xf numFmtId="0" fontId="24" fillId="22" borderId="7" xfId="0" applyFont="1" applyFill="1" applyBorder="1" applyAlignment="1" applyProtection="1">
      <alignment horizontal="center" vertical="center" wrapText="1"/>
    </xf>
    <xf numFmtId="0" fontId="24" fillId="17" borderId="14" xfId="0" applyFont="1" applyFill="1" applyBorder="1" applyAlignment="1" applyProtection="1">
      <alignment horizontal="center" vertical="center" wrapText="1"/>
    </xf>
    <xf numFmtId="0" fontId="24" fillId="17" borderId="7" xfId="0" applyFont="1" applyFill="1" applyBorder="1" applyAlignment="1" applyProtection="1">
      <alignment horizontal="center" vertical="center" wrapText="1"/>
    </xf>
    <xf numFmtId="0" fontId="1" fillId="15" borderId="29" xfId="0" applyFont="1" applyFill="1" applyBorder="1" applyAlignment="1" applyProtection="1">
      <alignment horizontal="center" vertical="center" wrapText="1"/>
    </xf>
    <xf numFmtId="0" fontId="1" fillId="15" borderId="20" xfId="0" applyFont="1" applyFill="1" applyBorder="1" applyAlignment="1" applyProtection="1">
      <alignment horizontal="center" vertical="center" wrapText="1"/>
    </xf>
    <xf numFmtId="0" fontId="1" fillId="15" borderId="11" xfId="0" applyFont="1" applyFill="1" applyBorder="1" applyAlignment="1" applyProtection="1">
      <alignment horizontal="center" vertical="center" wrapText="1"/>
    </xf>
    <xf numFmtId="0" fontId="1" fillId="15" borderId="23" xfId="0" applyFont="1" applyFill="1" applyBorder="1" applyAlignment="1" applyProtection="1">
      <alignment horizontal="center" vertical="center" wrapText="1"/>
    </xf>
    <xf numFmtId="0" fontId="1" fillId="15" borderId="0" xfId="0" applyFont="1" applyFill="1" applyBorder="1" applyAlignment="1" applyProtection="1">
      <alignment horizontal="center" vertical="center" wrapText="1"/>
    </xf>
    <xf numFmtId="0" fontId="1" fillId="15" borderId="30" xfId="0" applyFont="1" applyFill="1" applyBorder="1" applyAlignment="1" applyProtection="1">
      <alignment horizontal="center" vertical="center" wrapText="1"/>
    </xf>
    <xf numFmtId="0" fontId="4" fillId="16" borderId="22" xfId="0" applyFont="1" applyFill="1" applyBorder="1" applyAlignment="1" applyProtection="1">
      <alignment horizontal="center" vertical="center" wrapText="1"/>
    </xf>
    <xf numFmtId="0" fontId="4" fillId="16" borderId="31" xfId="0" applyFont="1" applyFill="1" applyBorder="1" applyAlignment="1" applyProtection="1">
      <alignment horizontal="center" vertical="center" wrapText="1"/>
    </xf>
    <xf numFmtId="0" fontId="4" fillId="16" borderId="23" xfId="0" applyFont="1" applyFill="1" applyBorder="1" applyAlignment="1" applyProtection="1">
      <alignment horizontal="center" vertical="center" wrapText="1"/>
    </xf>
    <xf numFmtId="0" fontId="4" fillId="16" borderId="32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 applyProtection="1">
      <alignment horizontal="center" vertical="center" wrapText="1"/>
    </xf>
    <xf numFmtId="0" fontId="4" fillId="16" borderId="33" xfId="0" applyFont="1" applyFill="1" applyBorder="1" applyAlignment="1" applyProtection="1">
      <alignment horizontal="center" vertical="center" wrapText="1"/>
    </xf>
    <xf numFmtId="0" fontId="1" fillId="14" borderId="16" xfId="0" applyFont="1" applyFill="1" applyBorder="1" applyAlignment="1" applyProtection="1">
      <alignment horizontal="center" vertical="center" wrapText="1"/>
    </xf>
    <xf numFmtId="0" fontId="1" fillId="14" borderId="17" xfId="0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left" vertical="center" wrapText="1"/>
    </xf>
  </cellXfs>
  <cellStyles count="10">
    <cellStyle name="Amarillo" xfId="1" xr:uid="{00000000-0005-0000-0000-000000000000}"/>
    <cellStyle name="Millares" xfId="2" builtinId="3"/>
    <cellStyle name="Millares 2" xfId="3" xr:uid="{00000000-0005-0000-0000-000002000000}"/>
    <cellStyle name="Normal" xfId="0" builtinId="0"/>
    <cellStyle name="Normal 2" xfId="4" xr:uid="{00000000-0005-0000-0000-000004000000}"/>
    <cellStyle name="Porcentaje" xfId="5" builtinId="5"/>
    <cellStyle name="Porcentaje 2" xfId="6" xr:uid="{00000000-0005-0000-0000-000005000000}"/>
    <cellStyle name="Porcentual 2" xfId="7" xr:uid="{00000000-0005-0000-0000-000007000000}"/>
    <cellStyle name="Rojo" xfId="8" xr:uid="{00000000-0005-0000-0000-000008000000}"/>
    <cellStyle name="Verde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6"/>
  <sheetViews>
    <sheetView tabSelected="1" zoomScale="50" zoomScaleNormal="50" workbookViewId="0">
      <selection activeCell="AM35" sqref="AM35"/>
    </sheetView>
  </sheetViews>
  <sheetFormatPr baseColWidth="10" defaultRowHeight="15" x14ac:dyDescent="0.25"/>
  <cols>
    <col min="1" max="1" width="21.28515625" style="137" customWidth="1"/>
    <col min="2" max="2" width="56.7109375" style="137" customWidth="1"/>
    <col min="3" max="3" width="40.5703125" style="137" customWidth="1"/>
    <col min="4" max="4" width="58.28515625" style="137" customWidth="1"/>
    <col min="5" max="5" width="16.7109375" style="137" customWidth="1"/>
    <col min="6" max="6" width="24.28515625" style="137" customWidth="1"/>
    <col min="7" max="7" width="33.85546875" style="137" customWidth="1"/>
    <col min="8" max="8" width="50" style="137" customWidth="1"/>
    <col min="9" max="9" width="33" style="137" customWidth="1"/>
    <col min="10" max="10" width="17.5703125" style="137" customWidth="1"/>
    <col min="11" max="11" width="14.7109375" style="137" customWidth="1"/>
    <col min="12" max="15" width="12.85546875" style="141" customWidth="1"/>
    <col min="16" max="16" width="18.140625" style="141" customWidth="1"/>
    <col min="17" max="17" width="22.85546875" style="137" customWidth="1"/>
    <col min="18" max="18" width="27.28515625" style="137" customWidth="1"/>
    <col min="19" max="19" width="33.28515625" style="137" customWidth="1"/>
    <col min="20" max="20" width="32.85546875" style="137" customWidth="1"/>
    <col min="21" max="21" width="14" style="137" customWidth="1"/>
    <col min="22" max="22" width="18" style="137" customWidth="1"/>
    <col min="23" max="23" width="16.5703125" style="137" customWidth="1"/>
    <col min="24" max="24" width="18.5703125" style="137" customWidth="1"/>
    <col min="25" max="25" width="68.85546875" style="137" customWidth="1"/>
    <col min="26" max="26" width="40.5703125" style="137" customWidth="1"/>
    <col min="27" max="27" width="16.5703125" style="137" customWidth="1"/>
    <col min="28" max="28" width="20.7109375" style="137" customWidth="1"/>
    <col min="29" max="29" width="21.5703125" style="137" customWidth="1"/>
    <col min="30" max="30" width="65.7109375" style="137" customWidth="1"/>
    <col min="31" max="31" width="40.5703125" style="137" customWidth="1"/>
    <col min="32" max="34" width="16.5703125" style="137" customWidth="1"/>
    <col min="35" max="36" width="40.5703125" style="137" customWidth="1"/>
    <col min="37" max="39" width="16.5703125" style="137" customWidth="1"/>
    <col min="40" max="41" width="40.5703125" style="137" customWidth="1"/>
    <col min="42" max="44" width="28.5703125" style="137" customWidth="1"/>
    <col min="45" max="52" width="40.5703125" style="137" customWidth="1"/>
    <col min="53" max="16384" width="11.42578125" style="137"/>
  </cols>
  <sheetData>
    <row r="1" spans="1:46" ht="36.75" customHeight="1" x14ac:dyDescent="0.25">
      <c r="A1" s="224" t="s">
        <v>246</v>
      </c>
      <c r="B1" s="225"/>
      <c r="C1" s="225"/>
      <c r="D1" s="225"/>
      <c r="E1" s="225"/>
      <c r="F1" s="225"/>
      <c r="G1" s="225"/>
      <c r="H1" s="226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46" ht="31.5" customHeight="1" thickBot="1" x14ac:dyDescent="0.3">
      <c r="A2" s="221" t="s">
        <v>26</v>
      </c>
      <c r="B2" s="222"/>
      <c r="C2" s="222"/>
      <c r="D2" s="222"/>
      <c r="E2" s="222"/>
      <c r="F2" s="222"/>
      <c r="G2" s="222"/>
      <c r="H2" s="22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/>
    </row>
    <row r="3" spans="1:46" ht="46.5" customHeight="1" x14ac:dyDescent="0.25">
      <c r="A3" s="40" t="s">
        <v>80</v>
      </c>
      <c r="B3" s="41">
        <v>2019</v>
      </c>
      <c r="C3" s="227" t="s">
        <v>128</v>
      </c>
      <c r="D3" s="228"/>
      <c r="E3" s="228"/>
      <c r="F3" s="228"/>
      <c r="G3" s="228"/>
      <c r="H3" s="229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46" ht="60" customHeight="1" x14ac:dyDescent="0.25">
      <c r="A4" s="40" t="s">
        <v>133</v>
      </c>
      <c r="B4" s="41" t="s">
        <v>93</v>
      </c>
      <c r="C4" s="43" t="s">
        <v>129</v>
      </c>
      <c r="D4" s="44" t="s">
        <v>130</v>
      </c>
      <c r="E4" s="230" t="s">
        <v>131</v>
      </c>
      <c r="F4" s="230"/>
      <c r="G4" s="230"/>
      <c r="H4" s="231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113.25" customHeight="1" x14ac:dyDescent="0.25">
      <c r="A5" s="40" t="s">
        <v>134</v>
      </c>
      <c r="B5" s="41" t="s">
        <v>243</v>
      </c>
      <c r="C5" s="133">
        <v>1</v>
      </c>
      <c r="D5" s="152">
        <v>43469</v>
      </c>
      <c r="E5" s="206" t="s">
        <v>244</v>
      </c>
      <c r="F5" s="206"/>
      <c r="G5" s="206"/>
      <c r="H5" s="207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</row>
    <row r="6" spans="1:46" ht="81.75" customHeight="1" x14ac:dyDescent="0.25">
      <c r="A6" s="40"/>
      <c r="B6" s="41"/>
      <c r="C6" s="133">
        <v>2</v>
      </c>
      <c r="D6" s="152">
        <v>43550</v>
      </c>
      <c r="E6" s="206" t="s">
        <v>245</v>
      </c>
      <c r="F6" s="206"/>
      <c r="G6" s="206"/>
      <c r="H6" s="207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6"/>
      <c r="AQ6" s="45"/>
      <c r="AR6" s="45"/>
      <c r="AS6" s="45"/>
      <c r="AT6" s="45"/>
    </row>
    <row r="7" spans="1:46" ht="79.5" customHeight="1" x14ac:dyDescent="0.25">
      <c r="A7" s="40"/>
      <c r="B7" s="250"/>
      <c r="C7" s="179">
        <v>3</v>
      </c>
      <c r="D7" s="152">
        <v>43578</v>
      </c>
      <c r="E7" s="206" t="s">
        <v>270</v>
      </c>
      <c r="F7" s="206"/>
      <c r="G7" s="206"/>
      <c r="H7" s="206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7"/>
      <c r="Y7" s="47"/>
      <c r="Z7" s="47"/>
      <c r="AA7" s="47"/>
      <c r="AB7" s="47"/>
      <c r="AC7" s="47"/>
      <c r="AD7" s="47"/>
      <c r="AE7" s="47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</row>
    <row r="8" spans="1:46" ht="99.75" customHeight="1" x14ac:dyDescent="0.25">
      <c r="A8" s="40"/>
      <c r="B8" s="250"/>
      <c r="C8" s="179">
        <v>4</v>
      </c>
      <c r="D8" s="152">
        <v>43675</v>
      </c>
      <c r="E8" s="206" t="s">
        <v>296</v>
      </c>
      <c r="F8" s="206"/>
      <c r="G8" s="206"/>
      <c r="H8" s="206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7"/>
      <c r="Y8" s="47"/>
      <c r="Z8" s="47"/>
      <c r="AA8" s="47"/>
      <c r="AB8" s="47"/>
      <c r="AC8" s="47"/>
      <c r="AD8" s="47"/>
      <c r="AE8" s="47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</row>
    <row r="9" spans="1:46" ht="57" customHeight="1" x14ac:dyDescent="0.25">
      <c r="A9" s="251"/>
      <c r="B9" s="251"/>
      <c r="C9" s="179">
        <v>5</v>
      </c>
      <c r="D9" s="152">
        <v>43717</v>
      </c>
      <c r="E9" s="206" t="s">
        <v>297</v>
      </c>
      <c r="F9" s="206"/>
      <c r="G9" s="206"/>
      <c r="H9" s="206"/>
      <c r="I9" s="46"/>
      <c r="J9" s="46"/>
      <c r="K9" s="46"/>
      <c r="L9" s="126"/>
      <c r="M9" s="126"/>
      <c r="N9" s="126"/>
      <c r="O9" s="126"/>
      <c r="P9" s="126"/>
      <c r="Q9" s="42"/>
      <c r="R9" s="42"/>
      <c r="S9" s="42"/>
      <c r="T9" s="42"/>
      <c r="U9" s="42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</row>
    <row r="10" spans="1:46" x14ac:dyDescent="0.25">
      <c r="A10" s="46"/>
      <c r="B10" s="46"/>
      <c r="C10" s="46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48"/>
      <c r="U10" s="49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</row>
    <row r="11" spans="1:46" x14ac:dyDescent="0.25">
      <c r="A11" s="51"/>
      <c r="B11" s="42"/>
      <c r="C11" s="42"/>
      <c r="D11" s="81"/>
      <c r="E11" s="81"/>
      <c r="F11" s="81"/>
      <c r="G11" s="81"/>
      <c r="H11" s="81"/>
      <c r="I11" s="81"/>
      <c r="J11" s="81"/>
      <c r="K11" s="81"/>
      <c r="L11" s="83"/>
      <c r="M11" s="83"/>
      <c r="N11" s="83"/>
      <c r="O11" s="83"/>
      <c r="P11" s="84"/>
      <c r="Q11" s="50"/>
      <c r="R11" s="50"/>
      <c r="S11" s="50"/>
      <c r="T11" s="50"/>
      <c r="U11" s="50"/>
      <c r="V11" s="83"/>
      <c r="W11" s="83"/>
      <c r="X11" s="52"/>
      <c r="Y11" s="52"/>
      <c r="Z11" s="52"/>
      <c r="AA11" s="83"/>
      <c r="AB11" s="83"/>
      <c r="AC11" s="52"/>
      <c r="AD11" s="52"/>
      <c r="AE11" s="52"/>
      <c r="AF11" s="83"/>
      <c r="AG11" s="83"/>
      <c r="AH11" s="52"/>
      <c r="AI11" s="52"/>
      <c r="AJ11" s="52"/>
      <c r="AK11" s="83"/>
      <c r="AL11" s="83"/>
      <c r="AM11" s="52"/>
      <c r="AN11" s="52"/>
      <c r="AO11" s="52"/>
      <c r="AP11" s="83"/>
      <c r="AQ11" s="83"/>
      <c r="AR11" s="83"/>
      <c r="AS11" s="52"/>
      <c r="AT11" s="52"/>
    </row>
    <row r="12" spans="1:46" ht="15.75" thickBot="1" x14ac:dyDescent="0.3">
      <c r="A12" s="42"/>
      <c r="B12" s="42"/>
      <c r="C12" s="42"/>
      <c r="D12" s="53"/>
      <c r="E12" s="42"/>
      <c r="F12" s="42"/>
      <c r="G12" s="42"/>
      <c r="H12" s="42"/>
      <c r="I12" s="42"/>
      <c r="J12" s="42"/>
      <c r="K12" s="42"/>
      <c r="L12" s="51"/>
      <c r="M12" s="51"/>
      <c r="N12" s="51"/>
      <c r="O12" s="51"/>
      <c r="P12" s="51"/>
      <c r="Q12" s="42"/>
      <c r="R12" s="42"/>
      <c r="S12" s="42"/>
      <c r="T12" s="42"/>
      <c r="U12" s="42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</row>
    <row r="13" spans="1:46" ht="38.25" customHeight="1" x14ac:dyDescent="0.25">
      <c r="A13" s="242" t="s">
        <v>60</v>
      </c>
      <c r="B13" s="243"/>
      <c r="C13" s="248" t="s">
        <v>107</v>
      </c>
      <c r="D13" s="236" t="s">
        <v>4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  <c r="V13" s="185" t="s">
        <v>61</v>
      </c>
      <c r="W13" s="186"/>
      <c r="X13" s="186"/>
      <c r="Y13" s="186"/>
      <c r="Z13" s="187"/>
      <c r="AA13" s="213" t="s">
        <v>61</v>
      </c>
      <c r="AB13" s="214"/>
      <c r="AC13" s="214"/>
      <c r="AD13" s="214"/>
      <c r="AE13" s="215"/>
      <c r="AF13" s="185" t="s">
        <v>61</v>
      </c>
      <c r="AG13" s="186"/>
      <c r="AH13" s="186"/>
      <c r="AI13" s="186"/>
      <c r="AJ13" s="187"/>
      <c r="AK13" s="188" t="s">
        <v>61</v>
      </c>
      <c r="AL13" s="189"/>
      <c r="AM13" s="189"/>
      <c r="AN13" s="189"/>
      <c r="AO13" s="190"/>
      <c r="AP13" s="196" t="s">
        <v>61</v>
      </c>
      <c r="AQ13" s="197"/>
      <c r="AR13" s="197"/>
      <c r="AS13" s="197"/>
      <c r="AT13" s="198"/>
    </row>
    <row r="14" spans="1:46" ht="26.25" customHeight="1" thickBot="1" x14ac:dyDescent="0.3">
      <c r="A14" s="244"/>
      <c r="B14" s="245"/>
      <c r="C14" s="249"/>
      <c r="D14" s="239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1"/>
      <c r="V14" s="218" t="s">
        <v>0</v>
      </c>
      <c r="W14" s="219"/>
      <c r="X14" s="219"/>
      <c r="Y14" s="219"/>
      <c r="Z14" s="220"/>
      <c r="AA14" s="210" t="s">
        <v>1</v>
      </c>
      <c r="AB14" s="211"/>
      <c r="AC14" s="211"/>
      <c r="AD14" s="211"/>
      <c r="AE14" s="212"/>
      <c r="AF14" s="182" t="s">
        <v>2</v>
      </c>
      <c r="AG14" s="183"/>
      <c r="AH14" s="183"/>
      <c r="AI14" s="183"/>
      <c r="AJ14" s="184"/>
      <c r="AK14" s="191" t="s">
        <v>3</v>
      </c>
      <c r="AL14" s="192"/>
      <c r="AM14" s="192"/>
      <c r="AN14" s="192"/>
      <c r="AO14" s="193"/>
      <c r="AP14" s="199" t="s">
        <v>78</v>
      </c>
      <c r="AQ14" s="200"/>
      <c r="AR14" s="200"/>
      <c r="AS14" s="200"/>
      <c r="AT14" s="201"/>
    </row>
    <row r="15" spans="1:46" ht="26.25" customHeight="1" thickBot="1" x14ac:dyDescent="0.3">
      <c r="A15" s="246"/>
      <c r="B15" s="247"/>
      <c r="C15" s="249"/>
      <c r="D15" s="239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1"/>
      <c r="V15" s="180" t="s">
        <v>16</v>
      </c>
      <c r="W15" s="180" t="s">
        <v>17</v>
      </c>
      <c r="X15" s="216" t="s">
        <v>6</v>
      </c>
      <c r="Y15" s="180" t="s">
        <v>7</v>
      </c>
      <c r="Z15" s="180" t="s">
        <v>8</v>
      </c>
      <c r="AA15" s="208" t="s">
        <v>16</v>
      </c>
      <c r="AB15" s="208" t="s">
        <v>17</v>
      </c>
      <c r="AC15" s="208" t="s">
        <v>6</v>
      </c>
      <c r="AD15" s="208" t="s">
        <v>7</v>
      </c>
      <c r="AE15" s="208" t="s">
        <v>8</v>
      </c>
      <c r="AF15" s="180" t="s">
        <v>16</v>
      </c>
      <c r="AG15" s="180" t="s">
        <v>17</v>
      </c>
      <c r="AH15" s="180" t="s">
        <v>6</v>
      </c>
      <c r="AI15" s="180" t="s">
        <v>7</v>
      </c>
      <c r="AJ15" s="180" t="s">
        <v>8</v>
      </c>
      <c r="AK15" s="194" t="s">
        <v>16</v>
      </c>
      <c r="AL15" s="194" t="s">
        <v>17</v>
      </c>
      <c r="AM15" s="194" t="s">
        <v>6</v>
      </c>
      <c r="AN15" s="194" t="s">
        <v>7</v>
      </c>
      <c r="AO15" s="194" t="s">
        <v>8</v>
      </c>
      <c r="AP15" s="85" t="s">
        <v>5</v>
      </c>
      <c r="AQ15" s="202" t="s">
        <v>16</v>
      </c>
      <c r="AR15" s="202" t="s">
        <v>17</v>
      </c>
      <c r="AS15" s="202" t="s">
        <v>6</v>
      </c>
      <c r="AT15" s="204" t="s">
        <v>68</v>
      </c>
    </row>
    <row r="16" spans="1:46" ht="49.5" customHeight="1" thickBot="1" x14ac:dyDescent="0.3">
      <c r="A16" s="54" t="s">
        <v>18</v>
      </c>
      <c r="B16" s="55" t="s">
        <v>19</v>
      </c>
      <c r="C16" s="249"/>
      <c r="D16" s="56" t="s">
        <v>212</v>
      </c>
      <c r="E16" s="57" t="s">
        <v>211</v>
      </c>
      <c r="F16" s="58" t="s">
        <v>73</v>
      </c>
      <c r="G16" s="59" t="s">
        <v>9</v>
      </c>
      <c r="H16" s="59" t="s">
        <v>10</v>
      </c>
      <c r="I16" s="59" t="s">
        <v>11</v>
      </c>
      <c r="J16" s="59" t="s">
        <v>40</v>
      </c>
      <c r="K16" s="59" t="s">
        <v>12</v>
      </c>
      <c r="L16" s="59" t="s">
        <v>74</v>
      </c>
      <c r="M16" s="59" t="s">
        <v>75</v>
      </c>
      <c r="N16" s="59" t="s">
        <v>76</v>
      </c>
      <c r="O16" s="59" t="s">
        <v>77</v>
      </c>
      <c r="P16" s="59" t="s">
        <v>79</v>
      </c>
      <c r="Q16" s="59" t="s">
        <v>13</v>
      </c>
      <c r="R16" s="59" t="s">
        <v>14</v>
      </c>
      <c r="S16" s="59" t="s">
        <v>15</v>
      </c>
      <c r="T16" s="59" t="s">
        <v>132</v>
      </c>
      <c r="U16" s="59" t="s">
        <v>29</v>
      </c>
      <c r="V16" s="181"/>
      <c r="W16" s="181"/>
      <c r="X16" s="217"/>
      <c r="Y16" s="181"/>
      <c r="Z16" s="181"/>
      <c r="AA16" s="209"/>
      <c r="AB16" s="209"/>
      <c r="AC16" s="209"/>
      <c r="AD16" s="209"/>
      <c r="AE16" s="209"/>
      <c r="AF16" s="181"/>
      <c r="AG16" s="181"/>
      <c r="AH16" s="181"/>
      <c r="AI16" s="181"/>
      <c r="AJ16" s="181"/>
      <c r="AK16" s="195"/>
      <c r="AL16" s="195"/>
      <c r="AM16" s="195"/>
      <c r="AN16" s="195"/>
      <c r="AO16" s="195"/>
      <c r="AP16" s="60" t="s">
        <v>9</v>
      </c>
      <c r="AQ16" s="203"/>
      <c r="AR16" s="203"/>
      <c r="AS16" s="203"/>
      <c r="AT16" s="205"/>
    </row>
    <row r="17" spans="1:46" x14ac:dyDescent="0.25">
      <c r="A17" s="61"/>
      <c r="B17" s="62"/>
      <c r="C17" s="90"/>
      <c r="D17" s="63" t="s">
        <v>21</v>
      </c>
      <c r="E17" s="64"/>
      <c r="F17" s="65" t="s">
        <v>21</v>
      </c>
      <c r="G17" s="66" t="s">
        <v>21</v>
      </c>
      <c r="H17" s="66" t="s">
        <v>21</v>
      </c>
      <c r="I17" s="66" t="s">
        <v>21</v>
      </c>
      <c r="J17" s="66" t="s">
        <v>21</v>
      </c>
      <c r="K17" s="66" t="s">
        <v>21</v>
      </c>
      <c r="L17" s="127" t="s">
        <v>21</v>
      </c>
      <c r="M17" s="127" t="s">
        <v>21</v>
      </c>
      <c r="N17" s="127" t="s">
        <v>21</v>
      </c>
      <c r="O17" s="127" t="s">
        <v>21</v>
      </c>
      <c r="P17" s="66" t="s">
        <v>21</v>
      </c>
      <c r="Q17" s="66" t="s">
        <v>21</v>
      </c>
      <c r="R17" s="66" t="s">
        <v>21</v>
      </c>
      <c r="S17" s="66" t="s">
        <v>21</v>
      </c>
      <c r="T17" s="66"/>
      <c r="U17" s="66"/>
      <c r="V17" s="67" t="s">
        <v>21</v>
      </c>
      <c r="W17" s="67"/>
      <c r="X17" s="67" t="s">
        <v>21</v>
      </c>
      <c r="Y17" s="67" t="s">
        <v>21</v>
      </c>
      <c r="Z17" s="67" t="s">
        <v>21</v>
      </c>
      <c r="AA17" s="68" t="s">
        <v>21</v>
      </c>
      <c r="AB17" s="68" t="s">
        <v>21</v>
      </c>
      <c r="AC17" s="68" t="s">
        <v>21</v>
      </c>
      <c r="AD17" s="68" t="s">
        <v>21</v>
      </c>
      <c r="AE17" s="68" t="s">
        <v>21</v>
      </c>
      <c r="AF17" s="67" t="s">
        <v>21</v>
      </c>
      <c r="AG17" s="67" t="s">
        <v>21</v>
      </c>
      <c r="AH17" s="67"/>
      <c r="AI17" s="67" t="s">
        <v>21</v>
      </c>
      <c r="AJ17" s="67" t="s">
        <v>21</v>
      </c>
      <c r="AK17" s="69" t="s">
        <v>21</v>
      </c>
      <c r="AL17" s="69" t="s">
        <v>21</v>
      </c>
      <c r="AM17" s="69" t="s">
        <v>21</v>
      </c>
      <c r="AN17" s="69" t="s">
        <v>21</v>
      </c>
      <c r="AO17" s="69" t="s">
        <v>21</v>
      </c>
      <c r="AP17" s="70" t="s">
        <v>21</v>
      </c>
      <c r="AQ17" s="70"/>
      <c r="AR17" s="70" t="s">
        <v>21</v>
      </c>
      <c r="AS17" s="70" t="s">
        <v>21</v>
      </c>
      <c r="AT17" s="134" t="s">
        <v>21</v>
      </c>
    </row>
    <row r="18" spans="1:46" s="138" customFormat="1" ht="90" x14ac:dyDescent="0.2">
      <c r="A18" s="93">
        <v>1</v>
      </c>
      <c r="B18" s="94" t="s">
        <v>204</v>
      </c>
      <c r="C18" s="94" t="s">
        <v>183</v>
      </c>
      <c r="D18" s="71" t="s">
        <v>259</v>
      </c>
      <c r="E18" s="96">
        <v>6.6666666666666666E-2</v>
      </c>
      <c r="F18" s="97" t="s">
        <v>104</v>
      </c>
      <c r="G18" s="95" t="s">
        <v>216</v>
      </c>
      <c r="H18" s="95" t="s">
        <v>135</v>
      </c>
      <c r="I18" s="96" t="s">
        <v>156</v>
      </c>
      <c r="J18" s="97" t="s">
        <v>42</v>
      </c>
      <c r="K18" s="97" t="s">
        <v>137</v>
      </c>
      <c r="L18" s="98">
        <v>0</v>
      </c>
      <c r="M18" s="128">
        <v>0.1</v>
      </c>
      <c r="N18" s="98">
        <v>0</v>
      </c>
      <c r="O18" s="98">
        <v>0</v>
      </c>
      <c r="P18" s="128">
        <f>SUM(L18:O18)</f>
        <v>0.1</v>
      </c>
      <c r="Q18" s="98" t="s">
        <v>49</v>
      </c>
      <c r="R18" s="95" t="s">
        <v>139</v>
      </c>
      <c r="S18" s="95" t="s">
        <v>141</v>
      </c>
      <c r="T18" s="99" t="s">
        <v>157</v>
      </c>
      <c r="U18" s="99"/>
      <c r="V18" s="100">
        <f>L18</f>
        <v>0</v>
      </c>
      <c r="W18" s="101">
        <v>0</v>
      </c>
      <c r="X18" s="150" t="s">
        <v>241</v>
      </c>
      <c r="Y18" s="103" t="s">
        <v>241</v>
      </c>
      <c r="Z18" s="103" t="s">
        <v>241</v>
      </c>
      <c r="AA18" s="104">
        <f>M18</f>
        <v>0.1</v>
      </c>
      <c r="AB18" s="105">
        <v>0.05</v>
      </c>
      <c r="AC18" s="102">
        <f>AB18/AA18</f>
        <v>0.5</v>
      </c>
      <c r="AD18" s="106" t="s">
        <v>275</v>
      </c>
      <c r="AE18" s="106" t="s">
        <v>272</v>
      </c>
      <c r="AF18" s="100">
        <f>N18</f>
        <v>0</v>
      </c>
      <c r="AG18" s="101"/>
      <c r="AH18" s="107" t="s">
        <v>241</v>
      </c>
      <c r="AI18" s="106"/>
      <c r="AJ18" s="106"/>
      <c r="AK18" s="100">
        <f>O18</f>
        <v>0</v>
      </c>
      <c r="AL18" s="101"/>
      <c r="AM18" s="102" t="s">
        <v>241</v>
      </c>
      <c r="AN18" s="108"/>
      <c r="AO18" s="106"/>
      <c r="AP18" s="95" t="s">
        <v>216</v>
      </c>
      <c r="AQ18" s="100">
        <f>P18</f>
        <v>0.1</v>
      </c>
      <c r="AR18" s="109"/>
      <c r="AS18" s="102">
        <f>AR18/AQ18</f>
        <v>0</v>
      </c>
      <c r="AT18" s="135"/>
    </row>
    <row r="19" spans="1:46" s="138" customFormat="1" ht="63" customHeight="1" x14ac:dyDescent="0.2">
      <c r="A19" s="93">
        <v>1</v>
      </c>
      <c r="B19" s="94" t="s">
        <v>204</v>
      </c>
      <c r="C19" s="94" t="s">
        <v>183</v>
      </c>
      <c r="D19" s="71" t="s">
        <v>260</v>
      </c>
      <c r="E19" s="96">
        <v>6.6666666666666666E-2</v>
      </c>
      <c r="F19" s="97" t="s">
        <v>104</v>
      </c>
      <c r="G19" s="95" t="s">
        <v>229</v>
      </c>
      <c r="H19" s="95" t="s">
        <v>136</v>
      </c>
      <c r="I19" s="110">
        <v>0.245</v>
      </c>
      <c r="J19" s="97" t="s">
        <v>44</v>
      </c>
      <c r="K19" s="97" t="s">
        <v>138</v>
      </c>
      <c r="L19" s="128">
        <v>0.05</v>
      </c>
      <c r="M19" s="128">
        <v>0.15</v>
      </c>
      <c r="N19" s="128">
        <v>0.2</v>
      </c>
      <c r="O19" s="128">
        <v>0.65</v>
      </c>
      <c r="P19" s="128">
        <f>+O19</f>
        <v>0.65</v>
      </c>
      <c r="Q19" s="98" t="s">
        <v>50</v>
      </c>
      <c r="R19" s="95" t="s">
        <v>140</v>
      </c>
      <c r="S19" s="95" t="s">
        <v>230</v>
      </c>
      <c r="T19" s="99" t="s">
        <v>158</v>
      </c>
      <c r="U19" s="99"/>
      <c r="V19" s="100">
        <f t="shared" ref="V19:W34" si="0">L19</f>
        <v>0.05</v>
      </c>
      <c r="W19" s="101">
        <v>0.37</v>
      </c>
      <c r="X19" s="150">
        <v>1</v>
      </c>
      <c r="Y19" s="114" t="s">
        <v>265</v>
      </c>
      <c r="Z19" s="114" t="s">
        <v>266</v>
      </c>
      <c r="AA19" s="104">
        <f t="shared" ref="AA19:AA33" si="1">M19</f>
        <v>0.15</v>
      </c>
      <c r="AB19" s="175">
        <v>0.47599999999999998</v>
      </c>
      <c r="AC19" s="176">
        <v>1</v>
      </c>
      <c r="AD19" s="177" t="s">
        <v>294</v>
      </c>
      <c r="AE19" s="106" t="s">
        <v>295</v>
      </c>
      <c r="AF19" s="100">
        <f t="shared" ref="AF19:AF34" si="2">N19</f>
        <v>0.2</v>
      </c>
      <c r="AG19" s="106"/>
      <c r="AH19" s="102">
        <f t="shared" ref="AH19:AH32" si="3">AG19/AF19</f>
        <v>0</v>
      </c>
      <c r="AI19" s="106"/>
      <c r="AJ19" s="106"/>
      <c r="AK19" s="100">
        <f t="shared" ref="AK19:AK34" si="4">O19</f>
        <v>0.65</v>
      </c>
      <c r="AL19" s="101"/>
      <c r="AM19" s="102">
        <f t="shared" ref="AM19:AM33" si="5">AL19/AK19</f>
        <v>0</v>
      </c>
      <c r="AN19" s="108"/>
      <c r="AO19" s="106"/>
      <c r="AP19" s="95" t="s">
        <v>229</v>
      </c>
      <c r="AQ19" s="100">
        <f t="shared" ref="AQ19:AQ34" si="6">P19</f>
        <v>0.65</v>
      </c>
      <c r="AR19" s="105"/>
      <c r="AS19" s="102">
        <f t="shared" ref="AS19:AS34" si="7">AR19/AQ19</f>
        <v>0</v>
      </c>
      <c r="AT19" s="135"/>
    </row>
    <row r="20" spans="1:46" s="138" customFormat="1" ht="213.75" customHeight="1" x14ac:dyDescent="0.2">
      <c r="A20" s="93">
        <v>6</v>
      </c>
      <c r="B20" s="94" t="s">
        <v>159</v>
      </c>
      <c r="C20" s="94" t="s">
        <v>184</v>
      </c>
      <c r="D20" s="71" t="s">
        <v>261</v>
      </c>
      <c r="E20" s="96">
        <v>6.6666666666666666E-2</v>
      </c>
      <c r="F20" s="99" t="s">
        <v>104</v>
      </c>
      <c r="G20" s="94" t="s">
        <v>146</v>
      </c>
      <c r="H20" s="94" t="s">
        <v>151</v>
      </c>
      <c r="I20" s="111" t="s">
        <v>142</v>
      </c>
      <c r="J20" s="99" t="s">
        <v>44</v>
      </c>
      <c r="K20" s="99" t="s">
        <v>149</v>
      </c>
      <c r="L20" s="128">
        <v>0.15</v>
      </c>
      <c r="M20" s="128">
        <v>0.25</v>
      </c>
      <c r="N20" s="128">
        <v>0.6</v>
      </c>
      <c r="O20" s="128">
        <v>0.95</v>
      </c>
      <c r="P20" s="151">
        <v>0.95</v>
      </c>
      <c r="Q20" s="98" t="s">
        <v>48</v>
      </c>
      <c r="R20" s="94" t="s">
        <v>155</v>
      </c>
      <c r="S20" s="95" t="s">
        <v>217</v>
      </c>
      <c r="T20" s="99" t="s">
        <v>155</v>
      </c>
      <c r="U20" s="99"/>
      <c r="V20" s="100">
        <f t="shared" si="0"/>
        <v>0.15</v>
      </c>
      <c r="W20" s="112">
        <v>0.30209999999999998</v>
      </c>
      <c r="X20" s="150">
        <v>1</v>
      </c>
      <c r="Y20" s="113" t="s">
        <v>248</v>
      </c>
      <c r="Z20" s="114" t="s">
        <v>249</v>
      </c>
      <c r="AA20" s="104">
        <f t="shared" si="1"/>
        <v>0.25</v>
      </c>
      <c r="AB20" s="174">
        <v>0.4279</v>
      </c>
      <c r="AC20" s="102">
        <v>1</v>
      </c>
      <c r="AD20" s="113" t="s">
        <v>274</v>
      </c>
      <c r="AE20" s="106" t="s">
        <v>273</v>
      </c>
      <c r="AF20" s="100">
        <f t="shared" si="2"/>
        <v>0.6</v>
      </c>
      <c r="AG20" s="101"/>
      <c r="AH20" s="102">
        <f t="shared" si="3"/>
        <v>0</v>
      </c>
      <c r="AI20" s="106"/>
      <c r="AJ20" s="106"/>
      <c r="AK20" s="100">
        <f t="shared" si="4"/>
        <v>0.95</v>
      </c>
      <c r="AL20" s="101"/>
      <c r="AM20" s="102">
        <f t="shared" si="5"/>
        <v>0</v>
      </c>
      <c r="AN20" s="108"/>
      <c r="AO20" s="106"/>
      <c r="AP20" s="94" t="s">
        <v>146</v>
      </c>
      <c r="AQ20" s="100">
        <f t="shared" si="6"/>
        <v>0.95</v>
      </c>
      <c r="AR20" s="109"/>
      <c r="AS20" s="102">
        <f t="shared" si="7"/>
        <v>0</v>
      </c>
      <c r="AT20" s="135"/>
    </row>
    <row r="21" spans="1:46" s="138" customFormat="1" ht="168" customHeight="1" x14ac:dyDescent="0.2">
      <c r="A21" s="93">
        <v>6</v>
      </c>
      <c r="B21" s="94" t="s">
        <v>159</v>
      </c>
      <c r="C21" s="94" t="s">
        <v>184</v>
      </c>
      <c r="D21" s="71" t="s">
        <v>262</v>
      </c>
      <c r="E21" s="96">
        <v>6.6666666666666666E-2</v>
      </c>
      <c r="F21" s="99" t="s">
        <v>105</v>
      </c>
      <c r="G21" s="94" t="s">
        <v>147</v>
      </c>
      <c r="H21" s="94" t="s">
        <v>152</v>
      </c>
      <c r="I21" s="111" t="s">
        <v>143</v>
      </c>
      <c r="J21" s="99" t="s">
        <v>44</v>
      </c>
      <c r="K21" s="99" t="s">
        <v>150</v>
      </c>
      <c r="L21" s="128">
        <v>0.02</v>
      </c>
      <c r="M21" s="128">
        <v>0.1</v>
      </c>
      <c r="N21" s="128">
        <v>0.15</v>
      </c>
      <c r="O21" s="128">
        <v>0.4</v>
      </c>
      <c r="P21" s="128">
        <v>0.4</v>
      </c>
      <c r="Q21" s="98" t="s">
        <v>48</v>
      </c>
      <c r="R21" s="94" t="s">
        <v>155</v>
      </c>
      <c r="S21" s="95" t="s">
        <v>217</v>
      </c>
      <c r="T21" s="99" t="s">
        <v>155</v>
      </c>
      <c r="U21" s="99"/>
      <c r="V21" s="100">
        <f t="shared" si="0"/>
        <v>0.02</v>
      </c>
      <c r="W21" s="115">
        <v>2.6800000000000001E-2</v>
      </c>
      <c r="X21" s="150">
        <v>1</v>
      </c>
      <c r="Y21" s="113" t="s">
        <v>250</v>
      </c>
      <c r="Z21" s="114" t="s">
        <v>249</v>
      </c>
      <c r="AA21" s="104">
        <f t="shared" si="1"/>
        <v>0.1</v>
      </c>
      <c r="AB21" s="174">
        <v>0.1542</v>
      </c>
      <c r="AC21" s="102">
        <v>1</v>
      </c>
      <c r="AD21" s="113" t="s">
        <v>279</v>
      </c>
      <c r="AE21" s="106" t="s">
        <v>273</v>
      </c>
      <c r="AF21" s="100">
        <f t="shared" si="2"/>
        <v>0.15</v>
      </c>
      <c r="AG21" s="106"/>
      <c r="AH21" s="102">
        <f t="shared" si="3"/>
        <v>0</v>
      </c>
      <c r="AI21" s="106"/>
      <c r="AJ21" s="106"/>
      <c r="AK21" s="100">
        <f t="shared" si="4"/>
        <v>0.4</v>
      </c>
      <c r="AL21" s="101"/>
      <c r="AM21" s="102">
        <f t="shared" si="5"/>
        <v>0</v>
      </c>
      <c r="AN21" s="108"/>
      <c r="AO21" s="106"/>
      <c r="AP21" s="94" t="s">
        <v>147</v>
      </c>
      <c r="AQ21" s="100">
        <f t="shared" si="6"/>
        <v>0.4</v>
      </c>
      <c r="AR21" s="105"/>
      <c r="AS21" s="102">
        <f t="shared" si="7"/>
        <v>0</v>
      </c>
      <c r="AT21" s="135"/>
    </row>
    <row r="22" spans="1:46" s="138" customFormat="1" ht="173.25" customHeight="1" x14ac:dyDescent="0.2">
      <c r="A22" s="93">
        <v>6</v>
      </c>
      <c r="B22" s="94" t="s">
        <v>159</v>
      </c>
      <c r="C22" s="94" t="s">
        <v>184</v>
      </c>
      <c r="D22" s="71" t="s">
        <v>263</v>
      </c>
      <c r="E22" s="96">
        <v>6.6666666666666666E-2</v>
      </c>
      <c r="F22" s="99" t="s">
        <v>105</v>
      </c>
      <c r="G22" s="94" t="s">
        <v>231</v>
      </c>
      <c r="H22" s="94" t="s">
        <v>153</v>
      </c>
      <c r="I22" s="111" t="s">
        <v>144</v>
      </c>
      <c r="J22" s="99" t="s">
        <v>44</v>
      </c>
      <c r="K22" s="99" t="s">
        <v>150</v>
      </c>
      <c r="L22" s="128">
        <v>0.05</v>
      </c>
      <c r="M22" s="128">
        <v>0.2</v>
      </c>
      <c r="N22" s="128">
        <v>0.4</v>
      </c>
      <c r="O22" s="128">
        <v>0.5</v>
      </c>
      <c r="P22" s="128">
        <v>0.5</v>
      </c>
      <c r="Q22" s="98" t="s">
        <v>48</v>
      </c>
      <c r="R22" s="94" t="s">
        <v>155</v>
      </c>
      <c r="S22" s="95" t="s">
        <v>217</v>
      </c>
      <c r="T22" s="99" t="s">
        <v>155</v>
      </c>
      <c r="U22" s="99"/>
      <c r="V22" s="100">
        <f t="shared" si="0"/>
        <v>0.05</v>
      </c>
      <c r="W22" s="116">
        <v>0.27079999999999999</v>
      </c>
      <c r="X22" s="150">
        <v>1</v>
      </c>
      <c r="Y22" s="113" t="s">
        <v>251</v>
      </c>
      <c r="Z22" s="114" t="s">
        <v>249</v>
      </c>
      <c r="AA22" s="104">
        <f t="shared" si="1"/>
        <v>0.2</v>
      </c>
      <c r="AB22" s="174">
        <v>0.72770000000000001</v>
      </c>
      <c r="AC22" s="102">
        <v>1</v>
      </c>
      <c r="AD22" s="113" t="s">
        <v>280</v>
      </c>
      <c r="AE22" s="106" t="s">
        <v>273</v>
      </c>
      <c r="AF22" s="100">
        <f t="shared" si="2"/>
        <v>0.4</v>
      </c>
      <c r="AG22" s="106"/>
      <c r="AH22" s="102">
        <f t="shared" si="3"/>
        <v>0</v>
      </c>
      <c r="AI22" s="106"/>
      <c r="AJ22" s="106"/>
      <c r="AK22" s="100">
        <f t="shared" si="4"/>
        <v>0.5</v>
      </c>
      <c r="AL22" s="101"/>
      <c r="AM22" s="102">
        <f t="shared" si="5"/>
        <v>0</v>
      </c>
      <c r="AN22" s="108"/>
      <c r="AO22" s="106"/>
      <c r="AP22" s="94" t="s">
        <v>231</v>
      </c>
      <c r="AQ22" s="100" t="s">
        <v>247</v>
      </c>
      <c r="AR22" s="105"/>
      <c r="AS22" s="102" t="e">
        <f t="shared" si="7"/>
        <v>#VALUE!</v>
      </c>
      <c r="AT22" s="135"/>
    </row>
    <row r="23" spans="1:46" s="138" customFormat="1" ht="171.75" customHeight="1" x14ac:dyDescent="0.2">
      <c r="A23" s="93">
        <v>6</v>
      </c>
      <c r="B23" s="94" t="s">
        <v>159</v>
      </c>
      <c r="C23" s="94" t="s">
        <v>184</v>
      </c>
      <c r="D23" s="125" t="s">
        <v>264</v>
      </c>
      <c r="E23" s="96">
        <v>6.6666666666666666E-2</v>
      </c>
      <c r="F23" s="99" t="s">
        <v>105</v>
      </c>
      <c r="G23" s="94" t="s">
        <v>148</v>
      </c>
      <c r="H23" s="94" t="s">
        <v>154</v>
      </c>
      <c r="I23" s="111" t="s">
        <v>145</v>
      </c>
      <c r="J23" s="99" t="s">
        <v>44</v>
      </c>
      <c r="K23" s="99" t="s">
        <v>150</v>
      </c>
      <c r="L23" s="128">
        <v>0.1</v>
      </c>
      <c r="M23" s="128">
        <v>0.2</v>
      </c>
      <c r="N23" s="128">
        <v>0.4</v>
      </c>
      <c r="O23" s="128">
        <v>0.5</v>
      </c>
      <c r="P23" s="128">
        <f>+O23</f>
        <v>0.5</v>
      </c>
      <c r="Q23" s="98" t="s">
        <v>48</v>
      </c>
      <c r="R23" s="94" t="s">
        <v>155</v>
      </c>
      <c r="S23" s="95" t="s">
        <v>217</v>
      </c>
      <c r="T23" s="99" t="s">
        <v>155</v>
      </c>
      <c r="U23" s="99"/>
      <c r="V23" s="100">
        <f t="shared" si="0"/>
        <v>0.1</v>
      </c>
      <c r="W23" s="116">
        <v>6.4299999999999996E-2</v>
      </c>
      <c r="X23" s="150">
        <f t="shared" ref="X23:X31" si="8">W23/V23</f>
        <v>0.6429999999999999</v>
      </c>
      <c r="Y23" s="113" t="s">
        <v>252</v>
      </c>
      <c r="Z23" s="114" t="s">
        <v>249</v>
      </c>
      <c r="AA23" s="104">
        <f t="shared" si="1"/>
        <v>0.2</v>
      </c>
      <c r="AB23" s="174">
        <v>0.38640000000000002</v>
      </c>
      <c r="AC23" s="102">
        <v>1</v>
      </c>
      <c r="AD23" s="113" t="s">
        <v>281</v>
      </c>
      <c r="AE23" s="106" t="s">
        <v>273</v>
      </c>
      <c r="AF23" s="100">
        <f t="shared" si="2"/>
        <v>0.4</v>
      </c>
      <c r="AG23" s="106"/>
      <c r="AH23" s="102">
        <f t="shared" si="3"/>
        <v>0</v>
      </c>
      <c r="AI23" s="106"/>
      <c r="AJ23" s="106"/>
      <c r="AK23" s="100">
        <f t="shared" si="4"/>
        <v>0.5</v>
      </c>
      <c r="AL23" s="101"/>
      <c r="AM23" s="102">
        <f t="shared" si="5"/>
        <v>0</v>
      </c>
      <c r="AN23" s="108"/>
      <c r="AO23" s="106"/>
      <c r="AP23" s="94" t="s">
        <v>148</v>
      </c>
      <c r="AQ23" s="100">
        <f t="shared" si="6"/>
        <v>0.5</v>
      </c>
      <c r="AR23" s="105"/>
      <c r="AS23" s="102">
        <f t="shared" si="7"/>
        <v>0</v>
      </c>
      <c r="AT23" s="135"/>
    </row>
    <row r="24" spans="1:46" s="138" customFormat="1" ht="60" x14ac:dyDescent="0.2">
      <c r="A24" s="93">
        <v>1</v>
      </c>
      <c r="B24" s="94" t="s">
        <v>205</v>
      </c>
      <c r="C24" s="94" t="s">
        <v>191</v>
      </c>
      <c r="D24" s="94" t="s">
        <v>234</v>
      </c>
      <c r="E24" s="96">
        <v>6.6666666666666666E-2</v>
      </c>
      <c r="F24" s="98" t="s">
        <v>105</v>
      </c>
      <c r="G24" s="117" t="s">
        <v>185</v>
      </c>
      <c r="H24" s="117" t="s">
        <v>186</v>
      </c>
      <c r="I24" s="118">
        <v>11660</v>
      </c>
      <c r="J24" s="119" t="s">
        <v>42</v>
      </c>
      <c r="K24" s="119" t="s">
        <v>187</v>
      </c>
      <c r="L24" s="100"/>
      <c r="M24" s="100">
        <v>0.3</v>
      </c>
      <c r="N24" s="100"/>
      <c r="O24" s="100">
        <v>0.3</v>
      </c>
      <c r="P24" s="100">
        <v>0.6</v>
      </c>
      <c r="Q24" s="99" t="s">
        <v>49</v>
      </c>
      <c r="R24" s="100" t="s">
        <v>188</v>
      </c>
      <c r="S24" s="99" t="s">
        <v>232</v>
      </c>
      <c r="T24" s="99" t="s">
        <v>188</v>
      </c>
      <c r="U24" s="99"/>
      <c r="V24" s="100">
        <f t="shared" si="0"/>
        <v>0</v>
      </c>
      <c r="W24" s="101">
        <v>0</v>
      </c>
      <c r="X24" s="150" t="s">
        <v>241</v>
      </c>
      <c r="Y24" s="103" t="s">
        <v>241</v>
      </c>
      <c r="Z24" s="103" t="s">
        <v>241</v>
      </c>
      <c r="AA24" s="104">
        <f t="shared" si="1"/>
        <v>0.3</v>
      </c>
      <c r="AB24" s="105">
        <v>0.5</v>
      </c>
      <c r="AC24" s="102">
        <v>1</v>
      </c>
      <c r="AD24" s="106" t="s">
        <v>292</v>
      </c>
      <c r="AE24" s="106" t="s">
        <v>290</v>
      </c>
      <c r="AF24" s="100">
        <f t="shared" si="2"/>
        <v>0</v>
      </c>
      <c r="AG24" s="106"/>
      <c r="AH24" s="102" t="s">
        <v>241</v>
      </c>
      <c r="AI24" s="106"/>
      <c r="AJ24" s="106"/>
      <c r="AK24" s="100">
        <f t="shared" si="4"/>
        <v>0.3</v>
      </c>
      <c r="AL24" s="101"/>
      <c r="AM24" s="102">
        <f t="shared" si="5"/>
        <v>0</v>
      </c>
      <c r="AN24" s="108"/>
      <c r="AO24" s="106"/>
      <c r="AP24" s="117" t="s">
        <v>185</v>
      </c>
      <c r="AQ24" s="100">
        <f t="shared" si="6"/>
        <v>0.6</v>
      </c>
      <c r="AR24" s="105"/>
      <c r="AS24" s="102">
        <f t="shared" si="7"/>
        <v>0</v>
      </c>
      <c r="AT24" s="135"/>
    </row>
    <row r="25" spans="1:46" s="138" customFormat="1" ht="60" x14ac:dyDescent="0.2">
      <c r="A25" s="93">
        <v>1</v>
      </c>
      <c r="B25" s="94" t="s">
        <v>205</v>
      </c>
      <c r="C25" s="94" t="s">
        <v>191</v>
      </c>
      <c r="D25" s="94" t="s">
        <v>235</v>
      </c>
      <c r="E25" s="96">
        <v>6.6666666666666666E-2</v>
      </c>
      <c r="F25" s="98" t="s">
        <v>105</v>
      </c>
      <c r="G25" s="117" t="s">
        <v>185</v>
      </c>
      <c r="H25" s="117" t="s">
        <v>189</v>
      </c>
      <c r="I25" s="118">
        <v>1560</v>
      </c>
      <c r="J25" s="119" t="s">
        <v>42</v>
      </c>
      <c r="K25" s="119" t="s">
        <v>187</v>
      </c>
      <c r="L25" s="100"/>
      <c r="M25" s="100">
        <v>0.3</v>
      </c>
      <c r="N25" s="100"/>
      <c r="O25" s="100">
        <v>0.3</v>
      </c>
      <c r="P25" s="100">
        <v>0.6</v>
      </c>
      <c r="Q25" s="99" t="s">
        <v>49</v>
      </c>
      <c r="R25" s="100" t="s">
        <v>188</v>
      </c>
      <c r="S25" s="99" t="s">
        <v>232</v>
      </c>
      <c r="T25" s="99" t="s">
        <v>190</v>
      </c>
      <c r="U25" s="99"/>
      <c r="V25" s="100">
        <f t="shared" si="0"/>
        <v>0</v>
      </c>
      <c r="W25" s="101">
        <v>0</v>
      </c>
      <c r="X25" s="150" t="s">
        <v>241</v>
      </c>
      <c r="Y25" s="103" t="s">
        <v>241</v>
      </c>
      <c r="Z25" s="103" t="s">
        <v>241</v>
      </c>
      <c r="AA25" s="104">
        <f t="shared" si="1"/>
        <v>0.3</v>
      </c>
      <c r="AB25" s="105">
        <v>0.52</v>
      </c>
      <c r="AC25" s="102">
        <v>1</v>
      </c>
      <c r="AD25" s="106" t="s">
        <v>293</v>
      </c>
      <c r="AE25" s="106" t="s">
        <v>291</v>
      </c>
      <c r="AF25" s="100">
        <f t="shared" si="2"/>
        <v>0</v>
      </c>
      <c r="AG25" s="106"/>
      <c r="AH25" s="102" t="s">
        <v>241</v>
      </c>
      <c r="AI25" s="106"/>
      <c r="AJ25" s="106"/>
      <c r="AK25" s="100">
        <f t="shared" si="4"/>
        <v>0.3</v>
      </c>
      <c r="AL25" s="101"/>
      <c r="AM25" s="102">
        <f t="shared" si="5"/>
        <v>0</v>
      </c>
      <c r="AN25" s="108"/>
      <c r="AO25" s="106"/>
      <c r="AP25" s="117" t="s">
        <v>185</v>
      </c>
      <c r="AQ25" s="100">
        <f t="shared" si="6"/>
        <v>0.6</v>
      </c>
      <c r="AR25" s="105"/>
      <c r="AS25" s="102">
        <f t="shared" si="7"/>
        <v>0</v>
      </c>
      <c r="AT25" s="135"/>
    </row>
    <row r="26" spans="1:46" s="138" customFormat="1" ht="90" x14ac:dyDescent="0.2">
      <c r="A26" s="93">
        <v>1</v>
      </c>
      <c r="B26" s="94" t="s">
        <v>205</v>
      </c>
      <c r="C26" s="94" t="s">
        <v>191</v>
      </c>
      <c r="D26" s="120" t="s">
        <v>213</v>
      </c>
      <c r="E26" s="96">
        <v>6.6666666666666666E-2</v>
      </c>
      <c r="F26" s="119" t="s">
        <v>105</v>
      </c>
      <c r="G26" s="94" t="s">
        <v>192</v>
      </c>
      <c r="H26" s="94" t="s">
        <v>193</v>
      </c>
      <c r="I26" s="98">
        <v>172</v>
      </c>
      <c r="J26" s="119" t="s">
        <v>42</v>
      </c>
      <c r="K26" s="119" t="s">
        <v>194</v>
      </c>
      <c r="L26" s="129">
        <v>8</v>
      </c>
      <c r="M26" s="129">
        <v>10</v>
      </c>
      <c r="N26" s="129">
        <v>12</v>
      </c>
      <c r="O26" s="129">
        <v>12</v>
      </c>
      <c r="P26" s="129">
        <f>SUM(L26:O26)</f>
        <v>42</v>
      </c>
      <c r="Q26" s="99" t="s">
        <v>49</v>
      </c>
      <c r="R26" s="99" t="s">
        <v>195</v>
      </c>
      <c r="S26" s="99" t="s">
        <v>218</v>
      </c>
      <c r="T26" s="119" t="s">
        <v>267</v>
      </c>
      <c r="U26" s="99"/>
      <c r="V26" s="121">
        <f t="shared" si="0"/>
        <v>8</v>
      </c>
      <c r="W26" s="106">
        <v>53</v>
      </c>
      <c r="X26" s="150">
        <v>1</v>
      </c>
      <c r="Y26" s="114" t="s">
        <v>253</v>
      </c>
      <c r="Z26" s="114" t="s">
        <v>249</v>
      </c>
      <c r="AA26" s="122">
        <f t="shared" si="1"/>
        <v>10</v>
      </c>
      <c r="AB26" s="173">
        <v>77</v>
      </c>
      <c r="AC26" s="102">
        <v>1</v>
      </c>
      <c r="AD26" s="106" t="s">
        <v>276</v>
      </c>
      <c r="AE26" s="106" t="s">
        <v>273</v>
      </c>
      <c r="AF26" s="121">
        <f t="shared" si="2"/>
        <v>12</v>
      </c>
      <c r="AG26" s="106"/>
      <c r="AH26" s="102">
        <f t="shared" si="3"/>
        <v>0</v>
      </c>
      <c r="AI26" s="106"/>
      <c r="AJ26" s="106"/>
      <c r="AK26" s="121">
        <f t="shared" si="4"/>
        <v>12</v>
      </c>
      <c r="AL26" s="101"/>
      <c r="AM26" s="102">
        <f t="shared" si="5"/>
        <v>0</v>
      </c>
      <c r="AN26" s="108"/>
      <c r="AO26" s="106"/>
      <c r="AP26" s="94" t="s">
        <v>192</v>
      </c>
      <c r="AQ26" s="121">
        <f t="shared" si="6"/>
        <v>42</v>
      </c>
      <c r="AR26" s="105"/>
      <c r="AS26" s="102">
        <f t="shared" si="7"/>
        <v>0</v>
      </c>
      <c r="AT26" s="135"/>
    </row>
    <row r="27" spans="1:46" s="138" customFormat="1" ht="120" x14ac:dyDescent="0.2">
      <c r="A27" s="93">
        <v>1</v>
      </c>
      <c r="B27" s="94" t="s">
        <v>205</v>
      </c>
      <c r="C27" s="94" t="s">
        <v>191</v>
      </c>
      <c r="D27" s="120" t="s">
        <v>214</v>
      </c>
      <c r="E27" s="96">
        <v>6.6666666666666666E-2</v>
      </c>
      <c r="F27" s="119" t="s">
        <v>105</v>
      </c>
      <c r="G27" s="94" t="s">
        <v>224</v>
      </c>
      <c r="H27" s="94" t="s">
        <v>225</v>
      </c>
      <c r="I27" s="98">
        <v>24</v>
      </c>
      <c r="J27" s="99" t="s">
        <v>42</v>
      </c>
      <c r="K27" s="119" t="s">
        <v>196</v>
      </c>
      <c r="L27" s="130">
        <v>6</v>
      </c>
      <c r="M27" s="130">
        <v>6</v>
      </c>
      <c r="N27" s="130">
        <v>6</v>
      </c>
      <c r="O27" s="130">
        <v>6</v>
      </c>
      <c r="P27" s="130">
        <f>SUM(L27:O27)</f>
        <v>24</v>
      </c>
      <c r="Q27" s="99" t="s">
        <v>49</v>
      </c>
      <c r="R27" s="99" t="s">
        <v>195</v>
      </c>
      <c r="S27" s="99" t="s">
        <v>219</v>
      </c>
      <c r="T27" s="119" t="s">
        <v>268</v>
      </c>
      <c r="U27" s="99"/>
      <c r="V27" s="121">
        <f t="shared" si="0"/>
        <v>6</v>
      </c>
      <c r="W27" s="106">
        <v>6</v>
      </c>
      <c r="X27" s="150">
        <f t="shared" si="8"/>
        <v>1</v>
      </c>
      <c r="Y27" s="114" t="s">
        <v>254</v>
      </c>
      <c r="Z27" s="114" t="s">
        <v>249</v>
      </c>
      <c r="AA27" s="122">
        <f t="shared" si="1"/>
        <v>6</v>
      </c>
      <c r="AB27" s="173">
        <v>6</v>
      </c>
      <c r="AC27" s="102">
        <f t="shared" ref="AC27:AC33" si="9">AB27/AA27</f>
        <v>1</v>
      </c>
      <c r="AD27" s="114" t="s">
        <v>277</v>
      </c>
      <c r="AE27" s="106" t="s">
        <v>273</v>
      </c>
      <c r="AF27" s="121">
        <f t="shared" si="2"/>
        <v>6</v>
      </c>
      <c r="AG27" s="106"/>
      <c r="AH27" s="102">
        <f t="shared" si="3"/>
        <v>0</v>
      </c>
      <c r="AI27" s="106"/>
      <c r="AJ27" s="106"/>
      <c r="AK27" s="121">
        <f t="shared" si="4"/>
        <v>6</v>
      </c>
      <c r="AL27" s="101"/>
      <c r="AM27" s="102">
        <f t="shared" si="5"/>
        <v>0</v>
      </c>
      <c r="AN27" s="108"/>
      <c r="AO27" s="106"/>
      <c r="AP27" s="94" t="s">
        <v>224</v>
      </c>
      <c r="AQ27" s="121">
        <f t="shared" si="6"/>
        <v>24</v>
      </c>
      <c r="AR27" s="105"/>
      <c r="AS27" s="102">
        <f t="shared" si="7"/>
        <v>0</v>
      </c>
      <c r="AT27" s="135"/>
    </row>
    <row r="28" spans="1:46" s="138" customFormat="1" ht="75" x14ac:dyDescent="0.2">
      <c r="A28" s="93">
        <v>1</v>
      </c>
      <c r="B28" s="94" t="s">
        <v>205</v>
      </c>
      <c r="C28" s="94" t="s">
        <v>191</v>
      </c>
      <c r="D28" s="120" t="s">
        <v>215</v>
      </c>
      <c r="E28" s="96">
        <v>6.6666666666666666E-2</v>
      </c>
      <c r="F28" s="119" t="s">
        <v>105</v>
      </c>
      <c r="G28" s="37" t="s">
        <v>226</v>
      </c>
      <c r="H28" s="94" t="s">
        <v>227</v>
      </c>
      <c r="I28" s="99">
        <v>22</v>
      </c>
      <c r="J28" s="99" t="s">
        <v>42</v>
      </c>
      <c r="K28" s="99" t="s">
        <v>197</v>
      </c>
      <c r="L28" s="130">
        <v>4</v>
      </c>
      <c r="M28" s="130">
        <v>7</v>
      </c>
      <c r="N28" s="130">
        <v>7</v>
      </c>
      <c r="O28" s="130">
        <v>6</v>
      </c>
      <c r="P28" s="130">
        <f>SUM(L28:O28)</f>
        <v>24</v>
      </c>
      <c r="Q28" s="99" t="s">
        <v>49</v>
      </c>
      <c r="R28" s="99" t="s">
        <v>195</v>
      </c>
      <c r="S28" s="99" t="s">
        <v>218</v>
      </c>
      <c r="T28" s="119" t="s">
        <v>269</v>
      </c>
      <c r="U28" s="99"/>
      <c r="V28" s="121">
        <f t="shared" si="0"/>
        <v>4</v>
      </c>
      <c r="W28" s="106">
        <v>6</v>
      </c>
      <c r="X28" s="150">
        <v>1</v>
      </c>
      <c r="Y28" s="114" t="s">
        <v>255</v>
      </c>
      <c r="Z28" s="114" t="s">
        <v>249</v>
      </c>
      <c r="AA28" s="122">
        <f t="shared" si="1"/>
        <v>7</v>
      </c>
      <c r="AB28" s="173">
        <v>7</v>
      </c>
      <c r="AC28" s="102">
        <f t="shared" si="9"/>
        <v>1</v>
      </c>
      <c r="AD28" s="114" t="s">
        <v>278</v>
      </c>
      <c r="AE28" s="106" t="s">
        <v>273</v>
      </c>
      <c r="AF28" s="121">
        <f t="shared" si="2"/>
        <v>7</v>
      </c>
      <c r="AG28" s="106"/>
      <c r="AH28" s="102">
        <f t="shared" si="3"/>
        <v>0</v>
      </c>
      <c r="AI28" s="106"/>
      <c r="AJ28" s="106"/>
      <c r="AK28" s="121">
        <f t="shared" si="4"/>
        <v>6</v>
      </c>
      <c r="AL28" s="101"/>
      <c r="AM28" s="102">
        <f t="shared" si="5"/>
        <v>0</v>
      </c>
      <c r="AN28" s="108"/>
      <c r="AO28" s="106"/>
      <c r="AP28" s="37" t="s">
        <v>226</v>
      </c>
      <c r="AQ28" s="121">
        <f t="shared" si="6"/>
        <v>24</v>
      </c>
      <c r="AR28" s="105"/>
      <c r="AS28" s="102">
        <f t="shared" si="7"/>
        <v>0</v>
      </c>
      <c r="AT28" s="135"/>
    </row>
    <row r="29" spans="1:46" s="138" customFormat="1" ht="135" x14ac:dyDescent="0.2">
      <c r="A29" s="93">
        <v>7</v>
      </c>
      <c r="B29" s="94" t="s">
        <v>206</v>
      </c>
      <c r="C29" s="94" t="s">
        <v>203</v>
      </c>
      <c r="D29" s="120" t="s">
        <v>228</v>
      </c>
      <c r="E29" s="96">
        <v>6.6666666666666666E-2</v>
      </c>
      <c r="F29" s="99" t="s">
        <v>105</v>
      </c>
      <c r="G29" s="123" t="s">
        <v>198</v>
      </c>
      <c r="H29" s="123" t="s">
        <v>199</v>
      </c>
      <c r="I29" s="100">
        <v>0.88</v>
      </c>
      <c r="J29" s="99" t="s">
        <v>43</v>
      </c>
      <c r="K29" s="99" t="s">
        <v>200</v>
      </c>
      <c r="L29" s="100">
        <v>1</v>
      </c>
      <c r="M29" s="100">
        <v>1</v>
      </c>
      <c r="N29" s="100">
        <v>1</v>
      </c>
      <c r="O29" s="100">
        <v>1</v>
      </c>
      <c r="P29" s="100">
        <v>1</v>
      </c>
      <c r="Q29" s="99" t="s">
        <v>49</v>
      </c>
      <c r="R29" s="99" t="s">
        <v>201</v>
      </c>
      <c r="S29" s="99" t="s">
        <v>220</v>
      </c>
      <c r="T29" s="99" t="s">
        <v>202</v>
      </c>
      <c r="U29" s="99"/>
      <c r="V29" s="100">
        <f t="shared" si="0"/>
        <v>1</v>
      </c>
      <c r="W29" s="101">
        <v>0.9</v>
      </c>
      <c r="X29" s="150">
        <f t="shared" si="8"/>
        <v>0.9</v>
      </c>
      <c r="Y29" s="114" t="s">
        <v>256</v>
      </c>
      <c r="Z29" s="114" t="s">
        <v>249</v>
      </c>
      <c r="AA29" s="104">
        <f t="shared" si="1"/>
        <v>1</v>
      </c>
      <c r="AB29" s="105">
        <v>0.91</v>
      </c>
      <c r="AC29" s="102">
        <f t="shared" si="9"/>
        <v>0.91</v>
      </c>
      <c r="AD29" s="106" t="s">
        <v>282</v>
      </c>
      <c r="AE29" s="106" t="s">
        <v>283</v>
      </c>
      <c r="AF29" s="100">
        <f t="shared" si="2"/>
        <v>1</v>
      </c>
      <c r="AG29" s="106"/>
      <c r="AH29" s="102">
        <f t="shared" si="3"/>
        <v>0</v>
      </c>
      <c r="AI29" s="106"/>
      <c r="AJ29" s="106"/>
      <c r="AK29" s="100">
        <f t="shared" si="4"/>
        <v>1</v>
      </c>
      <c r="AL29" s="101"/>
      <c r="AM29" s="102">
        <f t="shared" si="5"/>
        <v>0</v>
      </c>
      <c r="AN29" s="108"/>
      <c r="AO29" s="106"/>
      <c r="AP29" s="123" t="s">
        <v>198</v>
      </c>
      <c r="AQ29" s="100">
        <f t="shared" si="6"/>
        <v>1</v>
      </c>
      <c r="AR29" s="105"/>
      <c r="AS29" s="102">
        <f t="shared" si="7"/>
        <v>0</v>
      </c>
      <c r="AT29" s="135"/>
    </row>
    <row r="30" spans="1:46" s="170" customFormat="1" ht="87.75" customHeight="1" x14ac:dyDescent="0.2">
      <c r="A30" s="154">
        <v>6</v>
      </c>
      <c r="B30" s="155" t="s">
        <v>159</v>
      </c>
      <c r="C30" s="155" t="s">
        <v>160</v>
      </c>
      <c r="D30" s="156" t="s">
        <v>161</v>
      </c>
      <c r="E30" s="157">
        <v>0.04</v>
      </c>
      <c r="F30" s="158" t="s">
        <v>106</v>
      </c>
      <c r="G30" s="159" t="s">
        <v>162</v>
      </c>
      <c r="H30" s="159" t="s">
        <v>163</v>
      </c>
      <c r="I30" s="158">
        <v>1</v>
      </c>
      <c r="J30" s="158" t="s">
        <v>42</v>
      </c>
      <c r="K30" s="159" t="s">
        <v>164</v>
      </c>
      <c r="L30" s="158">
        <v>0</v>
      </c>
      <c r="M30" s="158">
        <v>0</v>
      </c>
      <c r="N30" s="158">
        <v>1</v>
      </c>
      <c r="O30" s="158">
        <v>0</v>
      </c>
      <c r="P30" s="158">
        <f>+SUM(L30:O30)</f>
        <v>1</v>
      </c>
      <c r="Q30" s="158" t="s">
        <v>49</v>
      </c>
      <c r="R30" s="158" t="s">
        <v>165</v>
      </c>
      <c r="S30" s="158" t="s">
        <v>222</v>
      </c>
      <c r="T30" s="160" t="s">
        <v>166</v>
      </c>
      <c r="U30" s="158"/>
      <c r="V30" s="161">
        <f t="shared" si="0"/>
        <v>0</v>
      </c>
      <c r="W30" s="162">
        <f t="shared" si="0"/>
        <v>0</v>
      </c>
      <c r="X30" s="163" t="s">
        <v>241</v>
      </c>
      <c r="Y30" s="164" t="s">
        <v>241</v>
      </c>
      <c r="Z30" s="164" t="s">
        <v>241</v>
      </c>
      <c r="AA30" s="166" t="s">
        <v>241</v>
      </c>
      <c r="AB30" s="166" t="s">
        <v>241</v>
      </c>
      <c r="AC30" s="166" t="s">
        <v>241</v>
      </c>
      <c r="AD30" s="166" t="s">
        <v>241</v>
      </c>
      <c r="AE30" s="166" t="s">
        <v>241</v>
      </c>
      <c r="AF30" s="161">
        <f t="shared" si="2"/>
        <v>1</v>
      </c>
      <c r="AG30" s="167"/>
      <c r="AH30" s="166">
        <f t="shared" si="3"/>
        <v>0</v>
      </c>
      <c r="AI30" s="167"/>
      <c r="AJ30" s="167"/>
      <c r="AK30" s="161">
        <f t="shared" si="4"/>
        <v>0</v>
      </c>
      <c r="AL30" s="162"/>
      <c r="AM30" s="166" t="s">
        <v>241</v>
      </c>
      <c r="AN30" s="168"/>
      <c r="AO30" s="167"/>
      <c r="AP30" s="159" t="s">
        <v>162</v>
      </c>
      <c r="AQ30" s="161">
        <f t="shared" si="6"/>
        <v>1</v>
      </c>
      <c r="AR30" s="164"/>
      <c r="AS30" s="166">
        <f t="shared" si="7"/>
        <v>0</v>
      </c>
      <c r="AT30" s="169"/>
    </row>
    <row r="31" spans="1:46" s="170" customFormat="1" ht="133.5" customHeight="1" x14ac:dyDescent="0.2">
      <c r="A31" s="154">
        <v>6</v>
      </c>
      <c r="B31" s="155" t="s">
        <v>159</v>
      </c>
      <c r="C31" s="155" t="s">
        <v>160</v>
      </c>
      <c r="D31" s="156" t="s">
        <v>167</v>
      </c>
      <c r="E31" s="157">
        <v>0.04</v>
      </c>
      <c r="F31" s="158" t="s">
        <v>106</v>
      </c>
      <c r="G31" s="159" t="s">
        <v>168</v>
      </c>
      <c r="H31" s="159" t="s">
        <v>210</v>
      </c>
      <c r="I31" s="158" t="s">
        <v>233</v>
      </c>
      <c r="J31" s="158" t="s">
        <v>43</v>
      </c>
      <c r="K31" s="159" t="s">
        <v>169</v>
      </c>
      <c r="L31" s="166">
        <v>1</v>
      </c>
      <c r="M31" s="166">
        <v>1</v>
      </c>
      <c r="N31" s="166">
        <v>1</v>
      </c>
      <c r="O31" s="166">
        <v>1</v>
      </c>
      <c r="P31" s="166">
        <v>1</v>
      </c>
      <c r="Q31" s="158" t="s">
        <v>49</v>
      </c>
      <c r="R31" s="158" t="s">
        <v>170</v>
      </c>
      <c r="S31" s="158" t="s">
        <v>222</v>
      </c>
      <c r="T31" s="158" t="s">
        <v>171</v>
      </c>
      <c r="U31" s="158"/>
      <c r="V31" s="161">
        <f t="shared" si="0"/>
        <v>1</v>
      </c>
      <c r="W31" s="162">
        <v>0.5</v>
      </c>
      <c r="X31" s="163">
        <f t="shared" si="8"/>
        <v>0.5</v>
      </c>
      <c r="Y31" s="171" t="s">
        <v>257</v>
      </c>
      <c r="Z31" s="171" t="s">
        <v>249</v>
      </c>
      <c r="AA31" s="165">
        <f t="shared" si="1"/>
        <v>1</v>
      </c>
      <c r="AB31" s="164">
        <v>0.28999999999999998</v>
      </c>
      <c r="AC31" s="166">
        <f t="shared" si="9"/>
        <v>0.28999999999999998</v>
      </c>
      <c r="AD31" s="167" t="s">
        <v>284</v>
      </c>
      <c r="AE31" s="167" t="s">
        <v>285</v>
      </c>
      <c r="AF31" s="161">
        <f t="shared" si="2"/>
        <v>1</v>
      </c>
      <c r="AG31" s="167"/>
      <c r="AH31" s="166">
        <f t="shared" si="3"/>
        <v>0</v>
      </c>
      <c r="AI31" s="167"/>
      <c r="AJ31" s="167"/>
      <c r="AK31" s="161">
        <f t="shared" si="4"/>
        <v>1</v>
      </c>
      <c r="AL31" s="162"/>
      <c r="AM31" s="166">
        <f t="shared" si="5"/>
        <v>0</v>
      </c>
      <c r="AN31" s="168"/>
      <c r="AO31" s="167"/>
      <c r="AP31" s="159" t="s">
        <v>168</v>
      </c>
      <c r="AQ31" s="161">
        <f t="shared" si="6"/>
        <v>1</v>
      </c>
      <c r="AR31" s="164"/>
      <c r="AS31" s="166">
        <f t="shared" si="7"/>
        <v>0</v>
      </c>
      <c r="AT31" s="169"/>
    </row>
    <row r="32" spans="1:46" s="170" customFormat="1" ht="327.75" customHeight="1" x14ac:dyDescent="0.2">
      <c r="A32" s="154">
        <v>6</v>
      </c>
      <c r="B32" s="155" t="s">
        <v>159</v>
      </c>
      <c r="C32" s="155" t="s">
        <v>160</v>
      </c>
      <c r="D32" s="156" t="s">
        <v>207</v>
      </c>
      <c r="E32" s="157">
        <v>0.04</v>
      </c>
      <c r="F32" s="158" t="s">
        <v>106</v>
      </c>
      <c r="G32" s="156" t="s">
        <v>208</v>
      </c>
      <c r="H32" s="156" t="s">
        <v>209</v>
      </c>
      <c r="I32" s="158">
        <v>333</v>
      </c>
      <c r="J32" s="158" t="s">
        <v>44</v>
      </c>
      <c r="K32" s="156" t="s">
        <v>242</v>
      </c>
      <c r="L32" s="166">
        <v>0.2</v>
      </c>
      <c r="M32" s="166">
        <v>0.4</v>
      </c>
      <c r="N32" s="166">
        <v>0.75</v>
      </c>
      <c r="O32" s="166">
        <v>1</v>
      </c>
      <c r="P32" s="172">
        <v>1</v>
      </c>
      <c r="Q32" s="158" t="s">
        <v>49</v>
      </c>
      <c r="R32" s="158" t="s">
        <v>172</v>
      </c>
      <c r="S32" s="158" t="s">
        <v>223</v>
      </c>
      <c r="T32" s="158" t="s">
        <v>173</v>
      </c>
      <c r="U32" s="158"/>
      <c r="V32" s="161">
        <f t="shared" si="0"/>
        <v>0.2</v>
      </c>
      <c r="W32" s="162">
        <v>0.36699999999999999</v>
      </c>
      <c r="X32" s="163">
        <v>1</v>
      </c>
      <c r="Y32" s="171" t="s">
        <v>258</v>
      </c>
      <c r="Z32" s="171" t="s">
        <v>249</v>
      </c>
      <c r="AA32" s="165">
        <f t="shared" si="1"/>
        <v>0.4</v>
      </c>
      <c r="AB32" s="164">
        <v>0.58560000000000001</v>
      </c>
      <c r="AC32" s="166">
        <v>1</v>
      </c>
      <c r="AD32" s="167" t="s">
        <v>286</v>
      </c>
      <c r="AE32" s="167" t="s">
        <v>287</v>
      </c>
      <c r="AF32" s="161">
        <f t="shared" si="2"/>
        <v>0.75</v>
      </c>
      <c r="AG32" s="167"/>
      <c r="AH32" s="166">
        <f t="shared" si="3"/>
        <v>0</v>
      </c>
      <c r="AI32" s="167"/>
      <c r="AJ32" s="167"/>
      <c r="AK32" s="161">
        <f t="shared" si="4"/>
        <v>1</v>
      </c>
      <c r="AL32" s="162"/>
      <c r="AM32" s="166">
        <f t="shared" si="5"/>
        <v>0</v>
      </c>
      <c r="AN32" s="168"/>
      <c r="AO32" s="167"/>
      <c r="AP32" s="156" t="s">
        <v>208</v>
      </c>
      <c r="AQ32" s="161">
        <f t="shared" si="6"/>
        <v>1</v>
      </c>
      <c r="AR32" s="164"/>
      <c r="AS32" s="166">
        <f t="shared" si="7"/>
        <v>0</v>
      </c>
      <c r="AT32" s="169"/>
    </row>
    <row r="33" spans="1:46" s="170" customFormat="1" ht="358.5" customHeight="1" x14ac:dyDescent="0.2">
      <c r="A33" s="154">
        <v>6</v>
      </c>
      <c r="B33" s="155" t="s">
        <v>159</v>
      </c>
      <c r="C33" s="155" t="s">
        <v>160</v>
      </c>
      <c r="D33" s="156" t="s">
        <v>174</v>
      </c>
      <c r="E33" s="157">
        <v>0.04</v>
      </c>
      <c r="F33" s="158" t="s">
        <v>106</v>
      </c>
      <c r="G33" s="159" t="s">
        <v>175</v>
      </c>
      <c r="H33" s="156" t="s">
        <v>176</v>
      </c>
      <c r="I33" s="158" t="s">
        <v>233</v>
      </c>
      <c r="J33" s="158" t="s">
        <v>43</v>
      </c>
      <c r="K33" s="158" t="s">
        <v>177</v>
      </c>
      <c r="L33" s="161"/>
      <c r="M33" s="161">
        <v>0.7</v>
      </c>
      <c r="N33" s="161"/>
      <c r="O33" s="161">
        <v>0.7</v>
      </c>
      <c r="P33" s="161">
        <v>0.7</v>
      </c>
      <c r="Q33" s="158" t="s">
        <v>49</v>
      </c>
      <c r="R33" s="158" t="s">
        <v>178</v>
      </c>
      <c r="S33" s="158" t="s">
        <v>221</v>
      </c>
      <c r="T33" s="158" t="s">
        <v>179</v>
      </c>
      <c r="U33" s="158"/>
      <c r="V33" s="161">
        <v>0</v>
      </c>
      <c r="W33" s="162">
        <v>0</v>
      </c>
      <c r="X33" s="163" t="s">
        <v>241</v>
      </c>
      <c r="Y33" s="164" t="s">
        <v>241</v>
      </c>
      <c r="Z33" s="164" t="s">
        <v>241</v>
      </c>
      <c r="AA33" s="165">
        <f t="shared" si="1"/>
        <v>0.7</v>
      </c>
      <c r="AB33" s="164">
        <v>0.6</v>
      </c>
      <c r="AC33" s="166">
        <f t="shared" si="9"/>
        <v>0.85714285714285721</v>
      </c>
      <c r="AD33" s="167" t="s">
        <v>289</v>
      </c>
      <c r="AE33" s="167" t="s">
        <v>288</v>
      </c>
      <c r="AF33" s="161">
        <f t="shared" si="2"/>
        <v>0</v>
      </c>
      <c r="AG33" s="167"/>
      <c r="AH33" s="166" t="s">
        <v>241</v>
      </c>
      <c r="AI33" s="167"/>
      <c r="AJ33" s="167"/>
      <c r="AK33" s="161">
        <f t="shared" si="4"/>
        <v>0.7</v>
      </c>
      <c r="AL33" s="162"/>
      <c r="AM33" s="166">
        <f t="shared" si="5"/>
        <v>0</v>
      </c>
      <c r="AN33" s="168"/>
      <c r="AO33" s="167"/>
      <c r="AP33" s="159" t="s">
        <v>175</v>
      </c>
      <c r="AQ33" s="161">
        <f t="shared" si="6"/>
        <v>0.7</v>
      </c>
      <c r="AR33" s="164"/>
      <c r="AS33" s="166">
        <f t="shared" si="7"/>
        <v>0</v>
      </c>
      <c r="AT33" s="169"/>
    </row>
    <row r="34" spans="1:46" s="170" customFormat="1" ht="75" x14ac:dyDescent="0.2">
      <c r="A34" s="154">
        <v>6</v>
      </c>
      <c r="B34" s="155" t="s">
        <v>159</v>
      </c>
      <c r="C34" s="155" t="s">
        <v>160</v>
      </c>
      <c r="D34" s="156" t="s">
        <v>271</v>
      </c>
      <c r="E34" s="157">
        <v>0.04</v>
      </c>
      <c r="F34" s="158" t="s">
        <v>106</v>
      </c>
      <c r="G34" s="158" t="s">
        <v>180</v>
      </c>
      <c r="H34" s="159" t="s">
        <v>181</v>
      </c>
      <c r="I34" s="158" t="s">
        <v>233</v>
      </c>
      <c r="J34" s="158" t="s">
        <v>43</v>
      </c>
      <c r="K34" s="158" t="s">
        <v>182</v>
      </c>
      <c r="L34" s="161">
        <v>0</v>
      </c>
      <c r="M34" s="161">
        <v>0</v>
      </c>
      <c r="N34" s="161">
        <v>0</v>
      </c>
      <c r="O34" s="161">
        <v>0.8</v>
      </c>
      <c r="P34" s="161">
        <v>0.8</v>
      </c>
      <c r="Q34" s="158" t="s">
        <v>49</v>
      </c>
      <c r="R34" s="158" t="s">
        <v>178</v>
      </c>
      <c r="S34" s="158" t="s">
        <v>221</v>
      </c>
      <c r="T34" s="158" t="s">
        <v>178</v>
      </c>
      <c r="U34" s="158"/>
      <c r="V34" s="161">
        <f t="shared" si="0"/>
        <v>0</v>
      </c>
      <c r="W34" s="162">
        <v>0</v>
      </c>
      <c r="X34" s="163" t="s">
        <v>241</v>
      </c>
      <c r="Y34" s="164" t="s">
        <v>241</v>
      </c>
      <c r="Z34" s="164" t="s">
        <v>241</v>
      </c>
      <c r="AA34" s="166" t="s">
        <v>241</v>
      </c>
      <c r="AB34" s="166" t="s">
        <v>241</v>
      </c>
      <c r="AC34" s="166" t="s">
        <v>241</v>
      </c>
      <c r="AD34" s="166" t="s">
        <v>241</v>
      </c>
      <c r="AE34" s="166" t="s">
        <v>241</v>
      </c>
      <c r="AF34" s="166" t="s">
        <v>241</v>
      </c>
      <c r="AG34" s="166" t="s">
        <v>241</v>
      </c>
      <c r="AH34" s="166" t="s">
        <v>241</v>
      </c>
      <c r="AI34" s="166" t="s">
        <v>241</v>
      </c>
      <c r="AJ34" s="166" t="s">
        <v>241</v>
      </c>
      <c r="AK34" s="161">
        <f t="shared" si="4"/>
        <v>0.8</v>
      </c>
      <c r="AL34" s="162"/>
      <c r="AM34" s="166">
        <f>AL34/AK34</f>
        <v>0</v>
      </c>
      <c r="AN34" s="168"/>
      <c r="AO34" s="167"/>
      <c r="AP34" s="158" t="s">
        <v>180</v>
      </c>
      <c r="AQ34" s="161">
        <f t="shared" si="6"/>
        <v>0.8</v>
      </c>
      <c r="AR34" s="164"/>
      <c r="AS34" s="166">
        <f t="shared" si="7"/>
        <v>0</v>
      </c>
      <c r="AT34" s="169"/>
    </row>
    <row r="35" spans="1:46" s="139" customFormat="1" ht="105" x14ac:dyDescent="0.2">
      <c r="A35" s="72"/>
      <c r="B35" s="91" t="s">
        <v>103</v>
      </c>
      <c r="C35" s="124"/>
      <c r="D35" s="124"/>
      <c r="E35" s="39">
        <f>SUM(E18:E34)</f>
        <v>1</v>
      </c>
      <c r="F35" s="35"/>
      <c r="G35" s="124"/>
      <c r="H35" s="36"/>
      <c r="I35" s="36"/>
      <c r="J35" s="36"/>
      <c r="K35" s="36"/>
      <c r="L35" s="131"/>
      <c r="M35" s="131"/>
      <c r="N35" s="131"/>
      <c r="O35" s="131"/>
      <c r="P35" s="131"/>
      <c r="Q35" s="36"/>
      <c r="R35" s="36"/>
      <c r="S35" s="36"/>
      <c r="T35" s="36"/>
      <c r="U35" s="36"/>
      <c r="V35" s="234" t="s">
        <v>236</v>
      </c>
      <c r="W35" s="235"/>
      <c r="X35" s="153">
        <f>AVERAGE(X18:X34)</f>
        <v>0.91299999999999992</v>
      </c>
      <c r="Y35" s="34"/>
      <c r="Z35" s="36"/>
      <c r="AA35" s="232" t="s">
        <v>237</v>
      </c>
      <c r="AB35" s="233"/>
      <c r="AC35" s="178">
        <f>AVERAGE(AC18:AC34)</f>
        <v>0.90380952380952384</v>
      </c>
      <c r="AD35" s="34"/>
      <c r="AE35" s="36"/>
      <c r="AF35" s="86" t="s">
        <v>238</v>
      </c>
      <c r="AG35" s="86"/>
      <c r="AH35" s="34">
        <f>AVERAGE(AH18:AH23)</f>
        <v>0</v>
      </c>
      <c r="AI35" s="34"/>
      <c r="AJ35" s="37"/>
      <c r="AK35" s="87" t="s">
        <v>239</v>
      </c>
      <c r="AL35" s="87"/>
      <c r="AM35" s="34">
        <f>AVERAGE(AM18:AM23)</f>
        <v>0</v>
      </c>
      <c r="AN35" s="34"/>
      <c r="AO35" s="92" t="s">
        <v>240</v>
      </c>
      <c r="AP35" s="92"/>
      <c r="AQ35" s="92"/>
      <c r="AR35" s="38" t="e">
        <f>AVERAGE(AR18:AR23)</f>
        <v>#DIV/0!</v>
      </c>
      <c r="AS35" s="38"/>
      <c r="AT35" s="136"/>
    </row>
    <row r="36" spans="1:46" x14ac:dyDescent="0.25">
      <c r="A36" s="51"/>
      <c r="B36" s="73"/>
      <c r="C36" s="73"/>
      <c r="D36" s="74"/>
      <c r="E36" s="73"/>
      <c r="F36" s="73"/>
      <c r="G36" s="73"/>
      <c r="H36" s="75"/>
      <c r="I36" s="75"/>
      <c r="J36" s="75"/>
      <c r="K36" s="75"/>
      <c r="L36" s="132"/>
      <c r="M36" s="132"/>
      <c r="N36" s="132"/>
      <c r="O36" s="132"/>
      <c r="P36" s="132"/>
      <c r="Q36" s="75"/>
      <c r="R36" s="75"/>
      <c r="S36" s="42"/>
      <c r="T36" s="42"/>
      <c r="U36" s="42"/>
      <c r="V36" s="89"/>
      <c r="W36" s="89"/>
      <c r="X36" s="76"/>
      <c r="Y36" s="77"/>
      <c r="Z36" s="77"/>
      <c r="AA36" s="89"/>
      <c r="AB36" s="89"/>
      <c r="AC36" s="76"/>
      <c r="AD36" s="77"/>
      <c r="AE36" s="77"/>
      <c r="AF36" s="89"/>
      <c r="AG36" s="89"/>
      <c r="AH36" s="76"/>
      <c r="AI36" s="77"/>
      <c r="AJ36" s="77"/>
      <c r="AK36" s="89"/>
      <c r="AL36" s="89"/>
      <c r="AM36" s="76"/>
      <c r="AN36" s="77"/>
      <c r="AO36" s="77"/>
      <c r="AP36" s="89"/>
      <c r="AQ36" s="89"/>
      <c r="AR36" s="89"/>
      <c r="AS36" s="76"/>
      <c r="AT36" s="77"/>
    </row>
    <row r="37" spans="1:46" x14ac:dyDescent="0.25">
      <c r="A37" s="51"/>
      <c r="B37" s="36"/>
      <c r="C37" s="36"/>
      <c r="D37" s="144"/>
      <c r="E37" s="36"/>
      <c r="F37" s="36"/>
      <c r="G37" s="36"/>
      <c r="H37" s="145"/>
      <c r="I37" s="145"/>
      <c r="J37" s="145"/>
      <c r="K37" s="145"/>
      <c r="L37" s="146"/>
      <c r="M37" s="146"/>
      <c r="N37" s="146"/>
      <c r="O37" s="146"/>
      <c r="P37" s="146"/>
      <c r="Q37" s="75"/>
      <c r="R37" s="75"/>
      <c r="S37" s="42"/>
      <c r="T37" s="42"/>
      <c r="U37" s="42"/>
      <c r="V37" s="89"/>
      <c r="W37" s="89"/>
      <c r="X37" s="78"/>
      <c r="Y37" s="77"/>
      <c r="Z37" s="77"/>
      <c r="AA37" s="89"/>
      <c r="AB37" s="89"/>
      <c r="AC37" s="78"/>
      <c r="AD37" s="77"/>
      <c r="AE37" s="77"/>
      <c r="AF37" s="89"/>
      <c r="AG37" s="89"/>
      <c r="AH37" s="79"/>
      <c r="AI37" s="77"/>
      <c r="AJ37" s="77"/>
      <c r="AK37" s="89"/>
      <c r="AL37" s="89"/>
      <c r="AM37" s="79"/>
      <c r="AN37" s="77"/>
      <c r="AO37" s="77"/>
      <c r="AP37" s="89"/>
      <c r="AQ37" s="89"/>
      <c r="AR37" s="89"/>
      <c r="AS37" s="79"/>
      <c r="AT37" s="77"/>
    </row>
    <row r="38" spans="1:46" x14ac:dyDescent="0.25">
      <c r="A38" s="51"/>
      <c r="B38" s="147" t="s">
        <v>22</v>
      </c>
      <c r="C38" s="147"/>
      <c r="D38" s="147"/>
      <c r="E38" s="147"/>
      <c r="F38" s="147" t="s">
        <v>23</v>
      </c>
      <c r="G38" s="147"/>
      <c r="H38" s="147"/>
      <c r="I38" s="147"/>
      <c r="J38" s="147" t="s">
        <v>24</v>
      </c>
      <c r="K38" s="147"/>
      <c r="L38" s="147"/>
      <c r="M38" s="147"/>
      <c r="N38" s="147"/>
      <c r="O38" s="147"/>
      <c r="P38" s="147"/>
      <c r="Q38" s="75"/>
      <c r="R38" s="75"/>
      <c r="S38" s="42"/>
      <c r="T38" s="42"/>
      <c r="U38" s="42"/>
      <c r="V38" s="89"/>
      <c r="W38" s="89"/>
      <c r="X38" s="78"/>
      <c r="Y38" s="77"/>
      <c r="Z38" s="77"/>
      <c r="AA38" s="89"/>
      <c r="AB38" s="89"/>
      <c r="AC38" s="78"/>
      <c r="AD38" s="77"/>
      <c r="AE38" s="77"/>
      <c r="AF38" s="89"/>
      <c r="AG38" s="89"/>
      <c r="AH38" s="79"/>
      <c r="AI38" s="77"/>
      <c r="AJ38" s="77"/>
      <c r="AK38" s="89"/>
      <c r="AL38" s="89"/>
      <c r="AM38" s="79"/>
      <c r="AN38" s="77"/>
      <c r="AO38" s="77"/>
      <c r="AP38" s="89"/>
      <c r="AQ38" s="89"/>
      <c r="AR38" s="89"/>
      <c r="AS38" s="79"/>
      <c r="AT38" s="77"/>
    </row>
    <row r="39" spans="1:46" x14ac:dyDescent="0.25">
      <c r="A39" s="51"/>
      <c r="B39" s="148" t="s">
        <v>25</v>
      </c>
      <c r="C39" s="148"/>
      <c r="D39" s="144"/>
      <c r="E39" s="148"/>
      <c r="F39" s="149" t="s">
        <v>25</v>
      </c>
      <c r="G39" s="149"/>
      <c r="H39" s="149"/>
      <c r="I39" s="149"/>
      <c r="J39" s="149" t="s">
        <v>25</v>
      </c>
      <c r="K39" s="149"/>
      <c r="L39" s="149"/>
      <c r="M39" s="149"/>
      <c r="N39" s="149"/>
      <c r="O39" s="149"/>
      <c r="P39" s="149"/>
      <c r="Q39" s="75"/>
      <c r="R39" s="75"/>
      <c r="S39" s="42"/>
      <c r="T39" s="42"/>
      <c r="U39" s="42"/>
      <c r="V39" s="88"/>
      <c r="W39" s="88"/>
      <c r="X39" s="76"/>
      <c r="Y39" s="77"/>
      <c r="Z39" s="77"/>
      <c r="AA39" s="88"/>
      <c r="AB39" s="88"/>
      <c r="AC39" s="76"/>
      <c r="AD39" s="77"/>
      <c r="AE39" s="77"/>
      <c r="AF39" s="88"/>
      <c r="AG39" s="88"/>
      <c r="AH39" s="76"/>
      <c r="AI39" s="77"/>
      <c r="AJ39" s="77"/>
      <c r="AK39" s="88"/>
      <c r="AL39" s="88"/>
      <c r="AM39" s="76"/>
      <c r="AN39" s="77"/>
      <c r="AO39" s="77"/>
      <c r="AP39" s="88"/>
      <c r="AQ39" s="88"/>
      <c r="AR39" s="88"/>
      <c r="AS39" s="76"/>
      <c r="AT39" s="77"/>
    </row>
    <row r="40" spans="1:46" x14ac:dyDescent="0.25">
      <c r="A40" s="51"/>
      <c r="B40" s="131"/>
      <c r="C40" s="131"/>
      <c r="D40" s="144"/>
      <c r="E40" s="131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75"/>
      <c r="R40" s="75"/>
      <c r="S40" s="42"/>
      <c r="T40" s="42"/>
      <c r="U40" s="42"/>
      <c r="V40" s="42"/>
      <c r="W40" s="42"/>
      <c r="X40" s="80"/>
      <c r="Y40" s="42"/>
      <c r="Z40" s="42"/>
      <c r="AA40" s="42"/>
      <c r="AB40" s="42"/>
      <c r="AC40" s="80"/>
      <c r="AD40" s="42"/>
      <c r="AE40" s="42"/>
      <c r="AF40" s="42"/>
      <c r="AG40" s="42"/>
      <c r="AH40" s="80"/>
      <c r="AI40" s="42"/>
      <c r="AJ40" s="42"/>
      <c r="AK40" s="42"/>
      <c r="AL40" s="42"/>
      <c r="AM40" s="80"/>
      <c r="AN40" s="42"/>
      <c r="AO40" s="42"/>
      <c r="AP40" s="42"/>
      <c r="AQ40" s="42"/>
      <c r="AR40" s="42"/>
      <c r="AS40" s="80"/>
      <c r="AT40" s="42"/>
    </row>
    <row r="41" spans="1:46" x14ac:dyDescent="0.25">
      <c r="A41" s="51"/>
      <c r="B41" s="131"/>
      <c r="C41" s="131"/>
      <c r="D41" s="144"/>
      <c r="E41" s="131"/>
      <c r="F41" s="147"/>
      <c r="G41" s="147"/>
      <c r="H41" s="147"/>
      <c r="I41" s="147"/>
      <c r="J41" s="131"/>
      <c r="K41" s="131"/>
      <c r="L41" s="131"/>
      <c r="M41" s="131"/>
      <c r="N41" s="131"/>
      <c r="O41" s="131"/>
      <c r="P41" s="131"/>
      <c r="Q41" s="75"/>
      <c r="R41" s="75"/>
      <c r="S41" s="42"/>
      <c r="T41" s="42"/>
      <c r="U41" s="42"/>
      <c r="V41" s="42"/>
      <c r="W41" s="42"/>
      <c r="X41" s="80"/>
      <c r="Y41" s="42"/>
      <c r="Z41" s="42"/>
      <c r="AA41" s="42"/>
      <c r="AB41" s="42"/>
      <c r="AC41" s="80"/>
      <c r="AD41" s="42"/>
      <c r="AE41" s="42"/>
      <c r="AF41" s="42"/>
      <c r="AG41" s="42"/>
      <c r="AH41" s="80"/>
      <c r="AI41" s="42"/>
      <c r="AJ41" s="42"/>
      <c r="AK41" s="42"/>
      <c r="AL41" s="42"/>
      <c r="AM41" s="80"/>
      <c r="AN41" s="42"/>
      <c r="AO41" s="42"/>
      <c r="AP41" s="42"/>
      <c r="AQ41" s="42"/>
      <c r="AR41" s="42"/>
      <c r="AS41" s="80"/>
      <c r="AT41" s="42"/>
    </row>
    <row r="42" spans="1:46" x14ac:dyDescent="0.25"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3"/>
      <c r="M42" s="143"/>
      <c r="N42" s="143"/>
      <c r="O42" s="143"/>
      <c r="P42" s="143"/>
    </row>
    <row r="46" spans="1:46" x14ac:dyDescent="0.25">
      <c r="A46" s="140"/>
    </row>
  </sheetData>
  <sheetProtection algorithmName="SHA-512" hashValue="W90lDykoIbZAAbaqNSLexUU7hvq1ChpzJ4oVyw8KCyw9VMImOxhjmVxE7YLxur/E/xKtxfD20HCVt9P3jbUpuw==" saltValue="bfJtoDzoeJncj5y1ew3SVQ==" spinCount="100000" sheet="1" objects="1" scenarios="1"/>
  <mergeCells count="48">
    <mergeCell ref="AA35:AB35"/>
    <mergeCell ref="V35:W35"/>
    <mergeCell ref="D13:U15"/>
    <mergeCell ref="A13:B15"/>
    <mergeCell ref="C13:C16"/>
    <mergeCell ref="A2:H2"/>
    <mergeCell ref="A1:H1"/>
    <mergeCell ref="C3:H3"/>
    <mergeCell ref="E4:H4"/>
    <mergeCell ref="E5:H5"/>
    <mergeCell ref="E6:H6"/>
    <mergeCell ref="E7:H7"/>
    <mergeCell ref="V13:Z13"/>
    <mergeCell ref="V15:V16"/>
    <mergeCell ref="AC15:AC16"/>
    <mergeCell ref="AB15:AB16"/>
    <mergeCell ref="AA15:AA16"/>
    <mergeCell ref="AA14:AE14"/>
    <mergeCell ref="AA13:AE13"/>
    <mergeCell ref="AD15:AD16"/>
    <mergeCell ref="AE15:AE16"/>
    <mergeCell ref="Z15:Z16"/>
    <mergeCell ref="Y15:Y16"/>
    <mergeCell ref="X15:X16"/>
    <mergeCell ref="W15:W16"/>
    <mergeCell ref="V14:Z14"/>
    <mergeCell ref="AP13:AT13"/>
    <mergeCell ref="AP14:AT14"/>
    <mergeCell ref="AQ15:AQ16"/>
    <mergeCell ref="AR15:AR16"/>
    <mergeCell ref="AS15:AS16"/>
    <mergeCell ref="AT15:AT16"/>
    <mergeCell ref="E8:H8"/>
    <mergeCell ref="AF15:AF16"/>
    <mergeCell ref="AF14:AJ14"/>
    <mergeCell ref="AF13:AJ13"/>
    <mergeCell ref="AK13:AO13"/>
    <mergeCell ref="AK14:AO14"/>
    <mergeCell ref="AN15:AN16"/>
    <mergeCell ref="AO15:AO16"/>
    <mergeCell ref="AK15:AK16"/>
    <mergeCell ref="AL15:AL16"/>
    <mergeCell ref="AM15:AM16"/>
    <mergeCell ref="AJ15:AJ16"/>
    <mergeCell ref="AI15:AI16"/>
    <mergeCell ref="AH15:AH16"/>
    <mergeCell ref="AG15:AG16"/>
    <mergeCell ref="E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workbookViewId="0"/>
  </sheetViews>
  <sheetFormatPr baseColWidth="10" defaultRowHeight="15" x14ac:dyDescent="0.25"/>
  <sheetData>
    <row r="1" spans="1:8" x14ac:dyDescent="0.25">
      <c r="A1" t="s">
        <v>36</v>
      </c>
      <c r="B1" t="s">
        <v>27</v>
      </c>
      <c r="C1" t="s">
        <v>39</v>
      </c>
      <c r="D1" t="s">
        <v>41</v>
      </c>
      <c r="F1" t="s">
        <v>20</v>
      </c>
    </row>
    <row r="2" spans="1:8" x14ac:dyDescent="0.25">
      <c r="A2" t="s">
        <v>30</v>
      </c>
      <c r="B2" t="s">
        <v>37</v>
      </c>
      <c r="C2" t="s">
        <v>104</v>
      </c>
      <c r="D2" t="s">
        <v>42</v>
      </c>
      <c r="F2" t="s">
        <v>48</v>
      </c>
    </row>
    <row r="3" spans="1:8" x14ac:dyDescent="0.25">
      <c r="A3" t="s">
        <v>31</v>
      </c>
      <c r="B3" t="s">
        <v>38</v>
      </c>
      <c r="C3" t="s">
        <v>102</v>
      </c>
      <c r="D3" t="s">
        <v>43</v>
      </c>
      <c r="F3" t="s">
        <v>49</v>
      </c>
    </row>
    <row r="4" spans="1:8" x14ac:dyDescent="0.25">
      <c r="A4" t="s">
        <v>32</v>
      </c>
      <c r="C4" t="s">
        <v>105</v>
      </c>
      <c r="D4" t="s">
        <v>44</v>
      </c>
      <c r="F4" t="s">
        <v>50</v>
      </c>
    </row>
    <row r="5" spans="1:8" x14ac:dyDescent="0.25">
      <c r="A5" t="s">
        <v>33</v>
      </c>
      <c r="C5" t="s">
        <v>106</v>
      </c>
      <c r="D5" t="s">
        <v>45</v>
      </c>
    </row>
    <row r="6" spans="1:8" x14ac:dyDescent="0.25">
      <c r="A6" t="s">
        <v>34</v>
      </c>
      <c r="E6" t="s">
        <v>64</v>
      </c>
      <c r="G6" t="s">
        <v>65</v>
      </c>
    </row>
    <row r="7" spans="1:8" x14ac:dyDescent="0.25">
      <c r="A7" t="s">
        <v>35</v>
      </c>
      <c r="E7" t="s">
        <v>46</v>
      </c>
      <c r="G7" t="s">
        <v>66</v>
      </c>
    </row>
    <row r="8" spans="1:8" x14ac:dyDescent="0.25">
      <c r="E8" t="s">
        <v>47</v>
      </c>
      <c r="G8" t="s">
        <v>67</v>
      </c>
    </row>
    <row r="9" spans="1:8" x14ac:dyDescent="0.25">
      <c r="E9" t="s">
        <v>62</v>
      </c>
    </row>
    <row r="10" spans="1:8" x14ac:dyDescent="0.25">
      <c r="E10" t="s">
        <v>63</v>
      </c>
    </row>
    <row r="12" spans="1:8" ht="135" x14ac:dyDescent="0.25">
      <c r="A12" s="11"/>
      <c r="C12" s="12"/>
      <c r="D12" s="6"/>
      <c r="H12" s="3" t="s">
        <v>69</v>
      </c>
    </row>
    <row r="13" spans="1:8" ht="195" x14ac:dyDescent="0.25">
      <c r="A13" s="11"/>
      <c r="C13" s="12"/>
      <c r="D13" s="6"/>
      <c r="H13" s="3" t="s">
        <v>70</v>
      </c>
    </row>
    <row r="14" spans="1:8" ht="210" x14ac:dyDescent="0.25">
      <c r="A14" s="11"/>
      <c r="C14" s="12"/>
      <c r="D14" s="2"/>
      <c r="H14" s="3" t="s">
        <v>71</v>
      </c>
    </row>
    <row r="15" spans="1:8" ht="75" x14ac:dyDescent="0.25">
      <c r="A15" s="11"/>
      <c r="C15" s="12"/>
      <c r="D15" s="2"/>
      <c r="H15" s="3" t="s">
        <v>72</v>
      </c>
    </row>
    <row r="16" spans="1:8" ht="18" x14ac:dyDescent="0.25">
      <c r="A16" s="11"/>
      <c r="C16" s="12"/>
      <c r="D16" s="5"/>
    </row>
    <row r="17" spans="1:4" ht="18" x14ac:dyDescent="0.25">
      <c r="A17" s="11"/>
      <c r="C17" s="12"/>
      <c r="D17" s="4"/>
    </row>
    <row r="18" spans="1:4" ht="18" x14ac:dyDescent="0.25">
      <c r="A18" s="11"/>
      <c r="C18" s="12"/>
      <c r="D18" s="6"/>
    </row>
    <row r="19" spans="1:4" ht="18" x14ac:dyDescent="0.25">
      <c r="A19" s="11"/>
      <c r="C19" s="12"/>
      <c r="D19" s="6"/>
    </row>
    <row r="20" spans="1:4" ht="18" x14ac:dyDescent="0.25">
      <c r="A20" s="11"/>
      <c r="C20" s="12"/>
      <c r="D20" s="6"/>
    </row>
    <row r="21" spans="1:4" ht="18" x14ac:dyDescent="0.25">
      <c r="A21" s="11"/>
      <c r="C21" s="13"/>
      <c r="D21" s="6"/>
    </row>
    <row r="22" spans="1:4" ht="18" x14ac:dyDescent="0.25">
      <c r="C22" s="13"/>
      <c r="D22" s="4"/>
    </row>
    <row r="23" spans="1:4" ht="18" x14ac:dyDescent="0.25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" x14ac:dyDescent="0.25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" x14ac:dyDescent="0.25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" x14ac:dyDescent="0.25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" x14ac:dyDescent="0.25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" x14ac:dyDescent="0.25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" x14ac:dyDescent="0.25">
      <c r="C94" s="33"/>
    </row>
    <row r="99" spans="2:3" x14ac:dyDescent="0.25">
      <c r="B99" t="s">
        <v>28</v>
      </c>
      <c r="C99" t="s">
        <v>51</v>
      </c>
    </row>
    <row r="100" spans="2:3" ht="75" x14ac:dyDescent="0.25">
      <c r="B100" s="10">
        <v>1167</v>
      </c>
      <c r="C100" s="3" t="s">
        <v>52</v>
      </c>
    </row>
    <row r="101" spans="2:3" ht="120" x14ac:dyDescent="0.25">
      <c r="B101" s="10">
        <v>1131</v>
      </c>
      <c r="C101" s="3" t="s">
        <v>53</v>
      </c>
    </row>
    <row r="102" spans="2:3" ht="105" x14ac:dyDescent="0.25">
      <c r="B102" s="10">
        <v>1177</v>
      </c>
      <c r="C102" s="3" t="s">
        <v>54</v>
      </c>
    </row>
    <row r="103" spans="2:3" ht="120" x14ac:dyDescent="0.25">
      <c r="B103" s="10">
        <v>1094</v>
      </c>
      <c r="C103" s="3" t="s">
        <v>55</v>
      </c>
    </row>
    <row r="104" spans="2:3" ht="90" x14ac:dyDescent="0.25">
      <c r="B104" s="10">
        <v>1128</v>
      </c>
      <c r="C104" s="3" t="s">
        <v>56</v>
      </c>
    </row>
    <row r="105" spans="2:3" ht="150" x14ac:dyDescent="0.25">
      <c r="B105" s="10">
        <v>1095</v>
      </c>
      <c r="C105" s="3" t="s">
        <v>57</v>
      </c>
    </row>
    <row r="106" spans="2:3" ht="195" x14ac:dyDescent="0.25">
      <c r="B106" s="10">
        <v>1129</v>
      </c>
      <c r="C106" s="3" t="s">
        <v>58</v>
      </c>
    </row>
    <row r="107" spans="2:3" ht="180" x14ac:dyDescent="0.25">
      <c r="B107" s="10">
        <v>1120</v>
      </c>
      <c r="C107" s="3" t="s">
        <v>59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81</v>
      </c>
    </row>
    <row r="118" spans="2:3" x14ac:dyDescent="0.25">
      <c r="B118" t="s">
        <v>82</v>
      </c>
      <c r="C118" t="s">
        <v>108</v>
      </c>
    </row>
    <row r="119" spans="2:3" x14ac:dyDescent="0.25">
      <c r="B119" t="s">
        <v>83</v>
      </c>
      <c r="C119" t="s">
        <v>109</v>
      </c>
    </row>
    <row r="120" spans="2:3" x14ac:dyDescent="0.25">
      <c r="B120" t="s">
        <v>84</v>
      </c>
      <c r="C120" t="s">
        <v>110</v>
      </c>
    </row>
    <row r="121" spans="2:3" x14ac:dyDescent="0.25">
      <c r="B121" t="s">
        <v>85</v>
      </c>
      <c r="C121" t="s">
        <v>111</v>
      </c>
    </row>
    <row r="122" spans="2:3" x14ac:dyDescent="0.25">
      <c r="B122" t="s">
        <v>86</v>
      </c>
      <c r="C122" t="s">
        <v>112</v>
      </c>
    </row>
    <row r="123" spans="2:3" x14ac:dyDescent="0.25">
      <c r="B123" t="s">
        <v>87</v>
      </c>
      <c r="C123" t="s">
        <v>113</v>
      </c>
    </row>
    <row r="124" spans="2:3" x14ac:dyDescent="0.25">
      <c r="B124" t="s">
        <v>88</v>
      </c>
      <c r="C124" t="s">
        <v>114</v>
      </c>
    </row>
    <row r="125" spans="2:3" x14ac:dyDescent="0.25">
      <c r="B125" t="s">
        <v>89</v>
      </c>
      <c r="C125" t="s">
        <v>115</v>
      </c>
    </row>
    <row r="126" spans="2:3" x14ac:dyDescent="0.25">
      <c r="B126" t="s">
        <v>90</v>
      </c>
      <c r="C126" t="s">
        <v>116</v>
      </c>
    </row>
    <row r="127" spans="2:3" x14ac:dyDescent="0.25">
      <c r="B127" t="s">
        <v>91</v>
      </c>
      <c r="C127" t="s">
        <v>117</v>
      </c>
    </row>
    <row r="128" spans="2:3" x14ac:dyDescent="0.25">
      <c r="B128" t="s">
        <v>92</v>
      </c>
      <c r="C128" t="s">
        <v>118</v>
      </c>
    </row>
    <row r="129" spans="2:3" x14ac:dyDescent="0.25">
      <c r="B129" t="s">
        <v>93</v>
      </c>
      <c r="C129" t="s">
        <v>119</v>
      </c>
    </row>
    <row r="130" spans="2:3" x14ac:dyDescent="0.25">
      <c r="B130" t="s">
        <v>94</v>
      </c>
      <c r="C130" t="s">
        <v>120</v>
      </c>
    </row>
    <row r="131" spans="2:3" x14ac:dyDescent="0.25">
      <c r="B131" t="s">
        <v>95</v>
      </c>
      <c r="C131" t="s">
        <v>121</v>
      </c>
    </row>
    <row r="132" spans="2:3" x14ac:dyDescent="0.25">
      <c r="B132" t="s">
        <v>96</v>
      </c>
      <c r="C132" t="s">
        <v>122</v>
      </c>
    </row>
    <row r="133" spans="2:3" x14ac:dyDescent="0.25">
      <c r="B133" t="s">
        <v>97</v>
      </c>
      <c r="C133" t="s">
        <v>123</v>
      </c>
    </row>
    <row r="134" spans="2:3" x14ac:dyDescent="0.25">
      <c r="B134" t="s">
        <v>98</v>
      </c>
      <c r="C134" t="s">
        <v>124</v>
      </c>
    </row>
    <row r="135" spans="2:3" x14ac:dyDescent="0.25">
      <c r="B135" t="s">
        <v>99</v>
      </c>
      <c r="C135" t="s">
        <v>125</v>
      </c>
    </row>
    <row r="136" spans="2:3" x14ac:dyDescent="0.25">
      <c r="B136" t="s">
        <v>100</v>
      </c>
      <c r="C136" t="s">
        <v>126</v>
      </c>
    </row>
    <row r="137" spans="2:3" x14ac:dyDescent="0.25">
      <c r="B137" t="s">
        <v>101</v>
      </c>
      <c r="C137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GESTION POR PROCESO</vt:lpstr>
      <vt:lpstr>Hoja2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Jeraldyn Tautiva Guarin</cp:lastModifiedBy>
  <cp:lastPrinted>2018-11-30T20:16:23Z</cp:lastPrinted>
  <dcterms:created xsi:type="dcterms:W3CDTF">2016-04-29T15:58:00Z</dcterms:created>
  <dcterms:modified xsi:type="dcterms:W3CDTF">2019-09-09T16:25:19Z</dcterms:modified>
</cp:coreProperties>
</file>