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320" windowHeight="7155" tabRatio="838"/>
  </bookViews>
  <sheets>
    <sheet name="PLAN GESTION POR PROCESO" sheetId="1" r:id="rId1"/>
    <sheet name="Hoja2" sheetId="2" state="hidden" r:id="rId2"/>
    <sheet name="Hoja1" sheetId="3" r:id="rId3"/>
  </sheets>
  <externalReferences>
    <externalReference r:id="rId4"/>
    <externalReference r:id="rId5"/>
  </externalReferences>
  <definedNames>
    <definedName name="a">[1]Hoja2!$D$2:$D$5</definedName>
    <definedName name="_xlnm.Print_Area" localSheetId="0">'PLAN GESTION POR PROCESO'!$A$1:$BC$40</definedName>
    <definedName name="b">[1]Hoja2!$F$2:$F$4</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02">Hoja2!$C$4:$C$7</definedName>
    <definedName name="META02">[2]Hoja2!$C$6:$C$9</definedName>
    <definedName name="META2">Hoja2!$C$4:$C$6</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25725"/>
</workbook>
</file>

<file path=xl/calcChain.xml><?xml version="1.0" encoding="utf-8"?>
<calcChain xmlns="http://schemas.openxmlformats.org/spreadsheetml/2006/main">
  <c r="AN25" i="1"/>
  <c r="AM25"/>
  <c r="AN24"/>
  <c r="AP24" s="1"/>
  <c r="AM24"/>
  <c r="AN23"/>
  <c r="AM23"/>
  <c r="AN22"/>
  <c r="AM22"/>
  <c r="AN21"/>
  <c r="AP21" s="1"/>
  <c r="AM21"/>
  <c r="AN20"/>
  <c r="AP20" s="1"/>
  <c r="AM20"/>
  <c r="AN19"/>
  <c r="AM19"/>
  <c r="AN18"/>
  <c r="AM18"/>
  <c r="AN17"/>
  <c r="AM17"/>
  <c r="AN16"/>
  <c r="AM16"/>
  <c r="AN15"/>
  <c r="AM15"/>
  <c r="AN14"/>
  <c r="AM14"/>
  <c r="AP32" l="1"/>
  <c r="AN32"/>
  <c r="AM32"/>
  <c r="AN31"/>
  <c r="AP31" s="1"/>
  <c r="AM31"/>
  <c r="AP30"/>
  <c r="AN30"/>
  <c r="AM30"/>
  <c r="AN29"/>
  <c r="AP29" s="1"/>
  <c r="AM29"/>
  <c r="AP28"/>
  <c r="AN28"/>
  <c r="AM28"/>
  <c r="AN27"/>
  <c r="AM27"/>
  <c r="AN26"/>
  <c r="AM26"/>
  <c r="AH32" l="1"/>
  <c r="AJ32" s="1"/>
  <c r="AJ31"/>
  <c r="AH31"/>
  <c r="AJ30"/>
  <c r="AH30"/>
  <c r="AJ29"/>
  <c r="AH29"/>
  <c r="AJ28"/>
  <c r="AH28"/>
  <c r="AI27"/>
  <c r="AH27"/>
  <c r="AI26"/>
  <c r="AH26"/>
  <c r="BA16" l="1"/>
  <c r="BB16" s="1"/>
  <c r="J17"/>
  <c r="Q18"/>
  <c r="BA30"/>
  <c r="AT26"/>
  <c r="Y20"/>
  <c r="Q21"/>
  <c r="AZ21"/>
  <c r="Q20"/>
  <c r="Q19"/>
  <c r="AZ19" s="1"/>
  <c r="Q17"/>
  <c r="Q16"/>
  <c r="Q15"/>
  <c r="AZ15" s="1"/>
  <c r="Q14"/>
  <c r="BA14"/>
  <c r="BA15"/>
  <c r="BA17"/>
  <c r="BB17" s="1"/>
  <c r="BA18"/>
  <c r="BB18" s="1"/>
  <c r="BA19"/>
  <c r="BA20"/>
  <c r="BB20" s="1"/>
  <c r="BA21"/>
  <c r="BB21" s="1"/>
  <c r="BA22"/>
  <c r="BA23"/>
  <c r="BA24"/>
  <c r="BA25"/>
  <c r="BA26"/>
  <c r="BA27"/>
  <c r="BB27" s="1"/>
  <c r="BA28"/>
  <c r="BB28" s="1"/>
  <c r="BA29"/>
  <c r="BA31"/>
  <c r="BB31" s="1"/>
  <c r="BA32"/>
  <c r="AZ32"/>
  <c r="AT32"/>
  <c r="AV32"/>
  <c r="AA32"/>
  <c r="AG32" s="1"/>
  <c r="AS32" s="1"/>
  <c r="AY32" s="1"/>
  <c r="AB32"/>
  <c r="AD32" s="1"/>
  <c r="AZ31"/>
  <c r="AT31"/>
  <c r="AV31" s="1"/>
  <c r="AA31"/>
  <c r="AG31" s="1"/>
  <c r="AS31" s="1"/>
  <c r="AY31" s="1"/>
  <c r="AB31"/>
  <c r="AD31" s="1"/>
  <c r="AZ30"/>
  <c r="BB30"/>
  <c r="AT30"/>
  <c r="AV30" s="1"/>
  <c r="AA30"/>
  <c r="AG30"/>
  <c r="AS30" s="1"/>
  <c r="AY30" s="1"/>
  <c r="AB30"/>
  <c r="AD30" s="1"/>
  <c r="AZ29"/>
  <c r="AT29"/>
  <c r="AV29"/>
  <c r="AA29"/>
  <c r="AG29" s="1"/>
  <c r="AS29" s="1"/>
  <c r="AY29" s="1"/>
  <c r="AD29"/>
  <c r="AZ28"/>
  <c r="AT28"/>
  <c r="AV28" s="1"/>
  <c r="AB28"/>
  <c r="AD28"/>
  <c r="AA28"/>
  <c r="AG28" s="1"/>
  <c r="AS28" s="1"/>
  <c r="AY28" s="1"/>
  <c r="AZ27"/>
  <c r="AT27"/>
  <c r="AV27" s="1"/>
  <c r="AB27"/>
  <c r="AA27"/>
  <c r="AG27" s="1"/>
  <c r="AS27" s="1"/>
  <c r="AY27" s="1"/>
  <c r="AZ26"/>
  <c r="BB26"/>
  <c r="AV26"/>
  <c r="AB26"/>
  <c r="AA26"/>
  <c r="AG26" s="1"/>
  <c r="AS26" s="1"/>
  <c r="AY26" s="1"/>
  <c r="AT25"/>
  <c r="AV25" s="1"/>
  <c r="AH25"/>
  <c r="AJ25" s="1"/>
  <c r="AB25"/>
  <c r="AA25"/>
  <c r="AG25" s="1"/>
  <c r="AS25" s="1"/>
  <c r="AY25" s="1"/>
  <c r="AT24"/>
  <c r="AV24" s="1"/>
  <c r="AH24"/>
  <c r="AJ24" s="1"/>
  <c r="AB24"/>
  <c r="AD24"/>
  <c r="AA24"/>
  <c r="AG24" s="1"/>
  <c r="AS24" s="1"/>
  <c r="AY24" s="1"/>
  <c r="AT23"/>
  <c r="AV23" s="1"/>
  <c r="AH23"/>
  <c r="AB23"/>
  <c r="AA23"/>
  <c r="AG23" s="1"/>
  <c r="AS23" s="1"/>
  <c r="AY23" s="1"/>
  <c r="AT22"/>
  <c r="AV22"/>
  <c r="AH22"/>
  <c r="AJ22"/>
  <c r="AB22"/>
  <c r="AA22"/>
  <c r="AG22" s="1"/>
  <c r="AS22" s="1"/>
  <c r="AY22" s="1"/>
  <c r="AT21"/>
  <c r="AV21"/>
  <c r="AH21"/>
  <c r="AJ21"/>
  <c r="AB21"/>
  <c r="AD21" s="1"/>
  <c r="AA21"/>
  <c r="AG21"/>
  <c r="AS21" s="1"/>
  <c r="AY21" s="1"/>
  <c r="AZ20"/>
  <c r="AT20"/>
  <c r="AV20" s="1"/>
  <c r="AJ20"/>
  <c r="AB20"/>
  <c r="AD20" s="1"/>
  <c r="AA20"/>
  <c r="AG20" s="1"/>
  <c r="AS20" s="1"/>
  <c r="AY20" s="1"/>
  <c r="AT19"/>
  <c r="AV19" s="1"/>
  <c r="AH19"/>
  <c r="AB19"/>
  <c r="AA19"/>
  <c r="AG19"/>
  <c r="AS19" s="1"/>
  <c r="AY19" s="1"/>
  <c r="AZ18"/>
  <c r="AT18"/>
  <c r="AV18" s="1"/>
  <c r="AH18"/>
  <c r="AB18"/>
  <c r="AA18"/>
  <c r="AG18" s="1"/>
  <c r="AS18" s="1"/>
  <c r="AY18" s="1"/>
  <c r="AZ17"/>
  <c r="AT17"/>
  <c r="AV17" s="1"/>
  <c r="AH17"/>
  <c r="AJ17" s="1"/>
  <c r="AB17"/>
  <c r="AD17"/>
  <c r="AA17"/>
  <c r="AG17" s="1"/>
  <c r="AS17" s="1"/>
  <c r="AY17" s="1"/>
  <c r="AZ16"/>
  <c r="AT16"/>
  <c r="AV16"/>
  <c r="AH16"/>
  <c r="AB16"/>
  <c r="AD16" s="1"/>
  <c r="AA16"/>
  <c r="AG16"/>
  <c r="AS16" s="1"/>
  <c r="AY16" s="1"/>
  <c r="AT15"/>
  <c r="AV15" s="1"/>
  <c r="AH15"/>
  <c r="AB15"/>
  <c r="AA15"/>
  <c r="AG15" s="1"/>
  <c r="AS15" s="1"/>
  <c r="AY15" s="1"/>
  <c r="AB14"/>
  <c r="AH14"/>
  <c r="AA14"/>
  <c r="AG14" s="1"/>
  <c r="AS14" s="1"/>
  <c r="AY14" s="1"/>
  <c r="Q22"/>
  <c r="AZ22" s="1"/>
  <c r="BB22" s="1"/>
  <c r="Q23"/>
  <c r="AZ23"/>
  <c r="BB23" s="1"/>
  <c r="Q24"/>
  <c r="AZ24" s="1"/>
  <c r="BB24" s="1"/>
  <c r="Q25"/>
  <c r="AZ25" s="1"/>
  <c r="BB25" s="1"/>
  <c r="F33"/>
  <c r="A1"/>
  <c r="AZ14"/>
  <c r="BB14" s="1"/>
  <c r="AT14"/>
  <c r="AV14"/>
  <c r="Y26"/>
  <c r="Y27"/>
  <c r="Y28"/>
  <c r="Y29"/>
  <c r="Y30"/>
  <c r="Y31"/>
  <c r="Y32"/>
  <c r="BB32"/>
  <c r="BB29"/>
  <c r="BB15" l="1"/>
  <c r="AP33"/>
  <c r="BB19"/>
  <c r="BA33" s="1"/>
  <c r="AV33"/>
  <c r="AD33"/>
  <c r="AJ33"/>
</calcChain>
</file>

<file path=xl/comments1.xml><?xml version="1.0" encoding="utf-8"?>
<comments xmlns="http://schemas.openxmlformats.org/spreadsheetml/2006/main">
  <authors>
    <author>juan.jimenez</author>
    <author>elizabeth.nino</author>
  </authors>
  <commentList>
    <comment ref="B12" authorId="0">
      <text>
        <r>
          <rPr>
            <b/>
            <sz val="8"/>
            <color indexed="81"/>
            <rFont val="Tahoma"/>
            <family val="2"/>
          </rPr>
          <t>juan.jimenez:</t>
        </r>
        <r>
          <rPr>
            <sz val="8"/>
            <color indexed="81"/>
            <rFont val="Tahoma"/>
            <family val="2"/>
          </rPr>
          <t xml:space="preserve">
Seleccionar el objetivo estrategico asociado al proceso</t>
        </r>
      </text>
    </comment>
    <comment ref="K12" authorId="0">
      <text>
        <r>
          <rPr>
            <b/>
            <sz val="8"/>
            <color indexed="81"/>
            <rFont val="Tahoma"/>
            <family val="2"/>
          </rPr>
          <t>juan.jimenez:</t>
        </r>
        <r>
          <rPr>
            <sz val="8"/>
            <color indexed="81"/>
            <rFont val="Tahoma"/>
            <family val="2"/>
          </rPr>
          <t xml:space="preserve">
Establecer el tipo programacion:
- Suma
-Constante
-Creciente
-Decreciente</t>
        </r>
      </text>
    </comment>
    <comment ref="R12" authorId="0">
      <text>
        <r>
          <rPr>
            <b/>
            <sz val="8"/>
            <color indexed="81"/>
            <rFont val="Tahoma"/>
            <family val="2"/>
          </rPr>
          <t>juan.jimenez:</t>
        </r>
        <r>
          <rPr>
            <sz val="8"/>
            <color indexed="81"/>
            <rFont val="Tahoma"/>
            <family val="2"/>
          </rPr>
          <t xml:space="preserve">
Establecer el tipo de indicador para la medicion:
- Eficacia
-Efectividad
-Eficiencia</t>
        </r>
      </text>
    </comment>
    <comment ref="T12" authorId="0">
      <text>
        <r>
          <rPr>
            <b/>
            <sz val="8"/>
            <color indexed="81"/>
            <rFont val="Tahoma"/>
            <family val="2"/>
          </rPr>
          <t>juan.jimenez:</t>
        </r>
        <r>
          <rPr>
            <sz val="8"/>
            <color indexed="81"/>
            <rFont val="Tahoma"/>
            <family val="2"/>
          </rPr>
          <t xml:space="preserve">
Establecer la o las dependencias responsables del proceso</t>
        </r>
      </text>
    </comment>
    <comment ref="U12" authorId="0">
      <text>
        <r>
          <rPr>
            <b/>
            <sz val="8"/>
            <color indexed="81"/>
            <rFont val="Tahoma"/>
            <family val="2"/>
          </rPr>
          <t>juan.jimenez:</t>
        </r>
        <r>
          <rPr>
            <sz val="8"/>
            <color indexed="81"/>
            <rFont val="Tahoma"/>
            <family val="2"/>
          </rPr>
          <t xml:space="preserve">
Dejar este apartado para el diligenciamiento en la DPSI</t>
        </r>
      </text>
    </comment>
    <comment ref="V12" authorId="0">
      <text>
        <r>
          <rPr>
            <b/>
            <sz val="8"/>
            <color indexed="81"/>
            <rFont val="Tahoma"/>
            <family val="2"/>
          </rPr>
          <t>juan.jimenez:</t>
        </r>
        <r>
          <rPr>
            <sz val="8"/>
            <color indexed="81"/>
            <rFont val="Tahoma"/>
            <family val="2"/>
          </rPr>
          <t xml:space="preserve">
Asociar la fuente de financiacion
-Recursos Inversion
-Recursos Funcionamiento</t>
        </r>
      </text>
    </comment>
    <comment ref="Z12" authorId="0">
      <text>
        <r>
          <rPr>
            <b/>
            <sz val="8"/>
            <color indexed="81"/>
            <rFont val="Tahoma"/>
            <family val="2"/>
          </rPr>
          <t>juan.jimenez:</t>
        </r>
        <r>
          <rPr>
            <sz val="8"/>
            <color indexed="81"/>
            <rFont val="Tahoma"/>
            <family val="2"/>
          </rPr>
          <t xml:space="preserve">
Cuantificar el valor total (en millones de pesos) de cada meta</t>
        </r>
      </text>
    </comment>
    <comment ref="X13" authorId="0">
      <text>
        <r>
          <rPr>
            <b/>
            <sz val="8"/>
            <color indexed="81"/>
            <rFont val="Tahoma"/>
            <family val="2"/>
          </rPr>
          <t>juan.jimenez:</t>
        </r>
        <r>
          <rPr>
            <sz val="8"/>
            <color indexed="81"/>
            <rFont val="Tahoma"/>
            <family val="2"/>
          </rPr>
          <t xml:space="preserve">
Al insertar el codigo del proyecto automaticamente se despliega el nombre del proyecto</t>
        </r>
      </text>
    </comment>
    <comment ref="J17" authorId="1">
      <text>
        <r>
          <rPr>
            <b/>
            <sz val="8"/>
            <color indexed="81"/>
            <rFont val="Tahoma"/>
            <family val="2"/>
          </rPr>
          <t>7 Comisión Intersectorial de espacio público
6 Consejos de Alcaldes Locales
4 Comisión Intersectorial de Participación
2 Comisión Intersectorial de Desarrollo Local</t>
        </r>
      </text>
    </comment>
  </commentList>
</comments>
</file>

<file path=xl/comments2.xml><?xml version="1.0" encoding="utf-8"?>
<comments xmlns="http://schemas.openxmlformats.org/spreadsheetml/2006/main">
  <authors>
    <author>Sandy.Calderon</author>
  </authors>
  <commentList>
    <comment ref="C91" authorId="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<sst xmlns="http://schemas.openxmlformats.org/spreadsheetml/2006/main" count="489" uniqueCount="252">
  <si>
    <t xml:space="preserve">EVALUACIÓN I TRIMESTRE </t>
  </si>
  <si>
    <t xml:space="preserve">EVALUACIÓN II TRIMESTRE </t>
  </si>
  <si>
    <t xml:space="preserve">EVALUACIÓN III TRIMESTRE </t>
  </si>
  <si>
    <t xml:space="preserve">EVALUACIÓN IV TRIMESTRE </t>
  </si>
  <si>
    <t>PROGRAMADO EN LA VIGENCIA</t>
  </si>
  <si>
    <t xml:space="preserve">RESULTADO INDICADOR </t>
  </si>
  <si>
    <t>RESULTADO DE LA MEDICION</t>
  </si>
  <si>
    <t>ANÁLISIS DE AVANCE</t>
  </si>
  <si>
    <t>MEDIO DE VERIFICACIÓN</t>
  </si>
  <si>
    <t>NOMBRE DEL INDICADOR</t>
  </si>
  <si>
    <t>FORMULA DEL INDICADOR</t>
  </si>
  <si>
    <t>LINEA BASE</t>
  </si>
  <si>
    <t>UNIDAD DE MEDIDA</t>
  </si>
  <si>
    <t>TIPO DE INDICADOR</t>
  </si>
  <si>
    <t>FUENTE DE INFORMACIÓN</t>
  </si>
  <si>
    <t>RESPONSABLES DE LA ACTIVIDAD</t>
  </si>
  <si>
    <t>PROGRAMADO</t>
  </si>
  <si>
    <t>EJECUTADO</t>
  </si>
  <si>
    <t>N° OE</t>
  </si>
  <si>
    <t>OBJETIVO ESTRATÉGICO</t>
  </si>
  <si>
    <t>INDICADOR</t>
  </si>
  <si>
    <t>VALOR ESTIMADO (En millones de pesos colombianos)</t>
  </si>
  <si>
    <t>x</t>
  </si>
  <si>
    <t xml:space="preserve">ELABORÓ: </t>
  </si>
  <si>
    <t xml:space="preserve">REVISÓ: </t>
  </si>
  <si>
    <t>APROBÓ:</t>
  </si>
  <si>
    <t>Firma:</t>
  </si>
  <si>
    <r>
      <t>Objetivo Proceso:</t>
    </r>
    <r>
      <rPr>
        <sz val="10"/>
        <rFont val="Arial"/>
        <family val="2"/>
      </rPr>
      <t xml:space="preserve"> </t>
    </r>
  </si>
  <si>
    <r>
      <t>Alcance del Proceso:</t>
    </r>
    <r>
      <rPr>
        <sz val="10"/>
        <rFont val="Arial"/>
        <family val="2"/>
      </rPr>
      <t xml:space="preserve"> </t>
    </r>
  </si>
  <si>
    <r>
      <t>Nombre:</t>
    </r>
    <r>
      <rPr>
        <sz val="10"/>
        <color theme="1"/>
        <rFont val="Arial"/>
        <family val="2"/>
      </rPr>
      <t xml:space="preserve"> </t>
    </r>
  </si>
  <si>
    <t>SECRETARIA DISTRITAL DE GOBIERNO</t>
  </si>
  <si>
    <t>FINANCIACIÓN DE LA ACTIVIDAD</t>
  </si>
  <si>
    <t>FUENTE</t>
  </si>
  <si>
    <t>GF / INV</t>
  </si>
  <si>
    <t>RUBRO GASTO FUNCIONAMIENTO</t>
  </si>
  <si>
    <t xml:space="preserve">PROYECTO DE INVERSIÓN </t>
  </si>
  <si>
    <t>CODIGO</t>
  </si>
  <si>
    <t xml:space="preserve">NOMBRE </t>
  </si>
  <si>
    <t>REPORTA CB0404</t>
  </si>
  <si>
    <r>
      <t>Nombre:</t>
    </r>
    <r>
      <rPr>
        <sz val="10"/>
        <color theme="1"/>
        <rFont val="Arial"/>
        <family val="2"/>
      </rPr>
      <t xml:space="preserve"> 
</t>
    </r>
  </si>
  <si>
    <t>ADQUISICION DE BIENES</t>
  </si>
  <si>
    <t>ADQUISICION DE SERVICIOS</t>
  </si>
  <si>
    <t>SERVICIOS PUBLICOS</t>
  </si>
  <si>
    <t>GASTOS GENERALES</t>
  </si>
  <si>
    <t>SERVICIOS PERSONALES</t>
  </si>
  <si>
    <t>OTROS GASTOS GENERALES</t>
  </si>
  <si>
    <t>RUBROSFUNCIONAMIENTO</t>
  </si>
  <si>
    <t>GASTOS DE FUNCIONAMIENTO</t>
  </si>
  <si>
    <t>GASTOS DE INVERSION</t>
  </si>
  <si>
    <t>SIG</t>
  </si>
  <si>
    <t>TIPO DE PROGRAMACION</t>
  </si>
  <si>
    <t>PROGRAMACION</t>
  </si>
  <si>
    <t>SUMA</t>
  </si>
  <si>
    <t>CONSTANTE</t>
  </si>
  <si>
    <t>CRECIENTE</t>
  </si>
  <si>
    <t>DECRECIENTE</t>
  </si>
  <si>
    <t>MENSUAL</t>
  </si>
  <si>
    <t>TRIMESTRAL</t>
  </si>
  <si>
    <t>EFICIENCIA</t>
  </si>
  <si>
    <t>EFICACIA</t>
  </si>
  <si>
    <t>EFECTIVIDAD</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</si>
  <si>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</si>
  <si>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</si>
  <si>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</si>
  <si>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</si>
  <si>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</si>
  <si>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</si>
  <si>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</si>
  <si>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</si>
  <si>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</si>
  <si>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PLAN ESTRATEGICO INSTITUCIONAL</t>
  </si>
  <si>
    <t>SEGUIMIENTO PLAN GESTION DEL PROCESO</t>
  </si>
  <si>
    <t>SEMESTRAL</t>
  </si>
  <si>
    <t>ANUAL</t>
  </si>
  <si>
    <t>MEDICIONFINAL</t>
  </si>
  <si>
    <t>CONTRALORIA</t>
  </si>
  <si>
    <t>SI</t>
  </si>
  <si>
    <t>NO</t>
  </si>
  <si>
    <t>ANÁLISIS DE RESULTADO</t>
  </si>
  <si>
    <t xml:space="preserve">Producto: </t>
  </si>
  <si>
    <r>
      <rPr>
        <b/>
        <sz val="10"/>
        <color theme="1"/>
        <rFont val="Arial"/>
        <family val="2"/>
      </rPr>
      <t xml:space="preserve">Nombre:            </t>
    </r>
    <r>
      <rPr>
        <sz val="10"/>
        <color theme="1"/>
        <rFont val="Arial"/>
        <family val="2"/>
      </rPr>
      <t xml:space="preserve">
</t>
    </r>
  </si>
  <si>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</si>
  <si>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</si>
  <si>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</si>
  <si>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</si>
  <si>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OBJETIVO ESPECIFICO</t>
  </si>
  <si>
    <r>
      <t xml:space="preserve">VIGENCIA DE LA PLANEACIÓN: </t>
    </r>
    <r>
      <rPr>
        <sz val="10"/>
        <rFont val="Arial"/>
        <family val="2"/>
      </rPr>
      <t>2017</t>
    </r>
  </si>
  <si>
    <t>TIPO DE META</t>
  </si>
  <si>
    <t>META PLAN DE GESTION VIGENCIA</t>
  </si>
  <si>
    <t>META CUATRIENAL PLAN ESTRATEGICO SDG</t>
  </si>
  <si>
    <t>I TRI</t>
  </si>
  <si>
    <t>II TRI</t>
  </si>
  <si>
    <t>III TRI</t>
  </si>
  <si>
    <t>IV TRI</t>
  </si>
  <si>
    <t>EVALUACIÓN FINAL PLAN DE GESTION</t>
  </si>
  <si>
    <t>Línea base del perfil del riesgo</t>
  </si>
  <si>
    <t>TOTAL PROGRAMACION VIGENCIA</t>
  </si>
  <si>
    <t>(No. De acciones del plan anticorrupción cumplidas en el trimestre/No. De acciones del plan antocorrupción formuladas para el trimestre en la versión vigente del plan anticorrupción)*100</t>
  </si>
  <si>
    <t>TOTAL PLAN DE GESTIÓN</t>
  </si>
  <si>
    <t>PONDERACIÓN DE LA META</t>
  </si>
  <si>
    <t>Cumplir con el 100% de reportes de riesgos y servicio no conforme del proceso de manera oportuna con destino a la mejora del Sistema de Gestión de la Entidad</t>
  </si>
  <si>
    <t>Asistir al 100% de las mesas de trabajo, comités o instancias de decisión o consulta relacionadas con el Sistema de Gestión de la Entidad</t>
  </si>
  <si>
    <t>Porcentaje de Cumplimiento Trimestre I</t>
  </si>
  <si>
    <t>Porcentaje de Cumplimiento Trimestre II</t>
  </si>
  <si>
    <t>Porcentaje de Cumplimiento Trimestre III</t>
  </si>
  <si>
    <t>Porcentaje de Cumplimiento Trimestre IV</t>
  </si>
  <si>
    <t>Porcentaje de Cumplimiento PLAN DE GESTIÓN 2017</t>
  </si>
  <si>
    <t>Promover la modernización institucional con enfoque basado en resultados que garantice el manejo eficaz y eficiente de los recursos</t>
  </si>
  <si>
    <r>
      <t>Líder del  Proceso:</t>
    </r>
    <r>
      <rPr>
        <sz val="10"/>
        <rFont val="Arial"/>
        <family val="2"/>
      </rPr>
      <t xml:space="preserve"> </t>
    </r>
  </si>
  <si>
    <t>Alcanzar el 80% de satisfacción de los usuarios que demandan servicios y atención en las inspecciones de policía.</t>
  </si>
  <si>
    <t>Dependencia: SUBSECRETARIA DE GESTION LOCAL</t>
  </si>
  <si>
    <t>RUTINARIA</t>
  </si>
  <si>
    <t>RETADORA (MEJORA)</t>
  </si>
  <si>
    <t>GESTIÓN</t>
  </si>
  <si>
    <t>Establecer linea base del perfil de riesgo del proceso aplicando metodologia del manual de gestión del riesgo 1D-PGE-M4</t>
  </si>
  <si>
    <t>SOTENIBILIDAD DEL SISTEMA DE GESTIÓN</t>
  </si>
  <si>
    <t>(No. de espacios en las que se participó/ No. de espacios convocados relacionados con el Sistema de gestion de la entidad)*100</t>
  </si>
  <si>
    <t>Cumplir el 100% del Plan de Actualización de la documentación del Sistema de Gestión de la Entidad correspondientes al proceso</t>
  </si>
  <si>
    <t>SOSTENIBILIDAD DEL SISTEMA DE GESTIÓN</t>
  </si>
  <si>
    <t>Consumo de papel 2017</t>
  </si>
  <si>
    <t>Datos entregados por la Dirección Administrativa</t>
  </si>
  <si>
    <t>N/A</t>
  </si>
  <si>
    <t>Linea Base Perfil del Riesgo</t>
  </si>
  <si>
    <t>Acciones correctivas documentadas y vigentes</t>
  </si>
  <si>
    <t>Aplicativo SIG MEJORA</t>
  </si>
  <si>
    <t>Reportes de Riesgos y Servicio No Conforme</t>
  </si>
  <si>
    <t>Asistencia a las mesas de trabajo relacionadas con el Sistema de Gestión</t>
  </si>
  <si>
    <t>Actas
Memorandos
Correos</t>
  </si>
  <si>
    <t>Cumplimiento del plan de actualización de los procesos en el marco del Sistema de Gestión</t>
  </si>
  <si>
    <t>Plan de Actualización de la Documentación</t>
  </si>
  <si>
    <t>Cumplimiento oportuno al 100% de las actividades consignadas en el plan anticorrupción 2017 o asignadas formalmente en virtud  de su implementaciòn, a desarrollar en el respectivo trimestre según el cronograma establecido en el Plan Publicado.</t>
  </si>
  <si>
    <t>Cumplimiento oportuno Plan Anticorrupción 2017</t>
  </si>
  <si>
    <t>Seguimiento Plan Anticorrupción</t>
  </si>
  <si>
    <t>Elaborar dos (2) informes de seguimiento a las acciones de control u operativos adelantados por las Alcaldías Locales en materia policiva</t>
  </si>
  <si>
    <t>Elaborar dos (2) informes de seguimiento de los avances a la depuración de actuaciones administrativas de los años 2015 y anteriores realizadas por las Alcaldías Locales.</t>
  </si>
  <si>
    <t>Disminuir el número de actuaciones administrativas activas y las represadas a 21.513</t>
  </si>
  <si>
    <t>Elaborar cuatro (4) informes de seguimiento de los avances al cumplimiento de los Fallos del Rio Bogotá y Cerros Orientales realizadas por las Alcaldías Locales involucradas</t>
  </si>
  <si>
    <t>Acompañar 120 acciones de control u operativos realizados por las Alcaldías Locales con asesoría técnica por parte de la DGP</t>
  </si>
  <si>
    <t>Documentos elaborados</t>
  </si>
  <si>
    <t>Informes de seguimiento</t>
  </si>
  <si>
    <t>Acciones de control u operativos con acompañamiento</t>
  </si>
  <si>
    <t>Dirección para la Gestión Policiva</t>
  </si>
  <si>
    <t>Elaborar e implementar un (1) plan de acción para  la operación de los Consejos Locales de Gobierno.</t>
  </si>
  <si>
    <t>Elaborar dos (2)  proyectos de actos administrativos, tendientes a mejorar el marco normativo en materia de Coordinación Interinstitucional y /o participación.</t>
  </si>
  <si>
    <t>Realizar 6 sesiones de la Escuela de Gobierno Local</t>
  </si>
  <si>
    <t xml:space="preserve">Comprometer el 40% de los recursos del proyecto de inversión a junio  y el 94% a diciembre de 2017
</t>
  </si>
  <si>
    <t>Plan de acción elaborado e implementado, para la operación de los CLG</t>
  </si>
  <si>
    <t>No. de planes de acción elaborados e implementados, para la operación de los CLG / No. de planes de acción programados para la operación de los CLG.</t>
  </si>
  <si>
    <t>Proyectos de actos administrativos elaborados</t>
  </si>
  <si>
    <t>No. de actos administrativos elaborados / No. de actos administrativos programados.</t>
  </si>
  <si>
    <t>Sesiones de la Escuela de Gobierno</t>
  </si>
  <si>
    <t>No. de sesiones de la Escuela de Gobierno realizadas / No. de sesiones de la Escuela de Gobierno programadas</t>
  </si>
  <si>
    <t>Sesiones de seguimiento y/o coordinación .</t>
  </si>
  <si>
    <t>No. de sesiones de seguimiento y/o coordinación realizadas / No. de sesiones de seguimiento y/o coordinación programadas</t>
  </si>
  <si>
    <t>Porcentaje de Ejecución</t>
  </si>
  <si>
    <t>% de presupuesto disponible comprometido</t>
  </si>
  <si>
    <t>Elaborar cuatro (4) informes para el seguimiento a las Obligaciones por Pagar de los compromisos constituidos por los Fondos de Desarrollo Local para generar alertas tempranas.</t>
  </si>
  <si>
    <t>Elaborar cuatro (4) informes de seguimiento al presupuesto de los Fondos de Desarrollo Local - Alcaldías Locales para generar alertas tempranas.</t>
  </si>
  <si>
    <t>Informes de seguimiento a las obligaciones por pagar de los FDL - Alcaldías Locales</t>
  </si>
  <si>
    <t>Informes de Seguimiento al presupuesto de los FDL - Alcaldías Locales</t>
  </si>
  <si>
    <t>Número de Informes elaborados de seguimiento al presupuesto de los Fondos de Desarrollo Local - Alcaldías Locales / No. De informes programados de seguimiento al presupuesto de los Fondos de Desarrollo Local - Alcaldías Locales</t>
  </si>
  <si>
    <t>100 informes de seguimiento a las OxP</t>
  </si>
  <si>
    <t>Elaborar un (1) documento que contenga  la fase preliminar para la formulación del modelo de Gestión</t>
  </si>
  <si>
    <t>No. de documentos elaborados / No. de documentos  programados</t>
  </si>
  <si>
    <t>Subsecretaría de Gestión Local</t>
  </si>
  <si>
    <t>Dirección para la Gestión del Desarrollo Local</t>
  </si>
  <si>
    <t>Subsecretaría de Gestión Local
Dirección para la Gestión del Desarrollo Local
Dirección para la Gestión Policiva</t>
  </si>
  <si>
    <t>Realizar 8 sesiones  de seguimiento y/o coordinación con los alcaldes locales y /o los sectores administrativos del Distrito.</t>
  </si>
  <si>
    <t>Integrar las herramientas de planeación, gestión y control, con enfoque de innovación, mejoramiento continuo, responsabilidad social, desarrollo integral del talento humano, articulación sectorial  y transparencia</t>
  </si>
  <si>
    <t xml:space="preserve">Fortalecer la capacidad institucional y para el ejercicio de la función  policiva por parte de las Autoridades locales a cargo de la SDG. </t>
  </si>
  <si>
    <t>Implementar un Modelo de Gestión para las Alcaldías Locales que profundice el esquema de desconcentración articulado con el Sistema Distrital de Participación.</t>
  </si>
  <si>
    <t>Fortalecer la capacidad de acción de los Alcaldes Locales frente a las funciones relacionadas con Inspección, Vigilancia y Control de espacio público, establecimientos de comercio y obras y urbanismo</t>
  </si>
  <si>
    <t xml:space="preserve">Implementar un Modelo de Seguimiento, Monitoreo y Evaluación de las funciones de los Alcaldes Locales y de las Alcaldías Locales útil para la toma de decisiones de política. </t>
  </si>
  <si>
    <t>NA</t>
  </si>
  <si>
    <t>Plan de acción</t>
  </si>
  <si>
    <t>Sesiones</t>
  </si>
  <si>
    <t>Porcentaje de ejecución</t>
  </si>
  <si>
    <t xml:space="preserve">Actos Administrativos </t>
  </si>
  <si>
    <t>Documentos</t>
  </si>
  <si>
    <t>Informes</t>
  </si>
  <si>
    <t>Archivo Subsecretaría de Gestión Local</t>
  </si>
  <si>
    <t>Archivo Dirección para la Gestión Policiva</t>
  </si>
  <si>
    <t>Intranet</t>
  </si>
  <si>
    <t>RESULTADO INDICADOR  PRIMER TRIMESTRE</t>
  </si>
  <si>
    <t>RESULTADO INDICADOR  SEGUNDO TRIMESTRE</t>
  </si>
  <si>
    <t>RESULTADO INDICADOR  TERCER TRIMESTRE</t>
  </si>
  <si>
    <t>RESULTADO INDICADOR  CUARTO TRIMESTRE</t>
  </si>
  <si>
    <t>Número de Informes elaborados de seguimiento a las OxP / No. de  informes de OxP programados</t>
  </si>
  <si>
    <t xml:space="preserve">PREDIS - Mesas Técnicas de acompañamiento- Matriz de seguimiento a OxP </t>
  </si>
  <si>
    <t>PREDIS - Documento de Sugerencias y recomendaciones- Alertas Tempranas - Informe de seguimiento a Obligacions por pagar - Giros - Inversión Directa - Matriz de seguimiento a reparto  procesos enviados por los FDL- PAA.</t>
  </si>
  <si>
    <t>Acciones de control u operativos</t>
  </si>
  <si>
    <t>No. de informes de seguimiento a las acciones de control u operativos elaborados / No. de informes de seguimiento a las acciones de control u operativos programados.</t>
  </si>
  <si>
    <t xml:space="preserve">No. de informes de seguimiento de los avances al cumplimiento de los Fallos del Rio Bogotá y Cerros Orientales elaborados / No. de informes  de seguimiento de los avances al cumplimiento de los Fallos del Rio Bogotá y Cerros Orientales programados. </t>
  </si>
  <si>
    <t>No. de informes de seguimiento  de los avances a la depuración de actuaciones administrativas de los años 2015 y anteriores elaborados / No. de informes de seguimiento  de los avances a la depuración de actuaciones administrativas de los años 2015 y anteriores programados</t>
  </si>
  <si>
    <t>No. de acciones de control u operativos con acompañamiento / No. de acciones de control u operativos programadas para  acompañamiento</t>
  </si>
  <si>
    <t>Establecer la línea base del consumo de papel del proceso durante la vigencia 2017, según la herramienta entregada por la Oficina Asesora de Planeación</t>
  </si>
  <si>
    <t>Línea base del consumo de papel del proceso</t>
  </si>
  <si>
    <t>(No. De acciones de plan de mejoramiento, responsabilidad del proceso, documentadas y vigentes/No. De acciones bajo responsabilidad del proceso)*100</t>
  </si>
  <si>
    <t>Cumplimiento en reportes de riesgos y servicio no conforme de manera oportuna</t>
  </si>
  <si>
    <t>(No. de reportes de riesgos y servicio no conforme remitidos oportunamente a la OAP/ No. de reportes de riesgos y servicio no conforme establecidos en el Sistema de gestion de la entidad)*100</t>
  </si>
  <si>
    <t>Reportes Gestión del Riesgo y producto no conforme</t>
  </si>
  <si>
    <t>Mesas de trabajo, comites o instancias de desición</t>
  </si>
  <si>
    <t>(No. De Documentos actualizados según el  Plan/No. De documentos previstos para actualización en el Plan  )*100</t>
  </si>
  <si>
    <t>Documento de Linea Bae</t>
  </si>
  <si>
    <t xml:space="preserve">Mantener, el 100% de las acciones correctivas asignadas al proceso con relación a planes de mejoramiento interno/externo, documentadas y vigentes. </t>
  </si>
  <si>
    <t>Actividades  Plan Anticorrupción</t>
  </si>
  <si>
    <t>Acciones Correctivas</t>
  </si>
  <si>
    <t xml:space="preserve">Diseñar e Implementar un plan de accion para la operacion de los consejos locales de gobierno </t>
  </si>
  <si>
    <t>Diseñar y evaluar el 100% del Modelo de Gestión  para Alcaldías Locales</t>
  </si>
  <si>
    <t>Implementar el 100% del modelo de seguimiento, monitoreo y evaluación de la gestión de las Alcaldías Locales</t>
  </si>
  <si>
    <t>Se realizó sesión de la Comisión Intersectorial el 03 de marzo de 2017 (Plan de Acción 2017, Propuesta de regulación del espacio público, inclusión de recorridos tipo para la actividad de carreras atléticas, Propuesta de protocolo de relación institucionalpara la actividad de mercados temporales, temas varios) . Así mismo, el 29 de marzo de 2017  se realizó reunión con Alcaldes Locales, a fin de entregar el pliego de condiciones tipo para contratación de malla vial.</t>
  </si>
  <si>
    <t>Archivo Subsecretaria de Gestión Local</t>
  </si>
  <si>
    <t>Radicado No. 20172100170183</t>
  </si>
  <si>
    <t xml:space="preserve">Se realizó seguimiento al comportamiento de la ejecución de los recursos de inversión local durante el primer trimestre. Se elaboraron informes semanles que detalla el avance de la ejecución del presupuesto asignado para cada uno de los Fondos de Desarrollo Local durante los meses de enero, febrero y marzo. El informe Trimestral da cuenta de la composición presupuestal de los FDL señalando que el 46% del presupuesto corresponde a inversión directa y el 51% de obligaciones por pagar con un 3% de los recursos dirigidos al rubro de funcionamiento. En el informe trimestal se hace un comparativo de la ejecución del presupuesto entre la vigencia 2017 Vs 2013 el cual se observa que durante los tres primeros meses del año la ejecución de la vigencia de 2013 se encuentra por debajo de la ejecución de la Vigencia 2017.
</t>
  </si>
  <si>
    <t>Carpeta de Informes de la DGDL</t>
  </si>
  <si>
    <t xml:space="preserve">Se realiza Informe de seguimiento a las Obligaciones por Pagar de los compromisos constituidos por los Fondos de Desarrollo Local, en el cual se señala que a corte a  31 de marzo se han recuperado $24.682.991.287, los cuales se encuentran en saldos de apropiación disponible en cada uno de los FDL.   </t>
  </si>
  <si>
    <t>Grupo I.V.C  (Grupo Actividad Ecònomica: Actas- Informes/ CARPETA D.G.P
Grupo I.V.C  (Grupo Ambiental): Actas- Informes/ CARPETA D.G.P
Grupo Fallos: Actas/ CARPETA D.G.P
Grupo JACD: Informe/ Presentación/ CARPETA D.G.P</t>
  </si>
  <si>
    <t xml:space="preserve">Archivo DPG. </t>
  </si>
  <si>
    <r>
      <t xml:space="preserve">Los operativos acompañados por temáticas son los siguientes:
1. </t>
    </r>
    <r>
      <rPr>
        <b/>
        <sz val="11"/>
        <color theme="1"/>
        <rFont val="Calibri"/>
        <family val="2"/>
        <scheme val="minor"/>
      </rPr>
      <t>I.V.C  ACTIVIDAD ECÒNOCMICA:</t>
    </r>
    <r>
      <rPr>
        <sz val="11"/>
        <color theme="1"/>
        <rFont val="Calibri"/>
        <family val="2"/>
        <scheme val="minor"/>
      </rPr>
      <t xml:space="preserve">  16 Operativos  referentes a control en temas de actividad economica, principlamente frente al control de parqueaderos  y venta de licor. 2 Operativos acompañados referentes a restitución y notificación en temas de espacio pùblico.                                                                                                                             
2. </t>
    </r>
    <r>
      <rPr>
        <b/>
        <sz val="11"/>
        <color theme="1"/>
        <rFont val="Calibri"/>
        <family val="2"/>
        <scheme val="minor"/>
      </rPr>
      <t xml:space="preserve">I.V.C  AMBIENTAL: </t>
    </r>
    <r>
      <rPr>
        <sz val="11"/>
        <color theme="1"/>
        <rFont val="Calibri"/>
        <family val="2"/>
        <scheme val="minor"/>
      </rPr>
      <t xml:space="preserve">  7 Acompañamientos de operativos en recolecciones de llantas dispuesta indebidamente en espacio público, 2 en temas de actividades  de mineria ilegales, 3 operativos de recuperacion de puntos criticos (Residuos,Llantas y Escombros).</t>
    </r>
    <r>
      <rPr>
        <sz val="11"/>
        <color rgb="FFFF0000"/>
        <rFont val="Calibri"/>
        <family val="2"/>
        <scheme val="minor"/>
      </rPr>
      <t xml:space="preserve">                          </t>
    </r>
    <r>
      <rPr>
        <sz val="11"/>
        <color theme="1"/>
        <rFont val="Calibri"/>
        <family val="2"/>
        <scheme val="minor"/>
      </rPr>
      <t xml:space="preserve">                                                                                                                                                                                               
 3. </t>
    </r>
    <r>
      <rPr>
        <b/>
        <sz val="11"/>
        <color theme="1"/>
        <rFont val="Calibri"/>
        <family val="2"/>
        <scheme val="minor"/>
      </rPr>
      <t xml:space="preserve">FALLOS: </t>
    </r>
    <r>
      <rPr>
        <sz val="11"/>
        <color theme="1"/>
        <rFont val="Calibri"/>
        <family val="2"/>
        <scheme val="minor"/>
      </rPr>
      <t xml:space="preserve"> Se realizaron</t>
    </r>
    <r>
      <rPr>
        <sz val="11"/>
        <color rgb="FFFF0000"/>
        <rFont val="Calibri"/>
        <family val="2"/>
        <scheme val="minor"/>
      </rPr>
      <t xml:space="preserve"> </t>
    </r>
    <r>
      <rPr>
        <sz val="11"/>
        <color theme="1"/>
        <rFont val="Calibri"/>
        <family val="2"/>
        <scheme val="minor"/>
      </rPr>
      <t xml:space="preserve">actividades de verificación para cumplimiento notificaciones semovientes  en àrea del Rìo Bogotá y  Operativos Visita de Inspección   frente al  àrea de protección de Cerros Orientales.   </t>
    </r>
    <r>
      <rPr>
        <sz val="11"/>
        <color rgb="FFFF0000"/>
        <rFont val="Calibri"/>
        <family val="2"/>
        <scheme val="minor"/>
      </rPr>
      <t xml:space="preserve"> </t>
    </r>
    <r>
      <rPr>
        <sz val="11"/>
        <color theme="1"/>
        <rFont val="Calibri"/>
        <family val="2"/>
        <scheme val="minor"/>
      </rPr>
      <t xml:space="preserve">                                                                                                                                                                                                                                           4.  </t>
    </r>
    <r>
      <rPr>
        <b/>
        <sz val="11"/>
        <color theme="1"/>
        <rFont val="Calibri"/>
        <family val="2"/>
        <scheme val="minor"/>
      </rPr>
      <t>JACD:</t>
    </r>
    <r>
      <rPr>
        <sz val="11"/>
        <color theme="1"/>
        <rFont val="Calibri"/>
        <family val="2"/>
        <scheme val="minor"/>
      </rPr>
      <t xml:space="preserve">  Se realizaron 22 visitas en marco del Decreto 037 de 2005 en  acompañamiento a la Acaldía Local, con el objetivo de verificar el cumplimiento de la Ley 1225 de 2008, la Resolución 0958 de 2010, frente a  parques de diversiones, atracciones mecanicas y/ o dispositivos de entretenimiento.                                                                                                                                                                                                     
RAFAEL URIBE URIBE: 4 Operativos  (20 de Enero , 3,8,22 de Febrero )
CANDELARIA:  2 Operativos (24, 27 Marzo) 
PUENTE ARANDA:  3 Operativos  (8,22,29 de Marzo)                                                                         
ANTONIO NARIÑO: 4 Operativos (9,25 de Febrero, 22,29 de Marzo)                                     
LOS MARTIRES: 3 Operativos (26 de Febrero, 7, 24 de Marzo)
</t>
    </r>
    <r>
      <rPr>
        <sz val="11"/>
        <rFont val="Calibri"/>
        <family val="2"/>
        <scheme val="minor"/>
      </rPr>
      <t xml:space="preserve">TEUSAQUILLO: 3 Operativos (22 de Enero, 16 de Febrero)                                                                      
BARRIOS UNIDOS: 2 Operativos (7 de Febrero) 
SUBA: 10 Operativos (10, 20, 25 de Febrero, 13,14,29 de Marzo)         </t>
    </r>
    <r>
      <rPr>
        <sz val="11"/>
        <color theme="1"/>
        <rFont val="Calibri"/>
        <family val="2"/>
        <scheme val="minor"/>
      </rPr>
      <t xml:space="preserve">                                                          
ENGATIVA: 6 Operativos  (24 de enero, 6,7 de febrero y 31 de marzo)
FONTIBÓN: 6 Operativos  (24 de enero, 1 de Febrero, 2,22,28,31 de Marzo)
KENNEDY: 9 Operativos (24 de enero, 27 de febrero, 8,15,22,24,27,31 de Marzo)
BOSA: 5 Operativos (30 de enero, 23 de febrero, 15,21,27 de Marzo)
TUNJUELITO: 1 Operativo (25 de enero)
SAN CRISTOBAL:  1 Operativo (22 de marzo)
USME: 2 Operativos (9,16 de Marzo)
CHAPINERO: 2 Operativos  (21 y 23 de Febrero)
USAQUEN: 6 operativos (26 de Enero, 22 de Marzo ) 
Nota:  Se hace necesario indicar que el número de acompañamientos reportados/ frente al número de acompañamientos proyectados, se incrementa para el trimestre principalmente porque el tema de I.V.C  a parques de diversiones  y/o atracciones mecánicas debe realizarse 1 vez por semestre posterior a la fecha de registro realizado por la dirección.
</t>
    </r>
  </si>
  <si>
    <t>El informe trimestral esta principalmente enfocado en las acciones realizadas por la Dirección para la Gestión Policiva en coordinación institucional con la Corporación Autónoma Regional de Cundinamarca- CAR, relacionadas con el uso indebido del suelo ante la presencia de semovientes en el área de manejo especial del Río Bogotá.
Este trabajo se viene desarrollando como una estrategia conjunta que permita  en marco de las funciones de Inspección, Vigilancia y Control que le asisten e los Alcaldes Locales de Suba, Engativá, Fontibón, Kennedy y Bosa, como autoridades policivas afectadas por la presencia de semovientes en la Ronda Hidráulica y en la Zona de Manejo y Preservación Ambiental a lo largo del Río Bogotá.
Adicionalmente, es importante indicar que el cumplimiento y el desarrollo de un proceso de seguimiento y monitoreo, ha sido asumido por esa Dirección con el fin de acatar la normatividad  urbana relacionada con el Uso del  Suelo, contenida en el Decreto Distrital 190 de 2004 “Por medio del cual se compilan las disposiciones contenidas en los Decretos Distritales 619 de 2000 y 496 de 2003” expedidos por el Alcalde Mayor de Bogotá y  el Acuerdo 17 de 2009 “Por medio del cual se determina la Zona de Ronda de Protección del Rio Bogotá” expedido por la CAR.
Adelantar los procesos de notificación, contribuyen significativamente con la recuperación y protección de los procesos de restauración ecológica que realizan las Autoridades Ambientales y las Alcaldías Locales, coadyuvando a su vez a generar acciones efectivas que permitan el cumplimiento del Fallo del Río Bogotá.</t>
  </si>
  <si>
    <t xml:space="preserve">Se realiza Informe de seguimiento a las Obligaciones por Pagar de los compromisos constituidos por los Fondos de Desarrollo Local, en el cual se señala que al cierre de primer semestre de 2017, los FDL registran una ejecución del 23.35%, presentando un crecimiento del 3.70%.  Durante el primer semestre se evidencia la recuperación de $ 11.762 mil millones, recursos que podrían aportar en nuevas metas de inversión y mayores coberturas en la ejecución de los proyectos contemplados en la vigencia de 2017. De dicha cifra $ 7.366.194.607 corresponden a recursos recuperados por liberaciones por pertenecer   a saldos sobrantes una vez ejecutados y liquidados los contratos y  $ 4.396.329.799  corresponden a recursos recuperados por fenecimientos por pérdida de competencia para liquidar la contratación de conformidad con lo consagrado en la ley 1152 de 2007.  </t>
  </si>
  <si>
    <t>Se relizaron 3 sesiones de la Escuela de Gobierno Local. La primera,  el 18 de mayo a los Alcaldes Locales en calidad de encargo (Bogotá Distrito Capital, Planeación Local, Contratación Local, IVC- JACD, Manejo Medios de Comunicación) ,  la segunda se efectuó el 31 de mayo a los Alcaldes Locales y sus equipos de trabajo ( Características económicas del contrato estatal, anticipo y su amortización, pago anticipado, formas de desembolsos y su trámite) y la tercera el 23 de junio a los Alcaldes Locales  (Despachos comisorios, Entornos seguros - ruta de atención integral, planes de mejoramiento local, subsidio tipo C).</t>
  </si>
  <si>
    <t>Radicado No. 20172200294803 de 2017</t>
  </si>
  <si>
    <t xml:space="preserve">El informe se estructura en dos partes: La primera hace referencia al avance en materia de gestión documental de las alcaldías locales de Suba, Barrios Unidos, Usaquén, Engativá, Usme, Tunjuelito, Bosa, Candelaria, Rafael Uribe Uribe, Ciudad Bolívar y Puente Aranda. De acuerdo con lo señalado en el informe se ha procesado un 57%  (621) metros lineales de archivo.
La segunda parte esta relacionada con el Impulso - Gestión Jurídica, donde se muestra el avance en materia de impulso procesal y archivos de los expedientes administrativos. </t>
  </si>
  <si>
    <t>Se acompañaron 68 acciones de control u operativos en las Alcaldías Locales, así:
Espacio Publico:  8
Recolección de Llantas: 8 
IVC Actividades Económicas: 13
Obras y Urbanismo:  1
Fallos:      18
JACD:  20</t>
  </si>
  <si>
    <t>El 3 de mayo de 2017 se realizó 1 sesión del Consejo de Alcaldes Locales (Proceso de revisión ordinaria POT, Decreto 545 de 2016, Bogotá activa el Desarrollo Económico, Sistema de Identificación Animal - Ciudadano de 4 patas, situaciones administrativas, Modelo Salud para Bogotá - Informe de Gestión Primer año de transición).
El 23 de mayo se realizó sesión conjunta de las Comisiones Intersectoriales de Participación y de Gestión y Desarrollo Local. (Socialización de la Directiva 012 de 2016 del Alcalde Mayor,   Presentación del Documento Final “Esquema Local de Coordinación Interinstitucional y Participación Ciudadana” y documento borrador de Acto Administrativo y  Presentación Estrategia de Participación Fase II Plan de Ordenamiento Territorial.)</t>
  </si>
  <si>
    <t>El proyecto 1094 ejecutó el 42,74% a 30 de junio de 2017.</t>
  </si>
  <si>
    <t>Reporte PREDIS a 30 de junio de 2017</t>
  </si>
  <si>
    <t>El informe semestal elaborado detalla los siguientes contenidos:
1. Diligencia de notificación de comunicación relacionada con el uso indebido del suelo ante la presencia de semovientes en el área de manejo especial del Río Bogotá.
2. Recorrido de verificación de afectaciones por el Río Bogotá.
3. Actividades para la recuperación de la Ronda Hidráulica del Río Bogotá en los Sectores Bilbao y Santa Cecilia de la Localidad de Suba.
4. Actividades para el cumplimiento de la Medida Cautelar sobre Curtiembres en el Barrio San Benito de la Localidad de Tunjuelito.
5. Participación en el Taller de las Fases de Prospectiva y Zonificación Ambiental y de Formulación del Plan de Ordenación y Manejo de la Cuenca Hidrográfica – POMCA del Río Bogotá</t>
  </si>
  <si>
    <t>Se realizó seguimiento al comportamiento de la ejecución de los recursos de inversión local durante el segundo trimestre, efetuando un comparativo de la ejecución presupuestal en inversión directa entre la vigencia 2017 Vs 2013 el cual se observa que durante el segundo trimestre del año la ejecución de la vigencia de 2017 (15,72%) se encuentra levemente por debajo de la ejecución de la vigencia 2013 (15,35%). De igual forma se observa una variación promedio de 4,95% de acuerdo a la inversión ejecutada por los veinte (20) Fondos de Desarrollo Local con respecto al corte de la semana anterior (22 de Junio).</t>
  </si>
  <si>
    <t>Se realizó informe de seguimiento a las acciones de control u operativos adelantados por las Alcaldías Locales, frente a  actividad económica, urbanismo relacionados con la integridad del espacio público, urbanismo relacionados con la integridad urbanística, ambiente, mineria y relaciones con los animales y convivencia relacionados con artículos pirotécnicos y sustancias peligrosas.</t>
  </si>
  <si>
    <t>Se relizaron 2 sesiones de la Escuela de Gobierno Local. La primera,  el 9 de marzo a los Alcaldes y sus equipos de trabajo (Malla Vial, Cooperación Internacional, Plan Sectorial de Educación, Proceso de Rendición de Cuentas) y la segunda se efectuó el 14 de marzo para los Ediles de Bogotá (Rendición de Cuentas).</t>
  </si>
  <si>
    <r>
      <t>Se relizaron 3</t>
    </r>
    <r>
      <rPr>
        <sz val="11"/>
        <color rgb="FFFF0000"/>
        <rFont val="Calibri"/>
        <family val="2"/>
        <scheme val="minor"/>
      </rPr>
      <t xml:space="preserve"> </t>
    </r>
    <r>
      <rPr>
        <sz val="11"/>
        <color theme="1"/>
        <rFont val="Calibri"/>
        <family val="2"/>
        <scheme val="minor"/>
      </rPr>
      <t>sesiones de la Escuela de Gobierno Local, dirigida a los equipos locales. La primera,  el 18 de julio (Modalidades de selección de contratistas y principios y  el pliego de condiciones como ley para las partes); la segunda, el 23 de agosto (Supervisión e interventoría, como aspecto de vital importancia en materia contractual); la tercera el 20 de septiembre (Régimen sancionatorio  en materia de compras públicas: Aplicación de multas, Cláusula penal pecuniaria, Declaratoria de incumplimiento, Caducidad administrativa)</t>
    </r>
  </si>
  <si>
    <t>Se acompañaron 76 acciones de control u operativos en las Alcaldías Locales, así:
Espacio Publico: 15
Recolección de Llantas: 9
IVC Actividades Económicas: 23
Obras y Urbanismo: 3
Fallos:   26
JACD:  0</t>
  </si>
  <si>
    <t xml:space="preserve">El informe detalla los siguientes aspectos:
1. Necesidad de la implementación de un sistema tecnológico interinstitucional de control urbano en la zona de la Reserva Forestal Protectora Bosque Oriental de Bogotá, a fin de evitar el control urbanístico en este sector.
2. Falencias actuales en el método del control urbano que ejercen las autoridades de policía y que impiden que se realice un efectivo seguimiento a la expansión urbana en la Reserva Forestar Protectora Bosque Oriental de Bogotá.
3. Herramientas jurídicas con las que cuentan las autoridades de policía competentes, para evitar que se de una expansión urbanística en la Reserva Forestal Protectora Bosque Oriental de Bogotá.
4. Cambios en temas de competencia y procedimiento que trae consigo la entrada en vigencia del Nuevo Código Nacional de Policía y Convivencia- Ley 1801 de 2016, con relación al control urbanístico en la Reserva Forestal Protectora Bosque Oriental de Bogotá.
5. El ejercicio de la función policial del control urbanístico, frente al tema de la caducidad en las actuaciones administrativas que se adelantan en las cinco (5) Alcaldías Locales que hacen parte del Fallo de Cerros Orientales. </t>
  </si>
  <si>
    <t>Radicado No.  20172100293473</t>
  </si>
  <si>
    <t>La Dirección para la Gestión del Desarrollo Local realiza seguimiento al presupuesto de inversión de los Fondos de Desarrollo Local a través de las actividades misionales a cargo. En el tercer trimestre se realizó seguimiento emitiendo consideraciones técnicas y jurídicas  que  ascienden a 230 repuestas a solicitudes de estudios previos. Así mismo, la Dirección implementó capacitaciones para los FDL en cuanto a la Plataforma de SECOP II donde a la fecha se han publicado 72 procesos de:  malla vial, parques, interventoría, entre otros por valor de $ 193.000 millones e igualmente se  realizó la actividad de convocar a los contratistas de las Alcaldías Locales de:  Engativá, Chapinero, Teusaquillo y Candelaria con el propósito de capacitar en SECOP II , con un éxito de 300 proveedores que asistieron a la convocatoria. Por otra parte, en la página web de cada Alcaldía Local se publicó un Banner el cual los posibles futuros proveedores puedan participar en los procesos de contratación de Malla Vial, Parques e interventorías. Acción que como resultado  se observa que el número de oferentes se incrementó con un promedio de 36 oferentes para la modalidad de Licitación Pública, situación que para la vigencia 2016 se presentaron en promedio 6 oferentes.
Por todo lo anterior y demás acciones de acompañamiento que contribuyen al fortalecimiento de la gestión local ,  a cierre del III Trimestre  la ejecución en los FDL corresponde a un 21%, sin embargo se espera que a cierre del mes de octubre ascienda a un 41% con los procesos  estimados a adjudicar el cual corresponde  a la línea de inversión de Malla vial, Espacio Público y  Peatonal.</t>
  </si>
  <si>
    <r>
      <t>Se realizarón</t>
    </r>
    <r>
      <rPr>
        <b/>
        <sz val="11"/>
        <rFont val="Calibri"/>
        <family val="2"/>
        <scheme val="minor"/>
      </rPr>
      <t xml:space="preserve"> cuatro (4) sesiones del Consejo de Alcaldes:</t>
    </r>
    <r>
      <rPr>
        <sz val="11"/>
        <rFont val="Calibri"/>
        <family val="2"/>
        <scheme val="minor"/>
      </rPr>
      <t xml:space="preserve"> La primera el 13 de julio (Plan local de gestión del riesgo y cambio climatico, Marco de actuación para la atención de emergencias, Estrategia ingtegral parques para todos, Ejecución PAC, Intervención principales avenidas para la implementación de los carriles preferenciales), la segunda el 28 de agosto (Instalación, Ejecución FDL-SECOP II-Puntos Críticos, Cronograma para la Expedición de No Hay 2018, Varios), la tercera el 04 de septiembre (puntos críticos) y la cuarta el 18 de septiembre de 2017 (Ejecución Presupuestal FDL, Cronograma de públicación de procesos, Avance del Proyecto de Puntos Críticos en Bogotá, Procesos de la fiesta de los comunales y los formadores, Ruta de Navidad, Tema del profesional de obra).
</t>
    </r>
    <r>
      <rPr>
        <b/>
        <sz val="11"/>
        <rFont val="Calibri"/>
        <family val="2"/>
        <scheme val="minor"/>
      </rPr>
      <t xml:space="preserve">Adicionalmente el 17 de mayo de 2017 se realizó una (1) sesión del Consejo de alcaldes, </t>
    </r>
    <r>
      <rPr>
        <sz val="11"/>
        <rFont val="Calibri"/>
        <family val="2"/>
        <scheme val="minor"/>
      </rPr>
      <t xml:space="preserve">la cual no fue reportada en el segundo trimestre, razón por la cual se incluye en el presente reporte (Recursos comprometidos vigencia 2017, Parqueaderos, Ola invernal y recuperación de zonas con ocupaciones ilegales, Intervención IDIGER, Intervención SIC, Despachos Comisorios)
</t>
    </r>
    <r>
      <rPr>
        <b/>
        <sz val="11"/>
        <rFont val="Calibri"/>
        <family val="2"/>
        <scheme val="minor"/>
      </rPr>
      <t xml:space="preserve">Se realizaron tres (3) sesiones de la Comisión Intersectorial de Espacio Público, </t>
    </r>
    <r>
      <rPr>
        <sz val="11"/>
        <rFont val="Calibri"/>
        <family val="2"/>
        <scheme val="minor"/>
      </rPr>
      <t>la primera el 14 de agosto (Viabilización del protocolo de mercados temporales – Secretaría Distrital Desarrollo Económico ), la segunda el 13 de septiembre (Solicitud de inclusión de una nueva actividad por parte del IDRD, Revisión de un recorrido para la realización de la carrera Bodytech, Varios -  Mogadores y carteleras publicitarias – Secretaría Distrital de Planeación -  Instrumentos para sostenibilidad de plazas – Secretaría Distrital de Movilidad -  Solicitud de exención Festival infantil y juvenil – Secretaría Distrital de Cultura, Recreación y Deporte) y la tercera el 25 de septiembre (Solicitud de exención al cobro por aprovechamiento económico del evento Iluminación navidad por parte del Instituto Distrital de Turismo como parte del Sector Desarrollo Económico, Solicitud de exención al cobro por aprovechamiento económico del evento One Young World por parte de la Subsecretaría de Gobernabilidad y Garantía de Derechos de la Secretaría Distrital  de Gobierno y Solicitud por parte de IDRD de exención al cobro por aprovechamiento económico de los eventos: lanzamiento navidad, ciclovía nocturna, noche de velitas)</t>
    </r>
  </si>
  <si>
    <t xml:space="preserve">La Dirección para la Gestión del Desarrollo Local implementó una nueva estrategia en coordinación con la Secretaría Distrital de Planeación, con el propósito de lograr impacto en la dinámica de la ejecución presupuestal y la depuración de las Obligaciones por Pagar de los  FDL.
Los Representantes Legales de los Fondos de Desarrollo Local, participaron activamente en las mesas técnicas donde  se concertaron compromisos que como resultado de la gestión  se logró depurar $2.342 millones durante un lapso de 15 días.
A cierre del tercer trimestre  se han recuperado $19.552 millones, los cuales se encuentran en: saldos de apropiación disponible en cada uno de los FDL.   
</t>
  </si>
  <si>
    <t>Radicado No. 20172100435103</t>
  </si>
  <si>
    <t>No aplica para este trimestre, toda vez que está programada para ser ejecutada con posterioridad</t>
  </si>
  <si>
    <t>Promedio de cumplimiento de acciones correctivas del proceso tanto en planes de mejora SIG como en Plan de mejora contraloría</t>
  </si>
  <si>
    <t>El proceso reportó riesgos aunque no reportó Servicio No Conforme del Trimestre</t>
  </si>
  <si>
    <t>26 reuniones convocadas, 1 inasistencia</t>
  </si>
  <si>
    <t>El porcentaje corresponde al avance en la actualización del proceso. A 30 de junio se contaba con caracterización de proceso (100%), no se tenía matriz de riesgos (80%) y el avance en la actualización de la demas documentación se programó para fechas posteriores a 30 de junio</t>
  </si>
  <si>
    <t>Corresponde al promedio del cumplimiento de acciones del PAAC en las que participa el proceso, con base en el monitoreo efectuado por la OAP sobre los compromisos del PAAC en la versión 3</t>
  </si>
  <si>
    <t>Cuenta con 12 planes de mejora sin acciones correctivas vencidas. Una Accion correctiva de plan de mejora con contraloría cumplida</t>
  </si>
  <si>
    <t>El proceso reportó riesgos Y Servicio No Conforme del Trimestre</t>
  </si>
  <si>
    <t>Asistió a las 16 reuniones convocadas en el trimestre</t>
  </si>
  <si>
    <t>Aunque tiene documentacion pendiente por actualizar, ha cumplido con las actualizaciones programadas</t>
  </si>
  <si>
    <t>En la versión 4 del PAAC el proceso no contó con responsabilidades a ejecutar en el trimestre</t>
  </si>
  <si>
    <t>La Subsecretaría de Gestión Local remitió para viabilidad jurídica los siguientes proyectos de actos administrativos:
1. Proyecto de Decreto "Mediante el cual se reglamenta el Comité Civil de Convivencia Distrital y los comités Civiles de Convivencia Local y se dictan otras disposiciones" (Decreto 562 del 20 de octubre de 2017)
2. Proyecto de Decreto "Por el cual se delegan unas funciones propias del Alcalde Mayor en los Alcaldes Locales de Bogotá, D.C." (Decreto 416 de 2017)
3. Proyecto de Decreto "Por el cual se reglamenta la medida correctiva de multa general tipo 1 y 2 y su conmutabilidad por la participación en actividad pedagógica de convivencia en el Distrito Capital"(Decreto 495 de 2017)
4. Proyecto de Decreto "Por medio del cual se establece el horario de funcionamiento para el ejercicio de actividades económicas que involucren expendio o consumo de bebidas alcohólicas y/o embriagantes en el Distrito Capital y se dictan otras disposiciones."(En revisión de la Secretaría Jurídica Distrital)</t>
  </si>
</sst>
</file>

<file path=xl/styles.xml><?xml version="1.0" encoding="utf-8"?>
<styleSheet xmlns="http://schemas.openxmlformats.org/spreadsheetml/2006/main">
  <numFmts count="6">
    <numFmt numFmtId="44" formatCode="_-* #,##0.00\ &quot;€&quot;_-;\-* #,##0.00\ &quot;€&quot;_-;_-* &quot;-&quot;??\ &quot;€&quot;_-;_-@_-"/>
    <numFmt numFmtId="43" formatCode="_-* #,##0.00\ _€_-;\-* #,##0.00\ _€_-;_-* &quot;-&quot;??\ _€_-;_-@_-"/>
    <numFmt numFmtId="164" formatCode="0.0%"/>
    <numFmt numFmtId="165" formatCode="[$$-240A]\ #,##0.00"/>
    <numFmt numFmtId="166" formatCode="* #,##0.00&quot;    &quot;;\-* #,##0.00&quot;    &quot;;* \-#&quot;    &quot;;@\ "/>
    <numFmt numFmtId="167" formatCode="[$$-240A]\ #,##0"/>
  </numFmts>
  <fonts count="32">
    <font>
      <sz val="11"/>
      <color theme="1"/>
      <name val="Calibri"/>
      <family val="2"/>
      <scheme val="minor"/>
    </font>
    <font>
      <sz val="11"/>
      <color theme="1"/>
      <name val="Calibri"/>
      <family val="2"/>
      <scheme val="minor"/>
    </font>
    <font>
      <b/>
      <sz val="10"/>
      <name val="Arial"/>
      <family val="2"/>
    </font>
    <font>
      <sz val="10"/>
      <name val="Arial"/>
      <family val="2"/>
    </font>
    <font>
      <sz val="10"/>
      <color theme="1"/>
      <name val="Calibri"/>
      <family val="2"/>
      <scheme val="minor"/>
    </font>
    <font>
      <sz val="10"/>
      <color indexed="8"/>
      <name val="Arial"/>
      <family val="2"/>
    </font>
    <font>
      <b/>
      <sz val="10"/>
      <color indexed="8"/>
      <name val="Arial"/>
      <family val="2"/>
    </font>
    <font>
      <b/>
      <sz val="10"/>
      <color theme="1"/>
      <name val="Calibri"/>
      <family val="2"/>
      <scheme val="minor"/>
    </font>
    <font>
      <sz val="10"/>
      <color theme="1"/>
      <name val="Arial"/>
      <family val="2"/>
    </font>
    <font>
      <sz val="12"/>
      <color theme="1"/>
      <name val="Arial"/>
      <family val="2"/>
    </font>
    <font>
      <b/>
      <sz val="10"/>
      <color theme="1"/>
      <name val="Arial"/>
      <family val="2"/>
    </font>
    <font>
      <sz val="11"/>
      <color theme="1"/>
      <name val="Arial"/>
      <family val="2"/>
    </font>
    <font>
      <sz val="8"/>
      <color indexed="81"/>
      <name val="Tahoma"/>
      <family val="2"/>
    </font>
    <font>
      <b/>
      <sz val="8"/>
      <color indexed="81"/>
      <name val="Tahoma"/>
      <family val="2"/>
    </font>
    <font>
      <b/>
      <sz val="18"/>
      <color theme="1"/>
      <name val="Calibri"/>
      <family val="2"/>
      <scheme val="minor"/>
    </font>
    <font>
      <sz val="14"/>
      <color theme="1"/>
      <name val="Arial Narrow"/>
      <family val="2"/>
    </font>
    <font>
      <sz val="14"/>
      <name val="Arial Narrow"/>
      <family val="2"/>
    </font>
    <font>
      <sz val="14"/>
      <color rgb="FFFF0000"/>
      <name val="Arial Narrow"/>
      <family val="2"/>
    </font>
    <font>
      <sz val="11"/>
      <name val="Calibri"/>
      <family val="2"/>
      <scheme val="minor"/>
    </font>
    <font>
      <b/>
      <sz val="11"/>
      <color theme="1"/>
      <name val="Arial"/>
      <family val="2"/>
    </font>
    <font>
      <b/>
      <sz val="20"/>
      <color theme="1"/>
      <name val="Arial"/>
      <family val="2"/>
    </font>
    <font>
      <b/>
      <sz val="26"/>
      <color theme="1"/>
      <name val="Arial"/>
      <family val="2"/>
    </font>
    <font>
      <b/>
      <sz val="28"/>
      <color theme="1"/>
      <name val="Arial"/>
      <family val="2"/>
    </font>
    <font>
      <b/>
      <sz val="22"/>
      <name val="Arial"/>
      <family val="2"/>
    </font>
    <font>
      <b/>
      <sz val="11"/>
      <name val="Calibri"/>
      <family val="2"/>
      <scheme val="minor"/>
    </font>
    <font>
      <sz val="11"/>
      <color indexed="8"/>
      <name val="Calibri"/>
      <family val="2"/>
      <scheme val="minor"/>
    </font>
    <font>
      <sz val="11"/>
      <color rgb="FFFF0000"/>
      <name val="Calibri"/>
      <family val="2"/>
      <scheme val="minor"/>
    </font>
    <font>
      <b/>
      <sz val="9"/>
      <name val="Arial"/>
      <family val="2"/>
    </font>
    <font>
      <b/>
      <sz val="12"/>
      <color theme="1"/>
      <name val="Calibri"/>
      <family val="2"/>
      <scheme val="minor"/>
    </font>
    <font>
      <b/>
      <sz val="12"/>
      <name val="Calibri"/>
      <family val="2"/>
      <scheme val="minor"/>
    </font>
    <font>
      <b/>
      <sz val="11"/>
      <color theme="1"/>
      <name val="Calibri"/>
      <family val="2"/>
      <scheme val="minor"/>
    </font>
    <font>
      <sz val="9"/>
      <color theme="1"/>
      <name val="Calibri"/>
      <family val="2"/>
      <scheme val="minor"/>
    </font>
  </fonts>
  <fills count="2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0070C0"/>
        <bgColor indexed="64"/>
      </patternFill>
    </fill>
    <fill>
      <patternFill patternType="solid">
        <fgColor theme="4" tint="0.39997558519241921"/>
        <bgColor indexed="64"/>
      </patternFill>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6" tint="0.59999389629810485"/>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6"/>
        <bgColor indexed="64"/>
      </patternFill>
    </fill>
    <fill>
      <patternFill patternType="solid">
        <fgColor theme="6" tint="0.39997558519241921"/>
        <bgColor indexed="64"/>
      </patternFill>
    </fill>
    <fill>
      <patternFill patternType="solid">
        <fgColor theme="9"/>
        <bgColor indexed="64"/>
      </patternFill>
    </fill>
    <fill>
      <patternFill patternType="solid">
        <fgColor theme="0" tint="-0.249977111117893"/>
        <bgColor indexed="64"/>
      </patternFill>
    </fill>
  </fills>
  <borders count="1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auto="1"/>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9" fontId="3" fillId="0" borderId="0" applyFill="0" applyBorder="0" applyAlignment="0" applyProtection="0"/>
    <xf numFmtId="9" fontId="3" fillId="0" borderId="0" applyFill="0" applyBorder="0" applyAlignment="0" applyProtection="0"/>
    <xf numFmtId="166" fontId="3" fillId="0" borderId="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43" fontId="1" fillId="0" borderId="0" applyFont="0" applyFill="0" applyBorder="0" applyAlignment="0" applyProtection="0"/>
  </cellStyleXfs>
  <cellXfs count="239">
    <xf numFmtId="0" fontId="0" fillId="0" borderId="0" xfId="0"/>
    <xf numFmtId="0" fontId="4" fillId="2" borderId="0" xfId="0" applyFont="1" applyFill="1"/>
    <xf numFmtId="0" fontId="3" fillId="2" borderId="0" xfId="0" applyFont="1" applyFill="1" applyBorder="1" applyAlignment="1">
      <alignment horizontal="left" vertical="center" wrapText="1"/>
    </xf>
    <xf numFmtId="0" fontId="4" fillId="2" borderId="0" xfId="0" applyFont="1" applyFill="1" applyAlignment="1">
      <alignment horizontal="center"/>
    </xf>
    <xf numFmtId="0" fontId="2" fillId="5" borderId="4"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8" fillId="2" borderId="0" xfId="0" applyFont="1" applyFill="1" applyBorder="1" applyAlignment="1">
      <alignment vertical="center" wrapText="1"/>
    </xf>
    <xf numFmtId="0" fontId="8" fillId="2" borderId="0" xfId="0" applyFont="1" applyFill="1"/>
    <xf numFmtId="0" fontId="4" fillId="2" borderId="0" xfId="0" applyFont="1" applyFill="1" applyAlignment="1">
      <alignment vertical="top" wrapText="1"/>
    </xf>
    <xf numFmtId="0" fontId="6" fillId="8" borderId="4"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4" fillId="2" borderId="0" xfId="0" applyFont="1" applyFill="1" applyBorder="1"/>
    <xf numFmtId="0" fontId="8" fillId="2" borderId="4" xfId="0" applyFont="1" applyFill="1" applyBorder="1" applyAlignment="1">
      <alignment horizontal="center" vertical="center" wrapText="1"/>
    </xf>
    <xf numFmtId="0" fontId="11" fillId="0" borderId="13" xfId="0" applyFont="1" applyFill="1" applyBorder="1" applyAlignment="1">
      <alignment horizontal="justify" vertical="center" wrapText="1"/>
    </xf>
    <xf numFmtId="0" fontId="11" fillId="0" borderId="4" xfId="0" applyFont="1" applyFill="1" applyBorder="1" applyAlignment="1">
      <alignment horizontal="center" vertical="center" wrapText="1"/>
    </xf>
    <xf numFmtId="0" fontId="0" fillId="0" borderId="0" xfId="0" applyAlignment="1">
      <alignment wrapText="1"/>
    </xf>
    <xf numFmtId="0" fontId="11" fillId="0" borderId="6" xfId="0" applyFont="1" applyFill="1" applyBorder="1" applyAlignment="1">
      <alignment horizontal="justify" vertical="center" wrapText="1"/>
    </xf>
    <xf numFmtId="0" fontId="11" fillId="0" borderId="4" xfId="0" applyFont="1" applyFill="1" applyBorder="1" applyAlignment="1">
      <alignment horizontal="justify" vertical="center" wrapText="1"/>
    </xf>
    <xf numFmtId="0" fontId="11" fillId="0" borderId="7" xfId="0" applyFont="1" applyFill="1" applyBorder="1" applyAlignment="1">
      <alignment horizontal="justify" vertical="center" wrapText="1"/>
    </xf>
    <xf numFmtId="0" fontId="11" fillId="0" borderId="9" xfId="0" applyFont="1" applyFill="1" applyBorder="1" applyAlignment="1">
      <alignment horizontal="justify" vertical="center" wrapText="1"/>
    </xf>
    <xf numFmtId="0" fontId="11" fillId="0" borderId="5"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5" fillId="2" borderId="0" xfId="0" applyFont="1" applyFill="1" applyBorder="1" applyAlignment="1">
      <alignment horizontal="center"/>
    </xf>
    <xf numFmtId="0" fontId="9" fillId="0" borderId="0" xfId="0" applyFont="1" applyAlignment="1">
      <alignment horizontal="justify"/>
    </xf>
    <xf numFmtId="0" fontId="15" fillId="13" borderId="2" xfId="0" applyFont="1" applyFill="1" applyBorder="1" applyAlignment="1">
      <alignment horizontal="justify" vertical="center" wrapText="1"/>
    </xf>
    <xf numFmtId="0" fontId="15" fillId="2" borderId="2" xfId="0" applyFont="1" applyFill="1" applyBorder="1" applyAlignment="1">
      <alignment horizontal="justify" vertical="center" wrapText="1"/>
    </xf>
    <xf numFmtId="0" fontId="16" fillId="7" borderId="4" xfId="0" applyFont="1" applyFill="1" applyBorder="1" applyAlignment="1">
      <alignment horizontal="center" vertical="center" wrapText="1"/>
    </xf>
    <xf numFmtId="0" fontId="16" fillId="7" borderId="4" xfId="0" applyFont="1" applyFill="1" applyBorder="1" applyAlignment="1">
      <alignment horizontal="justify" vertical="center" wrapText="1"/>
    </xf>
    <xf numFmtId="0" fontId="15" fillId="7" borderId="2" xfId="0" applyFont="1" applyFill="1" applyBorder="1" applyAlignment="1">
      <alignment horizontal="justify" vertical="center" wrapText="1"/>
    </xf>
    <xf numFmtId="0" fontId="15" fillId="7" borderId="8" xfId="0" applyFont="1" applyFill="1" applyBorder="1" applyAlignment="1">
      <alignment horizontal="justify" vertical="center" wrapText="1"/>
    </xf>
    <xf numFmtId="0" fontId="16" fillId="3" borderId="12" xfId="0" applyFont="1" applyFill="1" applyBorder="1" applyAlignment="1">
      <alignment horizontal="justify" vertical="center" wrapText="1"/>
    </xf>
    <xf numFmtId="0" fontId="16" fillId="3" borderId="2" xfId="0" applyFont="1" applyFill="1" applyBorder="1" applyAlignment="1">
      <alignment horizontal="justify" vertical="center" wrapText="1"/>
    </xf>
    <xf numFmtId="0" fontId="16" fillId="14" borderId="4" xfId="0" applyFont="1" applyFill="1" applyBorder="1" applyAlignment="1">
      <alignment horizontal="justify" vertical="center" wrapText="1"/>
    </xf>
    <xf numFmtId="0" fontId="16" fillId="14" borderId="2" xfId="0" applyFont="1" applyFill="1" applyBorder="1" applyAlignment="1">
      <alignment horizontal="justify" vertical="center" wrapText="1"/>
    </xf>
    <xf numFmtId="0" fontId="16" fillId="15" borderId="2" xfId="0" applyFont="1" applyFill="1" applyBorder="1" applyAlignment="1">
      <alignment horizontal="justify" vertical="center" wrapText="1"/>
    </xf>
    <xf numFmtId="0" fontId="15" fillId="15" borderId="11" xfId="0" applyFont="1" applyFill="1" applyBorder="1" applyAlignment="1">
      <alignment horizontal="justify" vertical="center" wrapText="1"/>
    </xf>
    <xf numFmtId="0" fontId="15" fillId="15" borderId="2" xfId="0" applyFont="1" applyFill="1" applyBorder="1" applyAlignment="1">
      <alignment horizontal="justify" vertical="center" wrapText="1"/>
    </xf>
    <xf numFmtId="0" fontId="16" fillId="15" borderId="4" xfId="0" applyFont="1" applyFill="1" applyBorder="1" applyAlignment="1">
      <alignment vertical="center" wrapText="1"/>
    </xf>
    <xf numFmtId="0" fontId="15" fillId="16" borderId="12" xfId="0" applyFont="1" applyFill="1" applyBorder="1" applyAlignment="1">
      <alignment horizontal="justify" vertical="center" wrapText="1"/>
    </xf>
    <xf numFmtId="0" fontId="15" fillId="16" borderId="2" xfId="0" applyFont="1" applyFill="1" applyBorder="1" applyAlignment="1">
      <alignment horizontal="justify" vertical="center" wrapText="1"/>
    </xf>
    <xf numFmtId="0" fontId="16" fillId="16" borderId="2" xfId="0" applyFont="1" applyFill="1" applyBorder="1" applyAlignment="1">
      <alignment horizontal="justify" vertical="center" wrapText="1"/>
    </xf>
    <xf numFmtId="0" fontId="17" fillId="16" borderId="2" xfId="0" applyFont="1" applyFill="1" applyBorder="1" applyAlignment="1">
      <alignment horizontal="justify" vertical="center" wrapText="1"/>
    </xf>
    <xf numFmtId="0" fontId="15" fillId="16" borderId="10" xfId="0" applyFont="1" applyFill="1" applyBorder="1" applyAlignment="1">
      <alignment horizontal="left" vertical="center" wrapText="1"/>
    </xf>
    <xf numFmtId="0" fontId="15" fillId="16" borderId="8" xfId="0" applyFont="1" applyFill="1" applyBorder="1" applyAlignment="1">
      <alignment horizontal="justify" vertical="center" wrapText="1"/>
    </xf>
    <xf numFmtId="0" fontId="16" fillId="16" borderId="12" xfId="0" applyFont="1" applyFill="1" applyBorder="1" applyAlignment="1">
      <alignment horizontal="justify" vertical="center" wrapText="1"/>
    </xf>
    <xf numFmtId="0" fontId="16" fillId="16" borderId="8" xfId="0" applyFont="1" applyFill="1" applyBorder="1" applyAlignment="1">
      <alignment horizontal="justify" vertical="center" wrapText="1"/>
    </xf>
    <xf numFmtId="0" fontId="6" fillId="8" borderId="4"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5" xfId="0" applyFont="1" applyFill="1" applyBorder="1" applyAlignment="1">
      <alignment vertical="center" wrapText="1"/>
    </xf>
    <xf numFmtId="0" fontId="2" fillId="5" borderId="5" xfId="0" applyFont="1" applyFill="1" applyBorder="1" applyAlignment="1">
      <alignment horizontal="center" vertical="center" wrapText="1"/>
    </xf>
    <xf numFmtId="0" fontId="7" fillId="5" borderId="5" xfId="0" applyFont="1" applyFill="1" applyBorder="1"/>
    <xf numFmtId="0" fontId="2" fillId="4"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18" borderId="4" xfId="0" applyFont="1" applyFill="1" applyBorder="1" applyAlignment="1">
      <alignment horizontal="center" vertical="center" wrapText="1"/>
    </xf>
    <xf numFmtId="9" fontId="3" fillId="2" borderId="0" xfId="2" applyFont="1" applyFill="1" applyBorder="1" applyAlignment="1">
      <alignment horizontal="center" vertical="center" wrapText="1"/>
    </xf>
    <xf numFmtId="0" fontId="2" fillId="2" borderId="4" xfId="0" applyFont="1" applyFill="1" applyBorder="1" applyAlignment="1">
      <alignment horizontal="justify" vertical="center" wrapText="1"/>
    </xf>
    <xf numFmtId="0" fontId="2" fillId="2" borderId="4" xfId="0" applyFont="1" applyFill="1" applyBorder="1" applyAlignment="1">
      <alignment horizontal="justify" vertical="center" wrapText="1"/>
    </xf>
    <xf numFmtId="9" fontId="0" fillId="0" borderId="4" xfId="2" applyFont="1" applyBorder="1" applyAlignment="1">
      <alignment horizontal="center" vertical="center"/>
    </xf>
    <xf numFmtId="0" fontId="7" fillId="2" borderId="0" xfId="0" applyFont="1" applyFill="1" applyBorder="1" applyAlignment="1">
      <alignment horizontal="right" vertical="center" wrapText="1"/>
    </xf>
    <xf numFmtId="0" fontId="7" fillId="2" borderId="0" xfId="0" applyFont="1" applyFill="1" applyBorder="1" applyAlignment="1">
      <alignment vertical="top" wrapText="1"/>
    </xf>
    <xf numFmtId="0" fontId="7" fillId="2" borderId="0" xfId="0" applyFont="1" applyFill="1" applyBorder="1" applyAlignment="1">
      <alignment horizontal="center" vertical="center" wrapText="1"/>
    </xf>
    <xf numFmtId="9" fontId="22" fillId="2" borderId="4" xfId="2" applyFont="1" applyFill="1" applyBorder="1" applyAlignment="1" applyProtection="1">
      <alignment horizontal="center" vertical="center" wrapText="1"/>
      <protection locked="0"/>
    </xf>
    <xf numFmtId="0" fontId="10" fillId="2" borderId="4" xfId="0" applyFont="1" applyFill="1" applyBorder="1" applyAlignment="1">
      <alignment horizontal="center" vertical="center" wrapText="1"/>
    </xf>
    <xf numFmtId="0" fontId="8" fillId="2" borderId="4" xfId="0" applyFont="1" applyFill="1" applyBorder="1" applyAlignment="1">
      <alignment horizontal="center" vertical="top" wrapText="1"/>
    </xf>
    <xf numFmtId="9" fontId="0" fillId="2" borderId="4" xfId="2" applyFont="1" applyFill="1" applyBorder="1" applyAlignment="1">
      <alignment horizontal="center" vertical="center"/>
    </xf>
    <xf numFmtId="9" fontId="18" fillId="0" borderId="7" xfId="2" applyFont="1" applyBorder="1" applyAlignment="1">
      <alignment horizontal="center" vertical="center" wrapText="1"/>
    </xf>
    <xf numFmtId="9" fontId="0" fillId="0" borderId="9" xfId="2" applyFont="1" applyBorder="1" applyAlignment="1">
      <alignment horizontal="center" vertical="center"/>
    </xf>
    <xf numFmtId="0" fontId="2" fillId="4"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8" fillId="0" borderId="4" xfId="0" applyFont="1" applyBorder="1" applyAlignment="1">
      <alignment vertical="center" wrapText="1"/>
    </xf>
    <xf numFmtId="0" fontId="0" fillId="0" borderId="4" xfId="0" applyFont="1" applyBorder="1" applyAlignment="1">
      <alignment vertical="center" wrapText="1"/>
    </xf>
    <xf numFmtId="0" fontId="0" fillId="0" borderId="0" xfId="0" applyFont="1"/>
    <xf numFmtId="0" fontId="0" fillId="2" borderId="4" xfId="0" applyFont="1" applyFill="1" applyBorder="1" applyAlignment="1">
      <alignment vertical="center" wrapText="1"/>
    </xf>
    <xf numFmtId="0" fontId="0" fillId="0" borderId="9" xfId="0" applyFont="1" applyBorder="1" applyAlignment="1">
      <alignment horizontal="center" vertical="center" wrapText="1"/>
    </xf>
    <xf numFmtId="0" fontId="0" fillId="2" borderId="4" xfId="0" applyFont="1" applyFill="1" applyBorder="1" applyAlignment="1" applyProtection="1">
      <alignment horizontal="center" vertical="center" wrapText="1"/>
      <protection locked="0"/>
    </xf>
    <xf numFmtId="0" fontId="25" fillId="2" borderId="2"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0" fillId="2" borderId="4" xfId="0" applyFont="1" applyFill="1" applyBorder="1" applyAlignment="1">
      <alignment horizontal="left" vertical="center" wrapText="1"/>
    </xf>
    <xf numFmtId="9" fontId="0" fillId="2" borderId="4" xfId="0" applyNumberFormat="1" applyFont="1" applyFill="1" applyBorder="1" applyAlignment="1" applyProtection="1">
      <alignment horizontal="center" vertical="center" wrapText="1"/>
      <protection locked="0"/>
    </xf>
    <xf numFmtId="0" fontId="0" fillId="2" borderId="4" xfId="0" applyFont="1" applyFill="1" applyBorder="1" applyAlignment="1" applyProtection="1">
      <alignment horizontal="left" vertical="center" wrapText="1"/>
      <protection locked="0"/>
    </xf>
    <xf numFmtId="0" fontId="0" fillId="2" borderId="4" xfId="0" applyFont="1" applyFill="1" applyBorder="1" applyAlignment="1">
      <alignment horizontal="center" vertical="center" wrapText="1"/>
    </xf>
    <xf numFmtId="9" fontId="18" fillId="2" borderId="4" xfId="2" applyFont="1" applyFill="1" applyBorder="1" applyAlignment="1">
      <alignment horizontal="center" vertical="center" wrapText="1"/>
    </xf>
    <xf numFmtId="0" fontId="0" fillId="2" borderId="4" xfId="0" applyFont="1" applyFill="1" applyBorder="1" applyAlignment="1" applyProtection="1">
      <alignment horizontal="justify" vertical="center" wrapText="1"/>
      <protection locked="0"/>
    </xf>
    <xf numFmtId="9" fontId="0" fillId="2" borderId="4" xfId="2" applyFont="1" applyFill="1" applyBorder="1" applyAlignment="1" applyProtection="1">
      <alignment horizontal="center" vertical="center" wrapText="1"/>
      <protection locked="0"/>
    </xf>
    <xf numFmtId="164" fontId="0" fillId="2" borderId="4" xfId="2" applyNumberFormat="1" applyFont="1" applyFill="1" applyBorder="1" applyAlignment="1" applyProtection="1">
      <alignment horizontal="center" vertical="center" wrapText="1"/>
      <protection locked="0"/>
    </xf>
    <xf numFmtId="9" fontId="0" fillId="2" borderId="4" xfId="2" applyFont="1" applyFill="1" applyBorder="1" applyAlignment="1">
      <alignment horizontal="center" vertical="center" wrapText="1"/>
    </xf>
    <xf numFmtId="0" fontId="0" fillId="2" borderId="7" xfId="0" applyFont="1" applyFill="1" applyBorder="1" applyAlignment="1" applyProtection="1">
      <alignment horizontal="center" vertical="center" wrapText="1"/>
      <protection locked="0"/>
    </xf>
    <xf numFmtId="0" fontId="0" fillId="2" borderId="7" xfId="0" applyFont="1" applyFill="1" applyBorder="1" applyAlignment="1">
      <alignment horizontal="center" vertical="center" wrapText="1"/>
    </xf>
    <xf numFmtId="0" fontId="0" fillId="2" borderId="4" xfId="0" applyFont="1" applyFill="1" applyBorder="1" applyAlignment="1" applyProtection="1">
      <alignment horizontal="center" vertical="center"/>
      <protection locked="0"/>
    </xf>
    <xf numFmtId="0" fontId="0" fillId="2" borderId="9" xfId="0" applyFont="1" applyFill="1" applyBorder="1" applyAlignment="1" applyProtection="1">
      <alignment horizontal="center" vertical="center" wrapText="1"/>
      <protection locked="0"/>
    </xf>
    <xf numFmtId="0" fontId="0" fillId="2" borderId="9" xfId="0" applyFont="1" applyFill="1" applyBorder="1" applyAlignment="1">
      <alignment horizontal="center" vertical="center" wrapText="1"/>
    </xf>
    <xf numFmtId="9" fontId="0" fillId="2" borderId="9" xfId="0" applyNumberFormat="1" applyFont="1" applyFill="1" applyBorder="1" applyAlignment="1" applyProtection="1">
      <alignment horizontal="center" vertical="center" wrapText="1"/>
      <protection locked="0"/>
    </xf>
    <xf numFmtId="0" fontId="24" fillId="2" borderId="4" xfId="0" applyFont="1" applyFill="1" applyBorder="1" applyAlignment="1">
      <alignment horizontal="center" vertical="center" wrapText="1"/>
    </xf>
    <xf numFmtId="0" fontId="0" fillId="2" borderId="4" xfId="0" applyFill="1" applyBorder="1" applyAlignment="1" applyProtection="1">
      <alignment horizontal="left" vertical="center" wrapText="1"/>
      <protection locked="0"/>
    </xf>
    <xf numFmtId="9" fontId="0" fillId="2" borderId="4" xfId="2" applyNumberFormat="1" applyFont="1" applyFill="1" applyBorder="1" applyAlignment="1">
      <alignment horizontal="center" vertical="center" wrapText="1"/>
    </xf>
    <xf numFmtId="0" fontId="18" fillId="2" borderId="4" xfId="0"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wrapText="1"/>
      <protection locked="0"/>
    </xf>
    <xf numFmtId="0" fontId="0" fillId="2" borderId="7" xfId="0" applyFont="1" applyFill="1" applyBorder="1" applyAlignment="1" applyProtection="1">
      <alignment horizontal="center" vertical="center" wrapText="1"/>
      <protection locked="0"/>
    </xf>
    <xf numFmtId="0" fontId="18" fillId="2" borderId="4" xfId="0" applyFont="1" applyFill="1" applyBorder="1" applyAlignment="1">
      <alignment vertical="center" wrapText="1"/>
    </xf>
    <xf numFmtId="0" fontId="0" fillId="2" borderId="4" xfId="0" applyFill="1" applyBorder="1" applyAlignment="1">
      <alignment vertical="center" wrapText="1"/>
    </xf>
    <xf numFmtId="0" fontId="0" fillId="2" borderId="7" xfId="0" applyFill="1" applyBorder="1" applyAlignment="1" applyProtection="1">
      <alignment horizontal="center" vertical="center" wrapText="1"/>
      <protection locked="0"/>
    </xf>
    <xf numFmtId="0" fontId="18" fillId="2" borderId="4" xfId="0" applyFont="1" applyFill="1" applyBorder="1" applyAlignment="1">
      <alignment horizontal="left" vertical="center" wrapText="1"/>
    </xf>
    <xf numFmtId="0" fontId="0" fillId="2" borderId="2" xfId="0" applyFont="1" applyFill="1" applyBorder="1" applyAlignment="1">
      <alignment vertical="center" wrapText="1"/>
    </xf>
    <xf numFmtId="0" fontId="18" fillId="2" borderId="2" xfId="0" applyFont="1" applyFill="1" applyBorder="1" applyAlignment="1">
      <alignment vertical="center" wrapText="1"/>
    </xf>
    <xf numFmtId="0" fontId="0" fillId="2" borderId="8" xfId="0" applyFont="1" applyFill="1" applyBorder="1" applyAlignment="1">
      <alignment vertical="center" wrapText="1"/>
    </xf>
    <xf numFmtId="0" fontId="0" fillId="2" borderId="4" xfId="0" applyFill="1" applyBorder="1" applyAlignment="1">
      <alignment horizontal="left" vertical="center" wrapText="1"/>
    </xf>
    <xf numFmtId="0" fontId="0" fillId="2" borderId="4" xfId="0" applyFill="1" applyBorder="1" applyAlignment="1" applyProtection="1">
      <alignment horizontal="center" vertical="center" wrapText="1"/>
      <protection locked="0"/>
    </xf>
    <xf numFmtId="1" fontId="0" fillId="2" borderId="4" xfId="2" applyNumberFormat="1" applyFont="1" applyFill="1" applyBorder="1" applyAlignment="1">
      <alignment horizontal="center" vertical="center" wrapText="1"/>
    </xf>
    <xf numFmtId="0" fontId="0" fillId="2" borderId="4" xfId="0" applyFill="1" applyBorder="1" applyAlignment="1" applyProtection="1">
      <alignment horizontal="justify" vertical="center" wrapText="1"/>
      <protection locked="0"/>
    </xf>
    <xf numFmtId="9" fontId="3" fillId="2" borderId="7" xfId="2"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9" fontId="23" fillId="2" borderId="7" xfId="2" applyFont="1" applyFill="1" applyBorder="1" applyAlignment="1" applyProtection="1">
      <alignment horizontal="center" vertical="center" wrapText="1"/>
    </xf>
    <xf numFmtId="0" fontId="0" fillId="2" borderId="9" xfId="0" applyFill="1" applyBorder="1" applyAlignment="1" applyProtection="1">
      <alignment horizontal="left" vertical="center" wrapText="1"/>
      <protection locked="0"/>
    </xf>
    <xf numFmtId="9" fontId="18" fillId="2" borderId="9" xfId="2" applyFont="1" applyFill="1" applyBorder="1" applyAlignment="1">
      <alignment horizontal="center" vertical="center" wrapText="1"/>
    </xf>
    <xf numFmtId="0" fontId="0" fillId="2" borderId="9" xfId="0" applyFont="1" applyFill="1" applyBorder="1" applyAlignment="1" applyProtection="1">
      <alignment horizontal="justify" vertical="center" wrapText="1"/>
      <protection locked="0"/>
    </xf>
    <xf numFmtId="9" fontId="0" fillId="2" borderId="9" xfId="2" applyNumberFormat="1" applyFont="1" applyFill="1" applyBorder="1" applyAlignment="1">
      <alignment horizontal="center" vertical="center" wrapText="1"/>
    </xf>
    <xf numFmtId="0" fontId="0" fillId="2" borderId="9" xfId="0" applyFont="1" applyFill="1" applyBorder="1" applyAlignment="1" applyProtection="1">
      <alignment horizontal="left" vertical="center" wrapText="1"/>
      <protection locked="0"/>
    </xf>
    <xf numFmtId="0" fontId="2" fillId="2" borderId="16" xfId="0" applyFont="1" applyFill="1" applyBorder="1" applyAlignment="1">
      <alignment vertical="center" wrapText="1"/>
    </xf>
    <xf numFmtId="0" fontId="24" fillId="2" borderId="5"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4" fillId="2" borderId="17" xfId="0" applyFont="1" applyFill="1" applyBorder="1" applyAlignment="1">
      <alignment horizontal="center" vertical="center" wrapText="1"/>
    </xf>
    <xf numFmtId="10" fontId="0" fillId="2" borderId="4" xfId="0" applyNumberFormat="1" applyFont="1" applyFill="1" applyBorder="1" applyAlignment="1" applyProtection="1">
      <alignment horizontal="center" vertical="center" wrapText="1"/>
      <protection locked="0"/>
    </xf>
    <xf numFmtId="9" fontId="0" fillId="2" borderId="4" xfId="0" applyNumberFormat="1" applyFont="1" applyFill="1" applyBorder="1" applyAlignment="1">
      <alignment horizontal="center" vertical="center" wrapText="1"/>
    </xf>
    <xf numFmtId="0" fontId="0" fillId="2" borderId="4" xfId="2" applyNumberFormat="1" applyFont="1" applyFill="1" applyBorder="1" applyAlignment="1" applyProtection="1">
      <alignment horizontal="center" vertical="center" wrapText="1"/>
      <protection locked="0"/>
    </xf>
    <xf numFmtId="10" fontId="0" fillId="2" borderId="4" xfId="2" applyNumberFormat="1" applyFont="1" applyFill="1" applyBorder="1" applyAlignment="1" applyProtection="1">
      <alignment horizontal="center" vertical="center" wrapText="1"/>
      <protection locked="0"/>
    </xf>
    <xf numFmtId="0" fontId="0" fillId="2" borderId="4" xfId="2" applyNumberFormat="1" applyFont="1" applyFill="1" applyBorder="1" applyAlignment="1">
      <alignment horizontal="center" vertical="center" wrapText="1"/>
    </xf>
    <xf numFmtId="0" fontId="0" fillId="2" borderId="7" xfId="0" applyFill="1" applyBorder="1" applyAlignment="1">
      <alignment vertical="center" wrapText="1"/>
    </xf>
    <xf numFmtId="9" fontId="0" fillId="2" borderId="4" xfId="2" applyNumberFormat="1" applyFont="1" applyFill="1" applyBorder="1" applyAlignment="1" applyProtection="1">
      <alignment horizontal="center" vertical="center" wrapText="1"/>
      <protection locked="0"/>
    </xf>
    <xf numFmtId="0" fontId="0" fillId="2" borderId="4" xfId="0" applyNumberFormat="1" applyFont="1" applyFill="1" applyBorder="1" applyAlignment="1">
      <alignment horizontal="center" vertical="center" wrapText="1"/>
    </xf>
    <xf numFmtId="0" fontId="18" fillId="2" borderId="11" xfId="0" applyFont="1" applyFill="1" applyBorder="1" applyAlignment="1">
      <alignment vertical="center" wrapText="1"/>
    </xf>
    <xf numFmtId="0" fontId="0" fillId="2" borderId="7" xfId="0" applyFill="1" applyBorder="1" applyAlignment="1">
      <alignment horizontal="left" vertical="center" wrapText="1"/>
    </xf>
    <xf numFmtId="0" fontId="0" fillId="2" borderId="7" xfId="0" applyNumberFormat="1" applyFont="1" applyFill="1" applyBorder="1" applyAlignment="1" applyProtection="1">
      <alignment horizontal="center" vertical="center" wrapText="1"/>
      <protection locked="0"/>
    </xf>
    <xf numFmtId="0" fontId="0" fillId="2" borderId="7" xfId="0" applyNumberFormat="1" applyFont="1" applyFill="1" applyBorder="1" applyAlignment="1" applyProtection="1">
      <alignment horizontal="center" vertical="center"/>
      <protection locked="0"/>
    </xf>
    <xf numFmtId="0" fontId="0" fillId="2" borderId="4" xfId="0" applyNumberFormat="1" applyFont="1" applyFill="1" applyBorder="1" applyAlignment="1" applyProtection="1">
      <alignment horizontal="center" vertical="center" wrapText="1"/>
      <protection locked="0"/>
    </xf>
    <xf numFmtId="0" fontId="0" fillId="2" borderId="7" xfId="0" applyFont="1" applyFill="1" applyBorder="1" applyAlignment="1" applyProtection="1">
      <alignment horizontal="left" vertical="center" wrapText="1"/>
      <protection locked="0"/>
    </xf>
    <xf numFmtId="9" fontId="0" fillId="2" borderId="9" xfId="0" applyNumberFormat="1" applyFont="1" applyFill="1" applyBorder="1" applyAlignment="1">
      <alignment horizontal="center" vertical="center" wrapText="1"/>
    </xf>
    <xf numFmtId="9" fontId="0" fillId="2" borderId="9" xfId="2" applyNumberFormat="1" applyFont="1" applyFill="1" applyBorder="1" applyAlignment="1" applyProtection="1">
      <alignment horizontal="center" vertical="center" wrapText="1"/>
      <protection locked="0"/>
    </xf>
    <xf numFmtId="0" fontId="18" fillId="2" borderId="4" xfId="0" applyFont="1" applyFill="1" applyBorder="1" applyAlignment="1" applyProtection="1">
      <alignment horizontal="left" vertical="center" wrapText="1"/>
      <protection locked="0"/>
    </xf>
    <xf numFmtId="0" fontId="0" fillId="2" borderId="14" xfId="0" applyFont="1" applyFill="1" applyBorder="1" applyAlignment="1" applyProtection="1">
      <alignment horizontal="center" vertical="center" wrapText="1"/>
      <protection locked="0"/>
    </xf>
    <xf numFmtId="0" fontId="0" fillId="2" borderId="17" xfId="0" applyFont="1" applyFill="1" applyBorder="1" applyAlignment="1" applyProtection="1">
      <alignment horizontal="center" vertical="center" wrapText="1"/>
      <protection locked="0"/>
    </xf>
    <xf numFmtId="0" fontId="27" fillId="6" borderId="4" xfId="0" applyFont="1" applyFill="1" applyBorder="1" applyAlignment="1">
      <alignment horizontal="center" vertical="center" wrapText="1"/>
    </xf>
    <xf numFmtId="0" fontId="18" fillId="2" borderId="4" xfId="0" applyFont="1" applyFill="1" applyBorder="1" applyAlignment="1" applyProtection="1">
      <alignment horizontal="justify" vertical="center" wrapText="1"/>
      <protection locked="0"/>
    </xf>
    <xf numFmtId="10" fontId="25" fillId="2" borderId="2" xfId="0" applyNumberFormat="1" applyFont="1" applyFill="1" applyBorder="1" applyAlignment="1" applyProtection="1">
      <alignment horizontal="center" vertical="center" wrapText="1"/>
      <protection locked="0"/>
    </xf>
    <xf numFmtId="0" fontId="0" fillId="2" borderId="2" xfId="0" applyFont="1" applyFill="1" applyBorder="1" applyAlignment="1" applyProtection="1">
      <alignment horizontal="center" vertical="center" wrapText="1"/>
      <protection locked="0"/>
    </xf>
    <xf numFmtId="165" fontId="0" fillId="2" borderId="4" xfId="1" applyNumberFormat="1" applyFont="1" applyFill="1" applyBorder="1" applyAlignment="1" applyProtection="1">
      <alignment horizontal="center" vertical="center" wrapText="1"/>
      <protection locked="0"/>
    </xf>
    <xf numFmtId="165" fontId="0" fillId="2" borderId="4" xfId="0" applyNumberFormat="1" applyFont="1" applyFill="1" applyBorder="1" applyAlignment="1" applyProtection="1">
      <alignment horizontal="center" vertical="center" wrapText="1"/>
      <protection locked="0"/>
    </xf>
    <xf numFmtId="165" fontId="0" fillId="2" borderId="9" xfId="1" applyNumberFormat="1" applyFont="1" applyFill="1" applyBorder="1" applyAlignment="1" applyProtection="1">
      <alignment horizontal="center" vertical="center" wrapText="1"/>
      <protection locked="0"/>
    </xf>
    <xf numFmtId="0" fontId="18" fillId="0" borderId="4" xfId="0" applyFont="1" applyFill="1" applyBorder="1" applyAlignment="1" applyProtection="1">
      <alignment horizontal="justify" vertical="center" wrapText="1"/>
      <protection locked="0"/>
    </xf>
    <xf numFmtId="0" fontId="0" fillId="0" borderId="4" xfId="0" applyFont="1" applyFill="1" applyBorder="1" applyAlignment="1" applyProtection="1">
      <alignment horizontal="justify" vertical="center" wrapText="1"/>
      <protection locked="0"/>
    </xf>
    <xf numFmtId="0" fontId="0" fillId="0" borderId="5"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4" xfId="2" applyNumberFormat="1" applyFont="1" applyFill="1" applyBorder="1" applyAlignment="1" applyProtection="1">
      <alignment horizontal="center" vertical="center" wrapText="1"/>
      <protection locked="0"/>
    </xf>
    <xf numFmtId="9" fontId="18" fillId="0" borderId="4" xfId="2" applyFont="1" applyFill="1" applyBorder="1" applyAlignment="1">
      <alignment horizontal="center" vertical="center" wrapText="1"/>
    </xf>
    <xf numFmtId="0" fontId="31" fillId="0" borderId="4" xfId="0" applyFont="1" applyFill="1" applyBorder="1" applyAlignment="1" applyProtection="1">
      <alignment horizontal="justify" vertical="center" wrapText="1"/>
      <protection locked="0"/>
    </xf>
    <xf numFmtId="0" fontId="31" fillId="0" borderId="4" xfId="0" applyFont="1" applyFill="1" applyBorder="1" applyAlignment="1" applyProtection="1">
      <alignment horizontal="left" vertical="center" wrapText="1"/>
      <protection locked="0"/>
    </xf>
    <xf numFmtId="0" fontId="0" fillId="4" borderId="4" xfId="2" applyNumberFormat="1" applyFont="1" applyFill="1" applyBorder="1" applyAlignment="1">
      <alignment horizontal="center" vertical="center" wrapText="1"/>
    </xf>
    <xf numFmtId="0" fontId="31" fillId="2" borderId="4" xfId="0" applyFont="1" applyFill="1" applyBorder="1" applyAlignment="1" applyProtection="1">
      <alignment horizontal="justify" vertical="center" wrapText="1"/>
      <protection locked="0"/>
    </xf>
    <xf numFmtId="0" fontId="18" fillId="2" borderId="2" xfId="0" applyFont="1" applyFill="1" applyBorder="1" applyAlignment="1" applyProtection="1">
      <alignment horizontal="center" vertical="center" wrapText="1"/>
      <protection locked="0"/>
    </xf>
    <xf numFmtId="0" fontId="8" fillId="2" borderId="6" xfId="2" applyNumberFormat="1" applyFont="1" applyFill="1" applyBorder="1" applyAlignment="1">
      <alignment horizontal="center" vertical="center" wrapText="1"/>
    </xf>
    <xf numFmtId="9" fontId="3" fillId="2" borderId="6" xfId="2" applyFont="1" applyFill="1" applyBorder="1" applyAlignment="1">
      <alignment horizontal="center" vertical="center" wrapText="1"/>
    </xf>
    <xf numFmtId="0" fontId="8" fillId="2" borderId="6" xfId="0" applyFont="1" applyFill="1" applyBorder="1" applyAlignment="1" applyProtection="1">
      <alignment horizontal="center" vertical="center" wrapText="1"/>
      <protection locked="0"/>
    </xf>
    <xf numFmtId="9" fontId="8" fillId="2" borderId="6" xfId="2" applyFont="1" applyFill="1" applyBorder="1" applyAlignment="1">
      <alignment horizontal="center" vertical="center" wrapText="1"/>
    </xf>
    <xf numFmtId="9" fontId="8" fillId="2" borderId="6" xfId="2"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wrapText="1"/>
      <protection locked="0"/>
    </xf>
    <xf numFmtId="9" fontId="8" fillId="0" borderId="6" xfId="2"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18" fillId="2" borderId="5" xfId="0" applyFont="1" applyFill="1" applyBorder="1" applyAlignment="1" applyProtection="1">
      <alignment horizontal="center" vertical="center" wrapText="1"/>
      <protection locked="0"/>
    </xf>
    <xf numFmtId="0" fontId="18" fillId="2" borderId="14" xfId="0" applyFont="1" applyFill="1" applyBorder="1" applyAlignment="1" applyProtection="1">
      <alignment horizontal="center" vertical="center" wrapText="1"/>
      <protection locked="0"/>
    </xf>
    <xf numFmtId="0" fontId="18" fillId="2" borderId="7" xfId="0" applyFont="1" applyFill="1" applyBorder="1" applyAlignment="1" applyProtection="1">
      <alignment horizontal="center" vertical="center" wrapText="1"/>
      <protection locked="0"/>
    </xf>
    <xf numFmtId="0" fontId="0" fillId="2" borderId="5" xfId="0" applyFill="1" applyBorder="1" applyAlignment="1" applyProtection="1">
      <alignment horizontal="center" vertical="center" wrapText="1"/>
      <protection locked="0"/>
    </xf>
    <xf numFmtId="0" fontId="0" fillId="2" borderId="14" xfId="0" applyFill="1" applyBorder="1" applyAlignment="1" applyProtection="1">
      <alignment horizontal="center" vertical="center" wrapText="1"/>
      <protection locked="0"/>
    </xf>
    <xf numFmtId="0" fontId="0" fillId="2" borderId="7" xfId="0" applyFill="1" applyBorder="1" applyAlignment="1" applyProtection="1">
      <alignment horizontal="center" vertical="center" wrapText="1"/>
      <protection locked="0"/>
    </xf>
    <xf numFmtId="0" fontId="2" fillId="2" borderId="4" xfId="0" applyFont="1" applyFill="1" applyBorder="1" applyAlignment="1">
      <alignment horizontal="justify" vertical="center" wrapText="1"/>
    </xf>
    <xf numFmtId="0" fontId="6" fillId="2" borderId="0" xfId="0" applyFont="1" applyFill="1" applyBorder="1" applyAlignment="1">
      <alignment horizontal="center" vertical="center" wrapText="1"/>
    </xf>
    <xf numFmtId="0" fontId="0" fillId="2" borderId="5" xfId="0" applyFont="1" applyFill="1" applyBorder="1" applyAlignment="1" applyProtection="1">
      <alignment horizontal="center" vertical="center" wrapText="1"/>
      <protection locked="0"/>
    </xf>
    <xf numFmtId="0" fontId="0" fillId="2" borderId="14" xfId="0" applyFont="1" applyFill="1" applyBorder="1" applyAlignment="1" applyProtection="1">
      <alignment horizontal="center" vertical="center" wrapText="1"/>
      <protection locked="0"/>
    </xf>
    <xf numFmtId="0" fontId="0" fillId="2" borderId="7" xfId="0" applyFont="1" applyFill="1" applyBorder="1" applyAlignment="1" applyProtection="1">
      <alignment horizontal="center" vertical="center" wrapText="1"/>
      <protection locked="0"/>
    </xf>
    <xf numFmtId="167" fontId="28" fillId="2" borderId="5" xfId="1" applyNumberFormat="1" applyFont="1" applyFill="1" applyBorder="1" applyAlignment="1" applyProtection="1">
      <alignment horizontal="center" vertical="center" wrapText="1"/>
      <protection locked="0"/>
    </xf>
    <xf numFmtId="167" fontId="28" fillId="2" borderId="14" xfId="1" applyNumberFormat="1" applyFont="1" applyFill="1" applyBorder="1" applyAlignment="1" applyProtection="1">
      <alignment horizontal="center" vertical="center" wrapText="1"/>
      <protection locked="0"/>
    </xf>
    <xf numFmtId="167" fontId="28" fillId="2" borderId="7" xfId="1" applyNumberFormat="1" applyFont="1" applyFill="1" applyBorder="1" applyAlignment="1" applyProtection="1">
      <alignment horizontal="center" vertical="center" wrapText="1"/>
      <protection locked="0"/>
    </xf>
    <xf numFmtId="0" fontId="2" fillId="5" borderId="3"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7" fillId="2" borderId="0" xfId="0" applyFont="1" applyFill="1" applyBorder="1" applyAlignment="1">
      <alignment horizontal="right" vertical="center" wrapText="1"/>
    </xf>
    <xf numFmtId="0" fontId="8" fillId="2" borderId="4" xfId="0" applyFont="1" applyFill="1" applyBorder="1" applyAlignment="1">
      <alignment horizontal="center" vertical="top" wrapText="1"/>
    </xf>
    <xf numFmtId="0" fontId="10" fillId="2" borderId="4" xfId="0" applyFont="1" applyFill="1" applyBorder="1" applyAlignment="1">
      <alignment horizontal="center" vertical="top" wrapText="1"/>
    </xf>
    <xf numFmtId="0" fontId="7" fillId="2" borderId="0" xfId="0" applyFont="1" applyFill="1" applyBorder="1" applyAlignment="1">
      <alignment horizontal="justify" vertical="center" wrapText="1"/>
    </xf>
    <xf numFmtId="22" fontId="14" fillId="9" borderId="4" xfId="0" applyNumberFormat="1" applyFont="1" applyFill="1" applyBorder="1" applyAlignment="1">
      <alignment horizontal="center" vertical="center"/>
    </xf>
    <xf numFmtId="0" fontId="14" fillId="9" borderId="4" xfId="0" applyFont="1" applyFill="1" applyBorder="1" applyAlignment="1">
      <alignment horizontal="center" vertical="center"/>
    </xf>
    <xf numFmtId="0" fontId="14" fillId="7" borderId="4" xfId="0" applyFont="1" applyFill="1" applyBorder="1" applyAlignment="1">
      <alignment horizontal="center" vertical="center"/>
    </xf>
    <xf numFmtId="0" fontId="6" fillId="18" borderId="4" xfId="0" applyFont="1" applyFill="1" applyBorder="1" applyAlignment="1">
      <alignment horizontal="center" vertical="center" wrapText="1"/>
    </xf>
    <xf numFmtId="0" fontId="21" fillId="20" borderId="16" xfId="0" applyFont="1" applyFill="1" applyBorder="1" applyAlignment="1" applyProtection="1">
      <alignment horizontal="center" vertical="center" wrapText="1"/>
      <protection locked="0"/>
    </xf>
    <xf numFmtId="0" fontId="21" fillId="20" borderId="15" xfId="0" applyFont="1" applyFill="1" applyBorder="1" applyAlignment="1" applyProtection="1">
      <alignment horizontal="center" vertical="center" wrapText="1"/>
      <protection locked="0"/>
    </xf>
    <xf numFmtId="0" fontId="21" fillId="20" borderId="2"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11" xfId="0" applyFont="1" applyFill="1" applyBorder="1" applyAlignment="1" applyProtection="1">
      <alignment horizontal="center" vertical="center" wrapText="1"/>
      <protection locked="0"/>
    </xf>
    <xf numFmtId="0" fontId="8" fillId="2" borderId="16" xfId="0" applyFont="1" applyFill="1" applyBorder="1" applyAlignment="1" applyProtection="1">
      <alignment horizontal="center" vertical="center" wrapText="1"/>
    </xf>
    <xf numFmtId="0" fontId="8" fillId="2" borderId="11" xfId="0" applyFont="1" applyFill="1" applyBorder="1" applyAlignment="1" applyProtection="1">
      <alignment horizontal="center" vertical="center" wrapText="1"/>
    </xf>
    <xf numFmtId="0" fontId="2" fillId="18" borderId="4" xfId="0" applyFont="1" applyFill="1" applyBorder="1" applyAlignment="1">
      <alignment horizontal="center" vertical="center" wrapText="1"/>
    </xf>
    <xf numFmtId="9" fontId="3" fillId="2" borderId="16" xfId="2" applyFont="1" applyFill="1" applyBorder="1" applyAlignment="1" applyProtection="1">
      <alignment horizontal="center" vertical="center" wrapText="1"/>
      <protection locked="0"/>
    </xf>
    <xf numFmtId="9" fontId="3" fillId="2" borderId="11" xfId="2" applyFont="1" applyFill="1" applyBorder="1" applyAlignment="1" applyProtection="1">
      <alignment horizontal="center" vertical="center" wrapText="1"/>
      <protection locked="0"/>
    </xf>
    <xf numFmtId="0" fontId="19" fillId="19" borderId="16" xfId="0" applyFont="1" applyFill="1" applyBorder="1" applyAlignment="1" applyProtection="1">
      <alignment horizontal="center" vertical="center" wrapText="1"/>
    </xf>
    <xf numFmtId="0" fontId="19" fillId="19" borderId="15" xfId="0" applyFont="1" applyFill="1" applyBorder="1" applyAlignment="1" applyProtection="1">
      <alignment horizontal="center" vertical="center" wrapText="1"/>
    </xf>
    <xf numFmtId="0" fontId="19" fillId="19" borderId="11" xfId="0" applyFont="1" applyFill="1" applyBorder="1" applyAlignment="1" applyProtection="1">
      <alignment horizontal="center" vertical="center" wrapText="1"/>
    </xf>
    <xf numFmtId="0" fontId="19" fillId="17" borderId="16" xfId="0" applyFont="1" applyFill="1" applyBorder="1" applyAlignment="1" applyProtection="1">
      <alignment horizontal="center" vertical="center" wrapText="1"/>
    </xf>
    <xf numFmtId="0" fontId="19" fillId="17" borderId="15" xfId="0" applyFont="1" applyFill="1" applyBorder="1" applyAlignment="1" applyProtection="1">
      <alignment horizontal="center" vertical="center" wrapText="1"/>
    </xf>
    <xf numFmtId="0" fontId="19" fillId="17" borderId="11" xfId="0" applyFont="1" applyFill="1" applyBorder="1" applyAlignment="1" applyProtection="1">
      <alignment horizontal="center" vertical="center" wrapText="1"/>
    </xf>
    <xf numFmtId="0" fontId="19" fillId="3" borderId="16" xfId="0" applyFont="1" applyFill="1" applyBorder="1" applyAlignment="1" applyProtection="1">
      <alignment horizontal="center" vertical="center" wrapText="1"/>
    </xf>
    <xf numFmtId="0" fontId="19" fillId="3" borderId="15" xfId="0" applyFont="1" applyFill="1" applyBorder="1" applyAlignment="1" applyProtection="1">
      <alignment horizontal="center" vertical="center" wrapText="1"/>
    </xf>
    <xf numFmtId="0" fontId="19" fillId="3" borderId="11" xfId="0" applyFont="1" applyFill="1" applyBorder="1" applyAlignment="1" applyProtection="1">
      <alignment horizontal="center" vertical="center" wrapText="1"/>
    </xf>
    <xf numFmtId="0" fontId="20" fillId="17" borderId="16" xfId="0" applyFont="1" applyFill="1" applyBorder="1" applyAlignment="1" applyProtection="1">
      <alignment horizontal="center" vertical="center" wrapText="1"/>
    </xf>
    <xf numFmtId="0" fontId="20" fillId="17" borderId="15" xfId="0" applyFont="1" applyFill="1" applyBorder="1" applyAlignment="1" applyProtection="1">
      <alignment horizontal="center" vertical="center" wrapText="1"/>
    </xf>
    <xf numFmtId="0" fontId="20" fillId="17" borderId="11" xfId="0" applyFont="1" applyFill="1" applyBorder="1" applyAlignment="1" applyProtection="1">
      <alignment horizontal="center" vertical="center" wrapText="1"/>
    </xf>
    <xf numFmtId="0" fontId="9" fillId="2" borderId="16" xfId="0" applyFont="1" applyFill="1" applyBorder="1" applyAlignment="1" applyProtection="1">
      <alignment horizontal="center" vertical="center" wrapText="1"/>
    </xf>
    <xf numFmtId="0" fontId="9" fillId="2" borderId="11" xfId="0" applyFont="1" applyFill="1" applyBorder="1" applyAlignment="1" applyProtection="1">
      <alignment horizontal="center" vertical="center" wrapText="1"/>
    </xf>
    <xf numFmtId="0" fontId="0" fillId="2" borderId="17" xfId="0" applyFont="1" applyFill="1" applyBorder="1" applyAlignment="1" applyProtection="1">
      <alignment horizontal="center" vertical="center" wrapText="1"/>
      <protection locked="0"/>
    </xf>
    <xf numFmtId="167" fontId="29" fillId="2" borderId="5" xfId="1" applyNumberFormat="1" applyFont="1" applyFill="1" applyBorder="1" applyAlignment="1" applyProtection="1">
      <alignment horizontal="center" vertical="center" wrapText="1"/>
      <protection locked="0"/>
    </xf>
    <xf numFmtId="167" fontId="29" fillId="2" borderId="14" xfId="1" applyNumberFormat="1" applyFont="1" applyFill="1" applyBorder="1" applyAlignment="1" applyProtection="1">
      <alignment horizontal="center" vertical="center" wrapText="1"/>
      <protection locked="0"/>
    </xf>
    <xf numFmtId="167" fontId="29" fillId="2" borderId="7" xfId="1" applyNumberFormat="1" applyFont="1" applyFill="1" applyBorder="1" applyAlignment="1" applyProtection="1">
      <alignment horizontal="center" vertical="center" wrapText="1"/>
      <protection locked="0"/>
    </xf>
    <xf numFmtId="0" fontId="19" fillId="17" borderId="16" xfId="0" applyFont="1" applyFill="1" applyBorder="1" applyAlignment="1" applyProtection="1">
      <alignment horizontal="center" vertical="center" wrapText="1"/>
      <protection locked="0"/>
    </xf>
    <xf numFmtId="0" fontId="19" fillId="17" borderId="15" xfId="0" applyFont="1" applyFill="1" applyBorder="1" applyAlignment="1" applyProtection="1">
      <alignment horizontal="center" vertical="center" wrapText="1"/>
      <protection locked="0"/>
    </xf>
    <xf numFmtId="0" fontId="19" fillId="17" borderId="11" xfId="0" applyFont="1" applyFill="1" applyBorder="1" applyAlignment="1" applyProtection="1">
      <alignment horizontal="center" vertical="center" wrapText="1"/>
      <protection locked="0"/>
    </xf>
  </cellXfs>
  <cellStyles count="11">
    <cellStyle name="Amarillo" xfId="7"/>
    <cellStyle name="Millares 2" xfId="6"/>
    <cellStyle name="Millares 3" xfId="10"/>
    <cellStyle name="Moneda" xfId="1" builtinId="4"/>
    <cellStyle name="Normal" xfId="0" builtinId="0"/>
    <cellStyle name="Normal 2" xfId="3"/>
    <cellStyle name="Porcentaje 2" xfId="4"/>
    <cellStyle name="Porcentual" xfId="2" builtinId="5"/>
    <cellStyle name="Porcentual 2" xfId="5"/>
    <cellStyle name="Rojo" xfId="8"/>
    <cellStyle name="Verde" xfId="9"/>
  </cellStyles>
  <dxfs count="20">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colors>
    <mruColors>
      <color rgb="FF00FF00"/>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elizabeth.nino/Mis%20documentos/ELIZABETH/1.SALDC/Planeaci&#243;n/SIG/Calidad/Plan%20de%20Gesti&#243;n/2017/Plan%20de%20Gesti&#243;n%20Proceso%20AGL%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juan.jimenez/Mis%20documentos/Juan%20Sebastian%20Jimenez/Evidencias%20Febrero/Linamiento%20&#183;%203%20Planes%20De%20Gesti&#243;n/LINEAMIENTO%20&#183;%203/DEFINITIVO/Lineamiento%203%20GESTION%20JURIDICA%202017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LAN GESTION POR PROCESO"/>
      <sheetName val="Hoja2"/>
      <sheetName val="Hoja1"/>
    </sheetNames>
    <sheetDataSet>
      <sheetData sheetId="0"/>
      <sheetData sheetId="1">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AN GESTION POR PROCESO"/>
      <sheetName val="Hoja2"/>
    </sheetNames>
    <sheetDataSet>
      <sheetData sheetId="0"/>
      <sheetData sheetId="1">
        <row r="6">
          <cell r="C6" t="str">
            <v>RUTINARIA</v>
          </cell>
        </row>
        <row r="7">
          <cell r="C7" t="str">
            <v>RETADORA (MEJORA)</v>
          </cell>
        </row>
        <row r="8">
          <cell r="C8" t="str">
            <v>MEJORA</v>
          </cell>
        </row>
        <row r="9">
          <cell r="C9" t="str">
            <v>SOSTENIBILIDAD DEL SISTEMA DE GESTIÓN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D1048560"/>
  <sheetViews>
    <sheetView showGridLines="0" tabSelected="1" topLeftCell="E5" zoomScale="80" zoomScaleNormal="80" workbookViewId="0">
      <pane xSplit="4035" ySplit="3015" topLeftCell="AF31" activePane="bottomRight"/>
      <selection activeCell="AR11" sqref="AR11:AR12"/>
      <selection pane="topRight" activeCell="F5" sqref="F5"/>
      <selection pane="bottomLeft" activeCell="E14" sqref="E14"/>
      <selection pane="bottomRight" activeCell="AG12" sqref="AG12:AI25"/>
    </sheetView>
  </sheetViews>
  <sheetFormatPr baseColWidth="10" defaultRowHeight="15"/>
  <cols>
    <col min="1" max="1" width="8.85546875" customWidth="1"/>
    <col min="2" max="2" width="24.140625" customWidth="1"/>
    <col min="3" max="3" width="26.5703125" customWidth="1"/>
    <col min="4" max="4" width="32.28515625" customWidth="1"/>
    <col min="5" max="5" width="43.85546875" customWidth="1"/>
    <col min="6" max="6" width="18.85546875" customWidth="1"/>
    <col min="7" max="7" width="17.5703125" customWidth="1"/>
    <col min="8" max="8" width="22.7109375" customWidth="1"/>
    <col min="9" max="9" width="28.5703125" customWidth="1"/>
    <col min="10" max="10" width="14" customWidth="1"/>
    <col min="11" max="11" width="18.85546875" customWidth="1"/>
    <col min="12" max="12" width="17.85546875" customWidth="1"/>
    <col min="13" max="16" width="8.85546875" customWidth="1"/>
    <col min="17" max="17" width="19.85546875" customWidth="1"/>
    <col min="18" max="18" width="16" customWidth="1"/>
    <col min="19" max="19" width="27.140625" customWidth="1"/>
    <col min="20" max="20" width="41.140625" customWidth="1"/>
    <col min="25" max="25" width="20.85546875" customWidth="1"/>
    <col min="26" max="26" width="18.85546875" customWidth="1"/>
    <col min="27" max="27" width="26.7109375" customWidth="1"/>
    <col min="28" max="28" width="18.85546875" customWidth="1"/>
    <col min="29" max="29" width="14.140625" customWidth="1"/>
    <col min="30" max="30" width="18.42578125" customWidth="1"/>
    <col min="31" max="31" width="97.7109375" customWidth="1"/>
    <col min="32" max="32" width="17.7109375" customWidth="1"/>
    <col min="33" max="33" width="18.140625" customWidth="1"/>
    <col min="34" max="34" width="19.7109375" customWidth="1"/>
    <col min="35" max="36" width="16.42578125" customWidth="1"/>
    <col min="37" max="37" width="74.140625" customWidth="1"/>
    <col min="38" max="38" width="19" customWidth="1"/>
    <col min="39" max="39" width="27.5703125" customWidth="1"/>
    <col min="40" max="40" width="16.42578125" customWidth="1"/>
    <col min="41" max="41" width="14.5703125" customWidth="1"/>
    <col min="43" max="43" width="104.140625" customWidth="1"/>
    <col min="44" max="44" width="21.28515625" customWidth="1"/>
    <col min="45" max="45" width="26.28515625" customWidth="1"/>
    <col min="46" max="46" width="14.42578125" customWidth="1"/>
    <col min="47" max="47" width="14.7109375" customWidth="1"/>
    <col min="48" max="48" width="14.85546875" customWidth="1"/>
    <col min="49" max="49" width="14.5703125" customWidth="1"/>
    <col min="50" max="50" width="20.7109375" customWidth="1"/>
    <col min="51" max="51" width="20.28515625" customWidth="1"/>
    <col min="52" max="52" width="19.140625" customWidth="1"/>
    <col min="53" max="53" width="31.42578125" customWidth="1"/>
    <col min="54" max="54" width="18.42578125" customWidth="1"/>
    <col min="55" max="55" width="19.85546875" customWidth="1"/>
  </cols>
  <sheetData>
    <row r="1" spans="1:55" ht="40.5" customHeight="1">
      <c r="A1" s="202">
        <f ca="1">NOW()</f>
        <v>43040.697335763885</v>
      </c>
      <c r="B1" s="203"/>
      <c r="C1" s="203"/>
      <c r="D1" s="203"/>
      <c r="E1" s="203"/>
      <c r="F1" s="203"/>
      <c r="G1" s="203"/>
      <c r="H1" s="203"/>
      <c r="I1" s="203"/>
      <c r="J1" s="203"/>
      <c r="K1" s="203"/>
      <c r="L1" s="203"/>
      <c r="M1" s="203"/>
      <c r="N1" s="203"/>
      <c r="O1" s="203"/>
      <c r="P1" s="203"/>
      <c r="Q1" s="203"/>
      <c r="R1" s="203"/>
      <c r="S1" s="203"/>
      <c r="T1" s="203"/>
      <c r="U1" s="203"/>
      <c r="V1" s="203"/>
      <c r="W1" s="203"/>
      <c r="X1" s="203"/>
      <c r="Y1" s="203"/>
      <c r="Z1" s="203"/>
    </row>
    <row r="2" spans="1:55" ht="40.5" customHeight="1">
      <c r="A2" s="204" t="s">
        <v>30</v>
      </c>
      <c r="B2" s="204"/>
      <c r="C2" s="204"/>
      <c r="D2" s="204"/>
      <c r="E2" s="204"/>
      <c r="F2" s="204"/>
      <c r="G2" s="204"/>
      <c r="H2" s="204"/>
      <c r="I2" s="204"/>
      <c r="J2" s="204"/>
      <c r="K2" s="204"/>
      <c r="L2" s="204"/>
      <c r="M2" s="204"/>
      <c r="N2" s="204"/>
      <c r="O2" s="204"/>
      <c r="P2" s="204"/>
      <c r="Q2" s="204"/>
      <c r="R2" s="204"/>
      <c r="S2" s="204"/>
      <c r="T2" s="204"/>
      <c r="U2" s="204"/>
      <c r="V2" s="204"/>
      <c r="W2" s="204"/>
      <c r="X2" s="204"/>
      <c r="Y2" s="204"/>
      <c r="Z2" s="204"/>
    </row>
    <row r="3" spans="1:55" ht="15" customHeight="1">
      <c r="A3" s="176" t="s">
        <v>86</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row>
    <row r="4" spans="1:55" ht="15" customHeight="1">
      <c r="A4" s="176" t="s">
        <v>110</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row>
    <row r="5" spans="1:55" ht="15" customHeight="1">
      <c r="A5" s="176" t="s">
        <v>27</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row>
    <row r="6" spans="1:55" ht="15" customHeight="1">
      <c r="A6" s="176" t="s">
        <v>28</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2"/>
      <c r="AB6" s="26"/>
      <c r="AC6" s="26"/>
      <c r="AD6" s="26"/>
      <c r="AE6" s="26"/>
      <c r="AF6" s="26"/>
      <c r="AG6" s="2"/>
      <c r="AH6" s="26"/>
      <c r="AI6" s="26"/>
      <c r="AJ6" s="26"/>
      <c r="AK6" s="26"/>
      <c r="AL6" s="26"/>
      <c r="AM6" s="2"/>
      <c r="AN6" s="26"/>
      <c r="AO6" s="26"/>
      <c r="AP6" s="26"/>
      <c r="AQ6" s="26"/>
      <c r="AR6" s="26"/>
      <c r="AS6" s="2"/>
      <c r="AT6" s="26"/>
      <c r="AU6" s="26"/>
      <c r="AV6" s="26"/>
      <c r="AW6" s="26"/>
      <c r="AX6" s="26"/>
      <c r="AY6" s="2"/>
      <c r="AZ6" s="26"/>
      <c r="BA6" s="26"/>
      <c r="BB6" s="26"/>
      <c r="BC6" s="26"/>
    </row>
    <row r="7" spans="1:55" ht="17.25" customHeight="1">
      <c r="A7" s="176" t="s">
        <v>79</v>
      </c>
      <c r="B7" s="176"/>
      <c r="C7" s="176"/>
      <c r="D7" s="176"/>
      <c r="E7" s="59"/>
      <c r="F7" s="60"/>
      <c r="G7" s="59"/>
      <c r="H7" s="59"/>
      <c r="I7" s="59"/>
      <c r="J7" s="59"/>
      <c r="K7" s="59"/>
      <c r="L7" s="59"/>
      <c r="M7" s="59"/>
      <c r="N7" s="59"/>
      <c r="O7" s="59"/>
      <c r="P7" s="59"/>
      <c r="Q7" s="59"/>
      <c r="R7" s="59"/>
      <c r="S7" s="59"/>
      <c r="T7" s="59"/>
      <c r="U7" s="59"/>
      <c r="V7" s="59"/>
      <c r="W7" s="59"/>
      <c r="X7" s="59"/>
      <c r="Y7" s="59"/>
      <c r="Z7" s="59"/>
      <c r="AA7" s="2"/>
      <c r="AB7" s="26"/>
      <c r="AC7" s="26"/>
      <c r="AD7" s="26"/>
      <c r="AE7" s="26"/>
      <c r="AF7" s="26"/>
      <c r="AG7" s="2"/>
      <c r="AH7" s="26"/>
      <c r="AI7" s="26"/>
      <c r="AJ7" s="26"/>
      <c r="AK7" s="26"/>
      <c r="AL7" s="26"/>
      <c r="AM7" s="2"/>
      <c r="AN7" s="26"/>
      <c r="AO7" s="26"/>
      <c r="AP7" s="26"/>
      <c r="AQ7" s="26"/>
      <c r="AR7" s="26"/>
      <c r="AS7" s="2"/>
      <c r="AT7" s="26"/>
      <c r="AU7" s="26"/>
      <c r="AV7" s="26"/>
      <c r="AW7" s="26"/>
      <c r="AX7" s="26"/>
      <c r="AY7" s="2"/>
      <c r="AZ7" s="26"/>
      <c r="BA7" s="26"/>
      <c r="BB7" s="26"/>
      <c r="BC7" s="26"/>
    </row>
    <row r="8" spans="1:55" ht="15.75" customHeight="1">
      <c r="A8" s="176" t="s">
        <v>108</v>
      </c>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7"/>
      <c r="BA8" s="177"/>
      <c r="BB8" s="177"/>
      <c r="BC8" s="177"/>
    </row>
    <row r="9" spans="1:55">
      <c r="A9" s="187" t="s">
        <v>70</v>
      </c>
      <c r="B9" s="187"/>
      <c r="C9" s="187"/>
      <c r="D9" s="187"/>
      <c r="E9" s="188"/>
      <c r="F9" s="188"/>
      <c r="G9" s="188"/>
      <c r="H9" s="188"/>
      <c r="I9" s="188"/>
      <c r="J9" s="188"/>
      <c r="K9" s="188"/>
      <c r="L9" s="188"/>
      <c r="M9" s="188"/>
      <c r="N9" s="188"/>
      <c r="O9" s="188"/>
      <c r="P9" s="188"/>
      <c r="Q9" s="188"/>
      <c r="R9" s="188"/>
      <c r="S9" s="188"/>
      <c r="T9" s="188"/>
      <c r="U9" s="188"/>
      <c r="V9" s="188"/>
      <c r="W9" s="188"/>
      <c r="X9" s="188"/>
      <c r="Y9" s="188"/>
      <c r="Z9" s="188"/>
      <c r="AA9" s="189" t="s">
        <v>71</v>
      </c>
      <c r="AB9" s="189"/>
      <c r="AC9" s="189"/>
      <c r="AD9" s="189"/>
      <c r="AE9" s="189"/>
      <c r="AF9" s="189"/>
      <c r="AG9" s="190" t="s">
        <v>71</v>
      </c>
      <c r="AH9" s="190"/>
      <c r="AI9" s="190"/>
      <c r="AJ9" s="190"/>
      <c r="AK9" s="190"/>
      <c r="AL9" s="190"/>
      <c r="AM9" s="189" t="s">
        <v>71</v>
      </c>
      <c r="AN9" s="189"/>
      <c r="AO9" s="189"/>
      <c r="AP9" s="189"/>
      <c r="AQ9" s="189"/>
      <c r="AR9" s="189"/>
      <c r="AS9" s="190" t="s">
        <v>71</v>
      </c>
      <c r="AT9" s="190"/>
      <c r="AU9" s="190"/>
      <c r="AV9" s="190"/>
      <c r="AW9" s="190"/>
      <c r="AX9" s="190"/>
      <c r="AY9" s="205" t="s">
        <v>71</v>
      </c>
      <c r="AZ9" s="205"/>
      <c r="BA9" s="205"/>
      <c r="BB9" s="205"/>
      <c r="BC9" s="205"/>
    </row>
    <row r="10" spans="1:55">
      <c r="A10" s="187"/>
      <c r="B10" s="187"/>
      <c r="C10" s="187"/>
      <c r="D10" s="187"/>
      <c r="E10" s="188"/>
      <c r="F10" s="188"/>
      <c r="G10" s="188"/>
      <c r="H10" s="188"/>
      <c r="I10" s="188"/>
      <c r="J10" s="188"/>
      <c r="K10" s="188"/>
      <c r="L10" s="188"/>
      <c r="M10" s="188"/>
      <c r="N10" s="188"/>
      <c r="O10" s="188"/>
      <c r="P10" s="188"/>
      <c r="Q10" s="188"/>
      <c r="R10" s="188"/>
      <c r="S10" s="188"/>
      <c r="T10" s="188"/>
      <c r="U10" s="188"/>
      <c r="V10" s="188"/>
      <c r="W10" s="188"/>
      <c r="X10" s="188"/>
      <c r="Y10" s="188"/>
      <c r="Z10" s="188"/>
      <c r="AA10" s="189" t="s">
        <v>0</v>
      </c>
      <c r="AB10" s="189"/>
      <c r="AC10" s="189"/>
      <c r="AD10" s="189"/>
      <c r="AE10" s="189"/>
      <c r="AF10" s="189"/>
      <c r="AG10" s="190" t="s">
        <v>1</v>
      </c>
      <c r="AH10" s="190"/>
      <c r="AI10" s="190"/>
      <c r="AJ10" s="190"/>
      <c r="AK10" s="190"/>
      <c r="AL10" s="190"/>
      <c r="AM10" s="189" t="s">
        <v>2</v>
      </c>
      <c r="AN10" s="189"/>
      <c r="AO10" s="189"/>
      <c r="AP10" s="189"/>
      <c r="AQ10" s="189"/>
      <c r="AR10" s="189"/>
      <c r="AS10" s="190" t="s">
        <v>3</v>
      </c>
      <c r="AT10" s="190"/>
      <c r="AU10" s="190"/>
      <c r="AV10" s="190"/>
      <c r="AW10" s="190"/>
      <c r="AX10" s="190"/>
      <c r="AY10" s="205" t="s">
        <v>94</v>
      </c>
      <c r="AZ10" s="205"/>
      <c r="BA10" s="205"/>
      <c r="BB10" s="205"/>
      <c r="BC10" s="205"/>
    </row>
    <row r="11" spans="1:55" ht="15" customHeight="1">
      <c r="A11" s="11"/>
      <c r="B11" s="11"/>
      <c r="C11" s="50"/>
      <c r="D11" s="11"/>
      <c r="E11" s="184" t="s">
        <v>4</v>
      </c>
      <c r="F11" s="185"/>
      <c r="G11" s="185"/>
      <c r="H11" s="185"/>
      <c r="I11" s="185"/>
      <c r="J11" s="185"/>
      <c r="K11" s="185"/>
      <c r="L11" s="185"/>
      <c r="M11" s="185"/>
      <c r="N11" s="185"/>
      <c r="O11" s="185"/>
      <c r="P11" s="185"/>
      <c r="Q11" s="185"/>
      <c r="R11" s="185"/>
      <c r="S11" s="185"/>
      <c r="T11" s="186"/>
      <c r="U11" s="13"/>
      <c r="V11" s="191" t="s">
        <v>31</v>
      </c>
      <c r="W11" s="191"/>
      <c r="X11" s="191"/>
      <c r="Y11" s="191"/>
      <c r="Z11" s="191"/>
      <c r="AA11" s="192" t="s">
        <v>183</v>
      </c>
      <c r="AB11" s="192"/>
      <c r="AC11" s="192"/>
      <c r="AD11" s="192" t="s">
        <v>6</v>
      </c>
      <c r="AE11" s="192" t="s">
        <v>7</v>
      </c>
      <c r="AF11" s="192" t="s">
        <v>8</v>
      </c>
      <c r="AG11" s="195" t="s">
        <v>184</v>
      </c>
      <c r="AH11" s="195"/>
      <c r="AI11" s="195"/>
      <c r="AJ11" s="195" t="s">
        <v>6</v>
      </c>
      <c r="AK11" s="195" t="s">
        <v>7</v>
      </c>
      <c r="AL11" s="195" t="s">
        <v>8</v>
      </c>
      <c r="AM11" s="192" t="s">
        <v>185</v>
      </c>
      <c r="AN11" s="192"/>
      <c r="AO11" s="192"/>
      <c r="AP11" s="192" t="s">
        <v>6</v>
      </c>
      <c r="AQ11" s="192" t="s">
        <v>7</v>
      </c>
      <c r="AR11" s="192" t="s">
        <v>8</v>
      </c>
      <c r="AS11" s="195" t="s">
        <v>186</v>
      </c>
      <c r="AT11" s="195"/>
      <c r="AU11" s="195"/>
      <c r="AV11" s="195" t="s">
        <v>6</v>
      </c>
      <c r="AW11" s="195" t="s">
        <v>7</v>
      </c>
      <c r="AX11" s="195" t="s">
        <v>8</v>
      </c>
      <c r="AY11" s="215" t="s">
        <v>5</v>
      </c>
      <c r="AZ11" s="215"/>
      <c r="BA11" s="215"/>
      <c r="BB11" s="215" t="s">
        <v>6</v>
      </c>
      <c r="BC11" s="215" t="s">
        <v>78</v>
      </c>
    </row>
    <row r="12" spans="1:55" ht="51">
      <c r="A12" s="12" t="s">
        <v>18</v>
      </c>
      <c r="B12" s="12" t="s">
        <v>19</v>
      </c>
      <c r="C12" s="12" t="s">
        <v>85</v>
      </c>
      <c r="D12" s="12" t="s">
        <v>89</v>
      </c>
      <c r="E12" s="4" t="s">
        <v>88</v>
      </c>
      <c r="F12" s="5" t="s">
        <v>99</v>
      </c>
      <c r="G12" s="5" t="s">
        <v>87</v>
      </c>
      <c r="H12" s="4" t="s">
        <v>9</v>
      </c>
      <c r="I12" s="4" t="s">
        <v>10</v>
      </c>
      <c r="J12" s="4" t="s">
        <v>11</v>
      </c>
      <c r="K12" s="5" t="s">
        <v>50</v>
      </c>
      <c r="L12" s="4" t="s">
        <v>12</v>
      </c>
      <c r="M12" s="5" t="s">
        <v>90</v>
      </c>
      <c r="N12" s="5" t="s">
        <v>91</v>
      </c>
      <c r="O12" s="5" t="s">
        <v>92</v>
      </c>
      <c r="P12" s="5" t="s">
        <v>93</v>
      </c>
      <c r="Q12" s="5" t="s">
        <v>96</v>
      </c>
      <c r="R12" s="4" t="s">
        <v>13</v>
      </c>
      <c r="S12" s="4" t="s">
        <v>14</v>
      </c>
      <c r="T12" s="5" t="s">
        <v>15</v>
      </c>
      <c r="U12" s="5" t="s">
        <v>38</v>
      </c>
      <c r="V12" s="6" t="s">
        <v>32</v>
      </c>
      <c r="W12" s="6" t="s">
        <v>34</v>
      </c>
      <c r="X12" s="193" t="s">
        <v>35</v>
      </c>
      <c r="Y12" s="194"/>
      <c r="Z12" s="144" t="s">
        <v>21</v>
      </c>
      <c r="AA12" s="71" t="s">
        <v>9</v>
      </c>
      <c r="AB12" s="55" t="s">
        <v>16</v>
      </c>
      <c r="AC12" s="55" t="s">
        <v>17</v>
      </c>
      <c r="AD12" s="192"/>
      <c r="AE12" s="192"/>
      <c r="AF12" s="192"/>
      <c r="AG12" s="72" t="s">
        <v>9</v>
      </c>
      <c r="AH12" s="72" t="s">
        <v>16</v>
      </c>
      <c r="AI12" s="72" t="s">
        <v>17</v>
      </c>
      <c r="AJ12" s="195"/>
      <c r="AK12" s="195"/>
      <c r="AL12" s="195"/>
      <c r="AM12" s="55" t="s">
        <v>9</v>
      </c>
      <c r="AN12" s="55" t="s">
        <v>16</v>
      </c>
      <c r="AO12" s="55" t="s">
        <v>17</v>
      </c>
      <c r="AP12" s="192"/>
      <c r="AQ12" s="192"/>
      <c r="AR12" s="192"/>
      <c r="AS12" s="56" t="s">
        <v>9</v>
      </c>
      <c r="AT12" s="56" t="s">
        <v>16</v>
      </c>
      <c r="AU12" s="56" t="s">
        <v>17</v>
      </c>
      <c r="AV12" s="195"/>
      <c r="AW12" s="195"/>
      <c r="AX12" s="195"/>
      <c r="AY12" s="57" t="s">
        <v>9</v>
      </c>
      <c r="AZ12" s="57" t="s">
        <v>16</v>
      </c>
      <c r="BA12" s="57" t="s">
        <v>17</v>
      </c>
      <c r="BB12" s="215"/>
      <c r="BC12" s="215"/>
    </row>
    <row r="13" spans="1:55">
      <c r="A13" s="51"/>
      <c r="B13" s="52"/>
      <c r="C13" s="52"/>
      <c r="D13" s="51"/>
      <c r="E13" s="53" t="s">
        <v>22</v>
      </c>
      <c r="F13" s="53"/>
      <c r="G13" s="53" t="s">
        <v>22</v>
      </c>
      <c r="H13" s="53" t="s">
        <v>22</v>
      </c>
      <c r="I13" s="53" t="s">
        <v>22</v>
      </c>
      <c r="J13" s="53" t="s">
        <v>22</v>
      </c>
      <c r="K13" s="53" t="s">
        <v>22</v>
      </c>
      <c r="L13" s="53" t="s">
        <v>22</v>
      </c>
      <c r="M13" s="54" t="s">
        <v>22</v>
      </c>
      <c r="N13" s="54" t="s">
        <v>22</v>
      </c>
      <c r="O13" s="54" t="s">
        <v>22</v>
      </c>
      <c r="P13" s="54" t="s">
        <v>22</v>
      </c>
      <c r="Q13" s="53" t="s">
        <v>22</v>
      </c>
      <c r="R13" s="53" t="s">
        <v>22</v>
      </c>
      <c r="S13" s="53" t="s">
        <v>22</v>
      </c>
      <c r="T13" s="53" t="s">
        <v>22</v>
      </c>
      <c r="U13" s="53"/>
      <c r="V13" s="7" t="s">
        <v>33</v>
      </c>
      <c r="W13" s="7" t="s">
        <v>22</v>
      </c>
      <c r="X13" s="7" t="s">
        <v>36</v>
      </c>
      <c r="Y13" s="7" t="s">
        <v>37</v>
      </c>
      <c r="Z13" s="7" t="s">
        <v>22</v>
      </c>
      <c r="AA13" s="55" t="s">
        <v>22</v>
      </c>
      <c r="AB13" s="55" t="s">
        <v>22</v>
      </c>
      <c r="AC13" s="55"/>
      <c r="AD13" s="71" t="s">
        <v>22</v>
      </c>
      <c r="AE13" s="55" t="s">
        <v>22</v>
      </c>
      <c r="AF13" s="55" t="s">
        <v>22</v>
      </c>
      <c r="AG13" s="72" t="s">
        <v>22</v>
      </c>
      <c r="AH13" s="72" t="s">
        <v>22</v>
      </c>
      <c r="AI13" s="72" t="s">
        <v>22</v>
      </c>
      <c r="AJ13" s="72" t="s">
        <v>22</v>
      </c>
      <c r="AK13" s="72" t="s">
        <v>22</v>
      </c>
      <c r="AL13" s="72" t="s">
        <v>22</v>
      </c>
      <c r="AM13" s="55" t="s">
        <v>22</v>
      </c>
      <c r="AN13" s="55" t="s">
        <v>22</v>
      </c>
      <c r="AO13" s="55" t="s">
        <v>22</v>
      </c>
      <c r="AP13" s="55"/>
      <c r="AQ13" s="55" t="s">
        <v>22</v>
      </c>
      <c r="AR13" s="55" t="s">
        <v>22</v>
      </c>
      <c r="AS13" s="56" t="s">
        <v>22</v>
      </c>
      <c r="AT13" s="56" t="s">
        <v>22</v>
      </c>
      <c r="AU13" s="56" t="s">
        <v>22</v>
      </c>
      <c r="AV13" s="56" t="s">
        <v>22</v>
      </c>
      <c r="AW13" s="56" t="s">
        <v>22</v>
      </c>
      <c r="AX13" s="56" t="s">
        <v>22</v>
      </c>
      <c r="AY13" s="57" t="s">
        <v>22</v>
      </c>
      <c r="AZ13" s="57"/>
      <c r="BA13" s="57" t="s">
        <v>22</v>
      </c>
      <c r="BB13" s="57" t="s">
        <v>22</v>
      </c>
      <c r="BC13" s="57" t="s">
        <v>22</v>
      </c>
    </row>
    <row r="14" spans="1:55" s="75" customFormat="1" ht="90" customHeight="1">
      <c r="A14" s="96">
        <v>1</v>
      </c>
      <c r="B14" s="173" t="s">
        <v>169</v>
      </c>
      <c r="C14" s="170" t="s">
        <v>170</v>
      </c>
      <c r="D14" s="145" t="s">
        <v>207</v>
      </c>
      <c r="E14" s="76" t="s">
        <v>142</v>
      </c>
      <c r="F14" s="69">
        <v>7.0000000000000007E-2</v>
      </c>
      <c r="G14" s="78" t="s">
        <v>112</v>
      </c>
      <c r="H14" s="74" t="s">
        <v>146</v>
      </c>
      <c r="I14" s="76" t="s">
        <v>147</v>
      </c>
      <c r="J14" s="79" t="s">
        <v>173</v>
      </c>
      <c r="K14" s="80" t="s">
        <v>52</v>
      </c>
      <c r="L14" s="109" t="s">
        <v>174</v>
      </c>
      <c r="M14" s="100">
        <v>0</v>
      </c>
      <c r="N14" s="100">
        <v>0</v>
      </c>
      <c r="O14" s="100">
        <v>0</v>
      </c>
      <c r="P14" s="100">
        <v>1</v>
      </c>
      <c r="Q14" s="78">
        <f t="shared" ref="Q14:Q21" si="0">SUM(M14:P14)</f>
        <v>1</v>
      </c>
      <c r="R14" s="78" t="s">
        <v>59</v>
      </c>
      <c r="S14" s="110" t="s">
        <v>180</v>
      </c>
      <c r="T14" s="97" t="s">
        <v>164</v>
      </c>
      <c r="U14" s="78"/>
      <c r="V14" s="178" t="s">
        <v>48</v>
      </c>
      <c r="W14" s="178" t="s">
        <v>44</v>
      </c>
      <c r="X14" s="178">
        <v>1094</v>
      </c>
      <c r="Y14" s="178" t="s">
        <v>65</v>
      </c>
      <c r="Z14" s="181">
        <v>2752</v>
      </c>
      <c r="AA14" s="84" t="str">
        <f>+H14</f>
        <v>Plan de acción elaborado e implementado, para la operación de los CLG</v>
      </c>
      <c r="AB14" s="84">
        <f>+M14</f>
        <v>0</v>
      </c>
      <c r="AC14" s="78">
        <v>0</v>
      </c>
      <c r="AD14" s="85"/>
      <c r="AE14" s="110" t="s">
        <v>121</v>
      </c>
      <c r="AF14" s="110" t="s">
        <v>121</v>
      </c>
      <c r="AG14" s="84" t="str">
        <f>+AA14</f>
        <v>Plan de acción elaborado e implementado, para la operación de los CLG</v>
      </c>
      <c r="AH14" s="111">
        <f>+N14</f>
        <v>0</v>
      </c>
      <c r="AI14" s="155">
        <v>0</v>
      </c>
      <c r="AJ14" s="85"/>
      <c r="AK14" s="157" t="s">
        <v>121</v>
      </c>
      <c r="AL14" s="157" t="s">
        <v>121</v>
      </c>
      <c r="AM14" s="84" t="str">
        <f>+AG14</f>
        <v>Plan de acción elaborado e implementado, para la operación de los CLG</v>
      </c>
      <c r="AN14" s="84">
        <f t="shared" ref="AN14:AN25" si="1">O14</f>
        <v>0</v>
      </c>
      <c r="AO14" s="100">
        <v>0</v>
      </c>
      <c r="AP14" s="85"/>
      <c r="AQ14" s="86" t="s">
        <v>121</v>
      </c>
      <c r="AR14" s="78" t="s">
        <v>121</v>
      </c>
      <c r="AS14" s="84" t="str">
        <f>+AM14</f>
        <v>Plan de acción elaborado e implementado, para la operación de los CLG</v>
      </c>
      <c r="AT14" s="84">
        <f t="shared" ref="AT14" si="2">P14</f>
        <v>1</v>
      </c>
      <c r="AU14" s="127"/>
      <c r="AV14" s="85">
        <f t="shared" ref="AV14" si="3">(AU14/AT14)</f>
        <v>0</v>
      </c>
      <c r="AW14" s="78"/>
      <c r="AX14" s="78"/>
      <c r="AY14" s="84" t="str">
        <f>+AS14</f>
        <v>Plan de acción elaborado e implementado, para la operación de los CLG</v>
      </c>
      <c r="AZ14" s="84">
        <f t="shared" ref="AZ14" si="4">Q14</f>
        <v>1</v>
      </c>
      <c r="BA14" s="129">
        <f>+AC14+AI14+AO14+AU14</f>
        <v>0</v>
      </c>
      <c r="BB14" s="85">
        <f t="shared" ref="BB14" si="5">(BA14/AZ14)</f>
        <v>0</v>
      </c>
      <c r="BC14" s="78"/>
    </row>
    <row r="15" spans="1:55" s="75" customFormat="1" ht="110.25" customHeight="1">
      <c r="A15" s="96">
        <v>2</v>
      </c>
      <c r="B15" s="174"/>
      <c r="C15" s="171"/>
      <c r="D15" s="145" t="s">
        <v>208</v>
      </c>
      <c r="E15" s="76" t="s">
        <v>143</v>
      </c>
      <c r="F15" s="69">
        <v>7.0000000000000007E-2</v>
      </c>
      <c r="G15" s="78" t="s">
        <v>112</v>
      </c>
      <c r="H15" s="76" t="s">
        <v>148</v>
      </c>
      <c r="I15" s="76" t="s">
        <v>149</v>
      </c>
      <c r="J15" s="79" t="s">
        <v>173</v>
      </c>
      <c r="K15" s="80" t="s">
        <v>52</v>
      </c>
      <c r="L15" s="109" t="s">
        <v>177</v>
      </c>
      <c r="M15" s="100">
        <v>0</v>
      </c>
      <c r="N15" s="100">
        <v>0</v>
      </c>
      <c r="O15" s="100">
        <v>1</v>
      </c>
      <c r="P15" s="100">
        <v>1</v>
      </c>
      <c r="Q15" s="78">
        <f t="shared" si="0"/>
        <v>2</v>
      </c>
      <c r="R15" s="78" t="s">
        <v>59</v>
      </c>
      <c r="S15" s="110" t="s">
        <v>180</v>
      </c>
      <c r="T15" s="97" t="s">
        <v>164</v>
      </c>
      <c r="U15" s="78"/>
      <c r="V15" s="179"/>
      <c r="W15" s="179"/>
      <c r="X15" s="179"/>
      <c r="Y15" s="179"/>
      <c r="Z15" s="182"/>
      <c r="AA15" s="84" t="str">
        <f t="shared" ref="AA15:AA32" si="6">+H15</f>
        <v>Proyectos de actos administrativos elaborados</v>
      </c>
      <c r="AB15" s="84">
        <f t="shared" ref="AB15:AB32" si="7">+M15</f>
        <v>0</v>
      </c>
      <c r="AC15" s="78">
        <v>0</v>
      </c>
      <c r="AD15" s="85"/>
      <c r="AE15" s="110" t="s">
        <v>121</v>
      </c>
      <c r="AF15" s="110" t="s">
        <v>121</v>
      </c>
      <c r="AG15" s="84" t="str">
        <f t="shared" ref="AG15:AG32" si="8">+AA15</f>
        <v>Proyectos de actos administrativos elaborados</v>
      </c>
      <c r="AH15" s="111">
        <f t="shared" ref="AH15:AH25" si="9">+N15</f>
        <v>0</v>
      </c>
      <c r="AI15" s="155">
        <v>0</v>
      </c>
      <c r="AJ15" s="85"/>
      <c r="AK15" s="157" t="s">
        <v>121</v>
      </c>
      <c r="AL15" s="157" t="s">
        <v>121</v>
      </c>
      <c r="AM15" s="84" t="str">
        <f t="shared" ref="AM15:AM25" si="10">+AG15</f>
        <v>Proyectos de actos administrativos elaborados</v>
      </c>
      <c r="AN15" s="84">
        <f t="shared" si="1"/>
        <v>1</v>
      </c>
      <c r="AO15" s="100">
        <v>4</v>
      </c>
      <c r="AP15" s="85">
        <v>1</v>
      </c>
      <c r="AQ15" s="145" t="s">
        <v>251</v>
      </c>
      <c r="AR15" s="78" t="s">
        <v>180</v>
      </c>
      <c r="AS15" s="84" t="str">
        <f t="shared" ref="AS15:AS32" si="11">+AM15</f>
        <v>Proyectos de actos administrativos elaborados</v>
      </c>
      <c r="AT15" s="84">
        <f t="shared" ref="AT15:AT32" si="12">P15</f>
        <v>1</v>
      </c>
      <c r="AU15" s="127"/>
      <c r="AV15" s="85">
        <f t="shared" ref="AV15:AV32" si="13">(AU15/AT15)</f>
        <v>0</v>
      </c>
      <c r="AW15" s="78"/>
      <c r="AX15" s="78"/>
      <c r="AY15" s="84" t="str">
        <f t="shared" ref="AY15:AY32" si="14">+AS15</f>
        <v>Proyectos de actos administrativos elaborados</v>
      </c>
      <c r="AZ15" s="84">
        <f t="shared" ref="AZ15:AZ32" si="15">Q15</f>
        <v>2</v>
      </c>
      <c r="BA15" s="129">
        <f t="shared" ref="BA15:BA32" si="16">+AC15+AI15+AO15+AU15</f>
        <v>4</v>
      </c>
      <c r="BB15" s="85">
        <f t="shared" ref="BB15:BB32" si="17">(BA15/AZ15)</f>
        <v>2</v>
      </c>
      <c r="BC15" s="78"/>
    </row>
    <row r="16" spans="1:55" s="75" customFormat="1" ht="174.75" customHeight="1">
      <c r="A16" s="96">
        <v>3</v>
      </c>
      <c r="B16" s="174"/>
      <c r="C16" s="171"/>
      <c r="D16" s="145" t="s">
        <v>208</v>
      </c>
      <c r="E16" s="76" t="s">
        <v>144</v>
      </c>
      <c r="F16" s="69">
        <v>7.0000000000000007E-2</v>
      </c>
      <c r="G16" s="78" t="s">
        <v>113</v>
      </c>
      <c r="H16" s="76" t="s">
        <v>150</v>
      </c>
      <c r="I16" s="76" t="s">
        <v>151</v>
      </c>
      <c r="J16" s="79">
        <v>11</v>
      </c>
      <c r="K16" s="80" t="s">
        <v>52</v>
      </c>
      <c r="L16" s="109" t="s">
        <v>175</v>
      </c>
      <c r="M16" s="100">
        <v>2</v>
      </c>
      <c r="N16" s="100">
        <v>2</v>
      </c>
      <c r="O16" s="100">
        <v>1</v>
      </c>
      <c r="P16" s="100">
        <v>1</v>
      </c>
      <c r="Q16" s="78">
        <f t="shared" si="0"/>
        <v>6</v>
      </c>
      <c r="R16" s="78" t="s">
        <v>59</v>
      </c>
      <c r="S16" s="110" t="s">
        <v>180</v>
      </c>
      <c r="T16" s="97" t="s">
        <v>164</v>
      </c>
      <c r="U16" s="78"/>
      <c r="V16" s="179"/>
      <c r="W16" s="179"/>
      <c r="X16" s="179"/>
      <c r="Y16" s="179"/>
      <c r="Z16" s="182"/>
      <c r="AA16" s="84" t="str">
        <f t="shared" si="6"/>
        <v>Sesiones de la Escuela de Gobierno</v>
      </c>
      <c r="AB16" s="84">
        <f t="shared" si="7"/>
        <v>2</v>
      </c>
      <c r="AC16" s="78">
        <v>2</v>
      </c>
      <c r="AD16" s="85">
        <f t="shared" ref="AD16:AD32" si="18">(AC16/AB16)</f>
        <v>1</v>
      </c>
      <c r="AE16" s="112" t="s">
        <v>231</v>
      </c>
      <c r="AF16" s="112" t="s">
        <v>211</v>
      </c>
      <c r="AG16" s="84" t="str">
        <f t="shared" si="8"/>
        <v>Sesiones de la Escuela de Gobierno</v>
      </c>
      <c r="AH16" s="111">
        <f t="shared" si="9"/>
        <v>2</v>
      </c>
      <c r="AI16" s="127">
        <v>3</v>
      </c>
      <c r="AJ16" s="85">
        <v>1</v>
      </c>
      <c r="AK16" s="157" t="s">
        <v>221</v>
      </c>
      <c r="AL16" s="157" t="s">
        <v>211</v>
      </c>
      <c r="AM16" s="84" t="str">
        <f t="shared" si="10"/>
        <v>Sesiones de la Escuela de Gobierno</v>
      </c>
      <c r="AN16" s="84">
        <f t="shared" si="1"/>
        <v>1</v>
      </c>
      <c r="AO16" s="100">
        <v>3</v>
      </c>
      <c r="AP16" s="85">
        <v>1</v>
      </c>
      <c r="AQ16" s="86" t="s">
        <v>232</v>
      </c>
      <c r="AR16" s="100" t="s">
        <v>180</v>
      </c>
      <c r="AS16" s="84" t="str">
        <f t="shared" si="11"/>
        <v>Sesiones de la Escuela de Gobierno</v>
      </c>
      <c r="AT16" s="84">
        <f t="shared" si="12"/>
        <v>1</v>
      </c>
      <c r="AU16" s="127"/>
      <c r="AV16" s="85">
        <f t="shared" si="13"/>
        <v>0</v>
      </c>
      <c r="AW16" s="78"/>
      <c r="AX16" s="78"/>
      <c r="AY16" s="84" t="str">
        <f t="shared" si="14"/>
        <v>Sesiones de la Escuela de Gobierno</v>
      </c>
      <c r="AZ16" s="84">
        <f t="shared" si="15"/>
        <v>6</v>
      </c>
      <c r="BA16" s="129">
        <f t="shared" si="16"/>
        <v>8</v>
      </c>
      <c r="BB16" s="85">
        <f t="shared" si="17"/>
        <v>1.3333333333333333</v>
      </c>
      <c r="BC16" s="78"/>
    </row>
    <row r="17" spans="1:56" s="75" customFormat="1" ht="354" customHeight="1">
      <c r="A17" s="96">
        <v>4</v>
      </c>
      <c r="B17" s="174"/>
      <c r="C17" s="171"/>
      <c r="D17" s="151" t="s">
        <v>208</v>
      </c>
      <c r="E17" s="103" t="s">
        <v>167</v>
      </c>
      <c r="F17" s="69">
        <v>7.0000000000000007E-2</v>
      </c>
      <c r="G17" s="78" t="s">
        <v>113</v>
      </c>
      <c r="H17" s="76" t="s">
        <v>152</v>
      </c>
      <c r="I17" s="76" t="s">
        <v>153</v>
      </c>
      <c r="J17" s="161">
        <f>7+6+4+2</f>
        <v>19</v>
      </c>
      <c r="K17" s="80" t="s">
        <v>52</v>
      </c>
      <c r="L17" s="109" t="s">
        <v>175</v>
      </c>
      <c r="M17" s="100">
        <v>2</v>
      </c>
      <c r="N17" s="100">
        <v>2</v>
      </c>
      <c r="O17" s="100">
        <v>2</v>
      </c>
      <c r="P17" s="100">
        <v>2</v>
      </c>
      <c r="Q17" s="78">
        <f t="shared" si="0"/>
        <v>8</v>
      </c>
      <c r="R17" s="78" t="s">
        <v>59</v>
      </c>
      <c r="S17" s="110" t="s">
        <v>180</v>
      </c>
      <c r="T17" s="97" t="s">
        <v>164</v>
      </c>
      <c r="U17" s="78"/>
      <c r="V17" s="179"/>
      <c r="W17" s="179"/>
      <c r="X17" s="179"/>
      <c r="Y17" s="179"/>
      <c r="Z17" s="182"/>
      <c r="AA17" s="84" t="str">
        <f t="shared" si="6"/>
        <v>Sesiones de seguimiento y/o coordinación .</v>
      </c>
      <c r="AB17" s="84">
        <f t="shared" si="7"/>
        <v>2</v>
      </c>
      <c r="AC17" s="78">
        <v>2</v>
      </c>
      <c r="AD17" s="85">
        <f>(AC17/AB17)</f>
        <v>1</v>
      </c>
      <c r="AE17" s="112" t="s">
        <v>210</v>
      </c>
      <c r="AF17" s="112" t="s">
        <v>211</v>
      </c>
      <c r="AG17" s="84" t="str">
        <f t="shared" si="8"/>
        <v>Sesiones de seguimiento y/o coordinación .</v>
      </c>
      <c r="AH17" s="111">
        <f t="shared" si="9"/>
        <v>2</v>
      </c>
      <c r="AI17" s="155">
        <v>2</v>
      </c>
      <c r="AJ17" s="156">
        <f>(AI17/AH17)</f>
        <v>1</v>
      </c>
      <c r="AK17" s="157" t="s">
        <v>225</v>
      </c>
      <c r="AL17" s="157" t="s">
        <v>211</v>
      </c>
      <c r="AM17" s="84" t="str">
        <f t="shared" si="10"/>
        <v>Sesiones de seguimiento y/o coordinación .</v>
      </c>
      <c r="AN17" s="84">
        <f t="shared" si="1"/>
        <v>2</v>
      </c>
      <c r="AO17" s="100">
        <v>8</v>
      </c>
      <c r="AP17" s="85">
        <v>1</v>
      </c>
      <c r="AQ17" s="145" t="s">
        <v>237</v>
      </c>
      <c r="AR17" s="78" t="s">
        <v>180</v>
      </c>
      <c r="AS17" s="84" t="str">
        <f t="shared" si="11"/>
        <v>Sesiones de seguimiento y/o coordinación .</v>
      </c>
      <c r="AT17" s="84">
        <f t="shared" si="12"/>
        <v>2</v>
      </c>
      <c r="AU17" s="127"/>
      <c r="AV17" s="85">
        <f t="shared" si="13"/>
        <v>0</v>
      </c>
      <c r="AW17" s="78"/>
      <c r="AX17" s="78"/>
      <c r="AY17" s="84" t="str">
        <f t="shared" si="14"/>
        <v>Sesiones de seguimiento y/o coordinación .</v>
      </c>
      <c r="AZ17" s="84">
        <f t="shared" si="15"/>
        <v>8</v>
      </c>
      <c r="BA17" s="129">
        <f t="shared" si="16"/>
        <v>12</v>
      </c>
      <c r="BB17" s="85">
        <f t="shared" si="17"/>
        <v>1.5</v>
      </c>
      <c r="BC17" s="78"/>
    </row>
    <row r="18" spans="1:56" s="75" customFormat="1" ht="75" customHeight="1">
      <c r="A18" s="96">
        <v>5</v>
      </c>
      <c r="B18" s="174"/>
      <c r="C18" s="171"/>
      <c r="D18" s="151" t="s">
        <v>208</v>
      </c>
      <c r="E18" s="76" t="s">
        <v>145</v>
      </c>
      <c r="F18" s="69">
        <v>7.0000000000000007E-2</v>
      </c>
      <c r="G18" s="78" t="s">
        <v>113</v>
      </c>
      <c r="H18" s="76" t="s">
        <v>154</v>
      </c>
      <c r="I18" s="76" t="s">
        <v>155</v>
      </c>
      <c r="J18" s="146">
        <v>0.96519999999999995</v>
      </c>
      <c r="K18" s="80" t="s">
        <v>54</v>
      </c>
      <c r="L18" s="109" t="s">
        <v>176</v>
      </c>
      <c r="M18" s="100">
        <v>0</v>
      </c>
      <c r="N18" s="87">
        <v>0.4</v>
      </c>
      <c r="O18" s="100">
        <v>0</v>
      </c>
      <c r="P18" s="87">
        <v>0.94</v>
      </c>
      <c r="Q18" s="125">
        <f>+P18</f>
        <v>0.94</v>
      </c>
      <c r="R18" s="78" t="s">
        <v>59</v>
      </c>
      <c r="S18" s="110" t="s">
        <v>180</v>
      </c>
      <c r="T18" s="97" t="s">
        <v>164</v>
      </c>
      <c r="U18" s="78"/>
      <c r="V18" s="179"/>
      <c r="W18" s="179"/>
      <c r="X18" s="179"/>
      <c r="Y18" s="179"/>
      <c r="Z18" s="182"/>
      <c r="AA18" s="84" t="str">
        <f t="shared" si="6"/>
        <v>Porcentaje de Ejecución</v>
      </c>
      <c r="AB18" s="126">
        <f t="shared" si="7"/>
        <v>0</v>
      </c>
      <c r="AC18" s="82">
        <v>0</v>
      </c>
      <c r="AD18" s="85"/>
      <c r="AE18" s="110" t="s">
        <v>121</v>
      </c>
      <c r="AF18" s="86"/>
      <c r="AG18" s="84" t="str">
        <f t="shared" si="8"/>
        <v>Porcentaje de Ejecución</v>
      </c>
      <c r="AH18" s="98">
        <f t="shared" si="9"/>
        <v>0.4</v>
      </c>
      <c r="AI18" s="128">
        <v>0.4274</v>
      </c>
      <c r="AJ18" s="85">
        <v>1</v>
      </c>
      <c r="AK18" s="157" t="s">
        <v>226</v>
      </c>
      <c r="AL18" s="157" t="s">
        <v>227</v>
      </c>
      <c r="AM18" s="84" t="str">
        <f t="shared" si="10"/>
        <v>Porcentaje de Ejecución</v>
      </c>
      <c r="AN18" s="126">
        <f t="shared" si="1"/>
        <v>0</v>
      </c>
      <c r="AO18" s="125">
        <v>0</v>
      </c>
      <c r="AP18" s="85"/>
      <c r="AQ18" s="83" t="s">
        <v>121</v>
      </c>
      <c r="AR18" s="78" t="s">
        <v>121</v>
      </c>
      <c r="AS18" s="84" t="str">
        <f t="shared" si="11"/>
        <v>Porcentaje de Ejecución</v>
      </c>
      <c r="AT18" s="126">
        <f t="shared" si="12"/>
        <v>0.94</v>
      </c>
      <c r="AU18" s="88"/>
      <c r="AV18" s="85">
        <f t="shared" si="13"/>
        <v>0</v>
      </c>
      <c r="AW18" s="78"/>
      <c r="AX18" s="78"/>
      <c r="AY18" s="84" t="str">
        <f t="shared" si="14"/>
        <v>Porcentaje de Ejecución</v>
      </c>
      <c r="AZ18" s="126">
        <f t="shared" si="15"/>
        <v>0.94</v>
      </c>
      <c r="BA18" s="89">
        <f t="shared" si="16"/>
        <v>0.4274</v>
      </c>
      <c r="BB18" s="85">
        <f t="shared" si="17"/>
        <v>0.45468085106382983</v>
      </c>
      <c r="BC18" s="78"/>
    </row>
    <row r="19" spans="1:56" s="75" customFormat="1" ht="73.5" customHeight="1">
      <c r="A19" s="96">
        <v>6</v>
      </c>
      <c r="B19" s="174"/>
      <c r="C19" s="172"/>
      <c r="D19" s="151" t="s">
        <v>208</v>
      </c>
      <c r="E19" s="105" t="s">
        <v>162</v>
      </c>
      <c r="F19" s="69">
        <v>7.0000000000000007E-2</v>
      </c>
      <c r="G19" s="78" t="s">
        <v>112</v>
      </c>
      <c r="H19" s="81" t="s">
        <v>138</v>
      </c>
      <c r="I19" s="76" t="s">
        <v>163</v>
      </c>
      <c r="J19" s="79" t="s">
        <v>173</v>
      </c>
      <c r="K19" s="80" t="s">
        <v>52</v>
      </c>
      <c r="L19" s="109" t="s">
        <v>178</v>
      </c>
      <c r="M19" s="78">
        <v>0</v>
      </c>
      <c r="N19" s="78">
        <v>0</v>
      </c>
      <c r="O19" s="78">
        <v>0</v>
      </c>
      <c r="P19" s="78">
        <v>1</v>
      </c>
      <c r="Q19" s="78">
        <f t="shared" si="0"/>
        <v>1</v>
      </c>
      <c r="R19" s="78" t="s">
        <v>59</v>
      </c>
      <c r="S19" s="110" t="s">
        <v>180</v>
      </c>
      <c r="T19" s="97" t="s">
        <v>164</v>
      </c>
      <c r="U19" s="78"/>
      <c r="V19" s="180"/>
      <c r="W19" s="180"/>
      <c r="X19" s="180"/>
      <c r="Y19" s="180"/>
      <c r="Z19" s="183"/>
      <c r="AA19" s="84" t="str">
        <f t="shared" si="6"/>
        <v>Documentos elaborados</v>
      </c>
      <c r="AB19" s="84">
        <f t="shared" si="7"/>
        <v>0</v>
      </c>
      <c r="AC19" s="78">
        <v>0</v>
      </c>
      <c r="AD19" s="85"/>
      <c r="AE19" s="110" t="s">
        <v>121</v>
      </c>
      <c r="AF19" s="86"/>
      <c r="AG19" s="84" t="str">
        <f t="shared" si="8"/>
        <v>Documentos elaborados</v>
      </c>
      <c r="AH19" s="111">
        <f t="shared" si="9"/>
        <v>0</v>
      </c>
      <c r="AI19" s="127">
        <v>0</v>
      </c>
      <c r="AJ19" s="85"/>
      <c r="AK19" s="157" t="s">
        <v>121</v>
      </c>
      <c r="AL19" s="157" t="s">
        <v>121</v>
      </c>
      <c r="AM19" s="84" t="str">
        <f t="shared" si="10"/>
        <v>Documentos elaborados</v>
      </c>
      <c r="AN19" s="84">
        <f t="shared" si="1"/>
        <v>0</v>
      </c>
      <c r="AO19" s="100">
        <v>0</v>
      </c>
      <c r="AP19" s="85"/>
      <c r="AQ19" s="83" t="s">
        <v>121</v>
      </c>
      <c r="AR19" s="78" t="s">
        <v>121</v>
      </c>
      <c r="AS19" s="84" t="str">
        <f t="shared" si="11"/>
        <v>Documentos elaborados</v>
      </c>
      <c r="AT19" s="84">
        <f t="shared" si="12"/>
        <v>1</v>
      </c>
      <c r="AU19" s="127"/>
      <c r="AV19" s="85">
        <f t="shared" si="13"/>
        <v>0</v>
      </c>
      <c r="AW19" s="78"/>
      <c r="AX19" s="78"/>
      <c r="AY19" s="84" t="str">
        <f t="shared" si="14"/>
        <v>Documentos elaborados</v>
      </c>
      <c r="AZ19" s="84">
        <f t="shared" si="15"/>
        <v>1</v>
      </c>
      <c r="BA19" s="129">
        <f t="shared" si="16"/>
        <v>0</v>
      </c>
      <c r="BB19" s="85">
        <f t="shared" si="17"/>
        <v>0</v>
      </c>
      <c r="BC19" s="78"/>
    </row>
    <row r="20" spans="1:56" s="75" customFormat="1" ht="168.75" customHeight="1">
      <c r="A20" s="96">
        <v>7</v>
      </c>
      <c r="B20" s="174"/>
      <c r="C20" s="171" t="s">
        <v>172</v>
      </c>
      <c r="D20" s="151" t="s">
        <v>209</v>
      </c>
      <c r="E20" s="102" t="s">
        <v>156</v>
      </c>
      <c r="F20" s="69">
        <v>7.0000000000000007E-2</v>
      </c>
      <c r="G20" s="78" t="s">
        <v>113</v>
      </c>
      <c r="H20" s="73" t="s">
        <v>158</v>
      </c>
      <c r="I20" s="110" t="s">
        <v>187</v>
      </c>
      <c r="J20" s="147" t="s">
        <v>161</v>
      </c>
      <c r="K20" s="80" t="s">
        <v>52</v>
      </c>
      <c r="L20" s="109" t="s">
        <v>179</v>
      </c>
      <c r="M20" s="78">
        <v>1</v>
      </c>
      <c r="N20" s="78">
        <v>1</v>
      </c>
      <c r="O20" s="78">
        <v>1</v>
      </c>
      <c r="P20" s="78">
        <v>1</v>
      </c>
      <c r="Q20" s="78">
        <f t="shared" si="0"/>
        <v>4</v>
      </c>
      <c r="R20" s="78" t="s">
        <v>59</v>
      </c>
      <c r="S20" s="97" t="s">
        <v>188</v>
      </c>
      <c r="T20" s="97" t="s">
        <v>165</v>
      </c>
      <c r="U20" s="78"/>
      <c r="V20" s="178" t="s">
        <v>48</v>
      </c>
      <c r="W20" s="178" t="s">
        <v>44</v>
      </c>
      <c r="X20" s="178">
        <v>1094</v>
      </c>
      <c r="Y20" s="178" t="str">
        <f>IF('PLAN GESTION POR PROCESO'!X20=Hoja2!$B$100,Hoja2!$C$100,IF('PLAN GESTION POR PROCESO'!X20=Hoja2!$B$101,Hoja2!$C$101,IF('PLAN GESTION POR PROCESO'!X20=Hoja2!$B$102,Hoja2!$C$102,IF('PLAN GESTION POR PROCESO'!X20=Hoja2!$B$103,Hoja2!$C$103,IF('PLAN GESTION POR PROCESO'!X20=Hoja2!$B$104,Hoja2!$C$104,IF('PLAN GESTION POR PROCESO'!X20=Hoja2!$B$105,Hoja2!$C$105,IF('PLAN GESTION POR PROCESO'!X20=Hoja2!$B$106,Hoja2!$C$106,IF(X20=Hoja2!$B$107,Hoja2!$C$107,"COMPLETAR"))))))))</f>
        <v>FORTALECIMIENTO DE LA CAPACIDAD INSTITUCIONAL DE LAS ALCALDÍAS LOCALES</v>
      </c>
      <c r="Z20" s="181">
        <v>1425</v>
      </c>
      <c r="AA20" s="84" t="str">
        <f t="shared" si="6"/>
        <v>Informes de seguimiento a las obligaciones por pagar de los FDL - Alcaldías Locales</v>
      </c>
      <c r="AB20" s="84">
        <f t="shared" si="7"/>
        <v>1</v>
      </c>
      <c r="AC20" s="78">
        <v>1</v>
      </c>
      <c r="AD20" s="85">
        <f t="shared" si="18"/>
        <v>1</v>
      </c>
      <c r="AE20" s="112" t="s">
        <v>215</v>
      </c>
      <c r="AF20" s="86" t="s">
        <v>212</v>
      </c>
      <c r="AG20" s="84" t="str">
        <f t="shared" si="8"/>
        <v>Informes de seguimiento a las obligaciones por pagar de los FDL - Alcaldías Locales</v>
      </c>
      <c r="AH20" s="111">
        <v>1</v>
      </c>
      <c r="AI20" s="127">
        <v>1</v>
      </c>
      <c r="AJ20" s="85">
        <f t="shared" ref="AJ20:AJ25" si="19">(AI20/AH20)</f>
        <v>1</v>
      </c>
      <c r="AK20" s="160" t="s">
        <v>220</v>
      </c>
      <c r="AL20" s="157" t="s">
        <v>235</v>
      </c>
      <c r="AM20" s="84" t="str">
        <f t="shared" si="10"/>
        <v>Informes de seguimiento a las obligaciones por pagar de los FDL - Alcaldías Locales</v>
      </c>
      <c r="AN20" s="84">
        <f t="shared" si="1"/>
        <v>1</v>
      </c>
      <c r="AO20" s="84">
        <v>1</v>
      </c>
      <c r="AP20" s="85">
        <f t="shared" ref="AP15:AP25" si="20">(AO20/AN20)</f>
        <v>1</v>
      </c>
      <c r="AQ20" s="141" t="s">
        <v>238</v>
      </c>
      <c r="AR20" s="99" t="s">
        <v>239</v>
      </c>
      <c r="AS20" s="84" t="str">
        <f t="shared" si="11"/>
        <v>Informes de seguimiento a las obligaciones por pagar de los FDL - Alcaldías Locales</v>
      </c>
      <c r="AT20" s="84">
        <f t="shared" si="12"/>
        <v>1</v>
      </c>
      <c r="AU20" s="127"/>
      <c r="AV20" s="85">
        <f t="shared" si="13"/>
        <v>0</v>
      </c>
      <c r="AW20" s="78"/>
      <c r="AX20" s="78"/>
      <c r="AY20" s="84" t="str">
        <f t="shared" si="14"/>
        <v>Informes de seguimiento a las obligaciones por pagar de los FDL - Alcaldías Locales</v>
      </c>
      <c r="AZ20" s="84">
        <f t="shared" si="15"/>
        <v>4</v>
      </c>
      <c r="BA20" s="129">
        <f t="shared" si="16"/>
        <v>3</v>
      </c>
      <c r="BB20" s="85">
        <f t="shared" si="17"/>
        <v>0.75</v>
      </c>
      <c r="BC20" s="78"/>
    </row>
    <row r="21" spans="1:56" s="75" customFormat="1" ht="254.25" customHeight="1">
      <c r="A21" s="96">
        <v>8</v>
      </c>
      <c r="B21" s="174"/>
      <c r="C21" s="171"/>
      <c r="D21" s="151" t="s">
        <v>209</v>
      </c>
      <c r="E21" s="102" t="s">
        <v>157</v>
      </c>
      <c r="F21" s="69">
        <v>7.0000000000000007E-2</v>
      </c>
      <c r="G21" s="78" t="s">
        <v>113</v>
      </c>
      <c r="H21" s="74" t="s">
        <v>159</v>
      </c>
      <c r="I21" s="78" t="s">
        <v>160</v>
      </c>
      <c r="J21" s="79" t="s">
        <v>173</v>
      </c>
      <c r="K21" s="80" t="s">
        <v>52</v>
      </c>
      <c r="L21" s="109" t="s">
        <v>179</v>
      </c>
      <c r="M21" s="78">
        <v>1</v>
      </c>
      <c r="N21" s="78">
        <v>1</v>
      </c>
      <c r="O21" s="78">
        <v>1</v>
      </c>
      <c r="P21" s="78">
        <v>1</v>
      </c>
      <c r="Q21" s="78">
        <f t="shared" si="0"/>
        <v>4</v>
      </c>
      <c r="R21" s="78" t="s">
        <v>59</v>
      </c>
      <c r="S21" s="97" t="s">
        <v>189</v>
      </c>
      <c r="T21" s="97" t="s">
        <v>165</v>
      </c>
      <c r="U21" s="78"/>
      <c r="V21" s="180"/>
      <c r="W21" s="180"/>
      <c r="X21" s="180"/>
      <c r="Y21" s="180"/>
      <c r="Z21" s="183"/>
      <c r="AA21" s="84" t="str">
        <f t="shared" si="6"/>
        <v>Informes de Seguimiento al presupuesto de los FDL - Alcaldías Locales</v>
      </c>
      <c r="AB21" s="84">
        <f t="shared" si="7"/>
        <v>1</v>
      </c>
      <c r="AC21" s="78">
        <v>1</v>
      </c>
      <c r="AD21" s="85">
        <f t="shared" si="18"/>
        <v>1</v>
      </c>
      <c r="AE21" s="112" t="s">
        <v>213</v>
      </c>
      <c r="AF21" s="86" t="s">
        <v>214</v>
      </c>
      <c r="AG21" s="84" t="str">
        <f t="shared" si="8"/>
        <v>Informes de Seguimiento al presupuesto de los FDL - Alcaldías Locales</v>
      </c>
      <c r="AH21" s="111">
        <f t="shared" si="9"/>
        <v>1</v>
      </c>
      <c r="AI21" s="127">
        <v>1</v>
      </c>
      <c r="AJ21" s="85">
        <f t="shared" si="19"/>
        <v>1</v>
      </c>
      <c r="AK21" s="160" t="s">
        <v>229</v>
      </c>
      <c r="AL21" s="157" t="s">
        <v>214</v>
      </c>
      <c r="AM21" s="84" t="str">
        <f t="shared" si="10"/>
        <v>Informes de Seguimiento al presupuesto de los FDL - Alcaldías Locales</v>
      </c>
      <c r="AN21" s="84">
        <f t="shared" si="1"/>
        <v>1</v>
      </c>
      <c r="AO21" s="100">
        <v>1</v>
      </c>
      <c r="AP21" s="85">
        <f t="shared" si="20"/>
        <v>1</v>
      </c>
      <c r="AQ21" s="145" t="s">
        <v>236</v>
      </c>
      <c r="AR21" s="99" t="s">
        <v>214</v>
      </c>
      <c r="AS21" s="84" t="str">
        <f t="shared" si="11"/>
        <v>Informes de Seguimiento al presupuesto de los FDL - Alcaldías Locales</v>
      </c>
      <c r="AT21" s="84">
        <f t="shared" si="12"/>
        <v>1</v>
      </c>
      <c r="AU21" s="127"/>
      <c r="AV21" s="85">
        <f t="shared" si="13"/>
        <v>0</v>
      </c>
      <c r="AW21" s="78"/>
      <c r="AX21" s="78"/>
      <c r="AY21" s="84" t="str">
        <f t="shared" si="14"/>
        <v>Informes de Seguimiento al presupuesto de los FDL - Alcaldías Locales</v>
      </c>
      <c r="AZ21" s="84">
        <f t="shared" si="15"/>
        <v>4</v>
      </c>
      <c r="BA21" s="129">
        <f t="shared" si="16"/>
        <v>3</v>
      </c>
      <c r="BB21" s="85">
        <f t="shared" si="17"/>
        <v>0.75</v>
      </c>
      <c r="BC21" s="78"/>
    </row>
    <row r="22" spans="1:56" s="75" customFormat="1" ht="101.25" customHeight="1">
      <c r="A22" s="96">
        <v>9</v>
      </c>
      <c r="B22" s="174"/>
      <c r="C22" s="171" t="s">
        <v>171</v>
      </c>
      <c r="D22" s="151" t="s">
        <v>109</v>
      </c>
      <c r="E22" s="105" t="s">
        <v>133</v>
      </c>
      <c r="F22" s="69">
        <v>0.06</v>
      </c>
      <c r="G22" s="78" t="s">
        <v>113</v>
      </c>
      <c r="H22" s="81" t="s">
        <v>139</v>
      </c>
      <c r="I22" s="112" t="s">
        <v>191</v>
      </c>
      <c r="J22" s="79" t="s">
        <v>121</v>
      </c>
      <c r="K22" s="80" t="s">
        <v>52</v>
      </c>
      <c r="L22" s="109" t="s">
        <v>179</v>
      </c>
      <c r="M22" s="78">
        <v>0</v>
      </c>
      <c r="N22" s="78">
        <v>1</v>
      </c>
      <c r="O22" s="78">
        <v>0</v>
      </c>
      <c r="P22" s="78">
        <v>1</v>
      </c>
      <c r="Q22" s="78">
        <f t="shared" ref="Q22:Q25" si="21">SUM(M22:P22)</f>
        <v>2</v>
      </c>
      <c r="R22" s="78" t="s">
        <v>59</v>
      </c>
      <c r="S22" s="110" t="s">
        <v>181</v>
      </c>
      <c r="T22" s="97" t="s">
        <v>141</v>
      </c>
      <c r="U22" s="78"/>
      <c r="V22" s="170" t="s">
        <v>48</v>
      </c>
      <c r="W22" s="170" t="s">
        <v>44</v>
      </c>
      <c r="X22" s="170">
        <v>1094</v>
      </c>
      <c r="Y22" s="170" t="s">
        <v>65</v>
      </c>
      <c r="Z22" s="233">
        <v>2568</v>
      </c>
      <c r="AA22" s="84" t="str">
        <f t="shared" si="6"/>
        <v>Informes de seguimiento</v>
      </c>
      <c r="AB22" s="84">
        <f t="shared" si="7"/>
        <v>0</v>
      </c>
      <c r="AC22" s="78">
        <v>0</v>
      </c>
      <c r="AD22" s="85"/>
      <c r="AE22" s="110" t="s">
        <v>121</v>
      </c>
      <c r="AF22" s="110" t="s">
        <v>121</v>
      </c>
      <c r="AG22" s="84" t="str">
        <f t="shared" si="8"/>
        <v>Informes de seguimiento</v>
      </c>
      <c r="AH22" s="111">
        <f t="shared" si="9"/>
        <v>1</v>
      </c>
      <c r="AI22" s="127">
        <v>1</v>
      </c>
      <c r="AJ22" s="85">
        <f t="shared" si="19"/>
        <v>1</v>
      </c>
      <c r="AK22" s="157" t="s">
        <v>230</v>
      </c>
      <c r="AL22" s="157" t="s">
        <v>181</v>
      </c>
      <c r="AM22" s="84" t="str">
        <f t="shared" si="10"/>
        <v>Informes de seguimiento</v>
      </c>
      <c r="AN22" s="84">
        <f t="shared" si="1"/>
        <v>0</v>
      </c>
      <c r="AO22" s="100">
        <v>0</v>
      </c>
      <c r="AP22" s="85"/>
      <c r="AQ22" s="83" t="s">
        <v>121</v>
      </c>
      <c r="AR22" s="78" t="s">
        <v>121</v>
      </c>
      <c r="AS22" s="84" t="str">
        <f t="shared" si="11"/>
        <v>Informes de seguimiento</v>
      </c>
      <c r="AT22" s="84">
        <f t="shared" si="12"/>
        <v>1</v>
      </c>
      <c r="AU22" s="127"/>
      <c r="AV22" s="85">
        <f t="shared" si="13"/>
        <v>0</v>
      </c>
      <c r="AW22" s="78"/>
      <c r="AX22" s="78"/>
      <c r="AY22" s="84" t="str">
        <f t="shared" si="14"/>
        <v>Informes de seguimiento</v>
      </c>
      <c r="AZ22" s="84">
        <f t="shared" si="15"/>
        <v>2</v>
      </c>
      <c r="BA22" s="129">
        <f t="shared" si="16"/>
        <v>1</v>
      </c>
      <c r="BB22" s="85">
        <f t="shared" si="17"/>
        <v>0.5</v>
      </c>
      <c r="BC22" s="78"/>
    </row>
    <row r="23" spans="1:56" s="75" customFormat="1" ht="409.5" customHeight="1">
      <c r="A23" s="96">
        <v>10</v>
      </c>
      <c r="B23" s="174"/>
      <c r="C23" s="171"/>
      <c r="D23" s="151" t="s">
        <v>209</v>
      </c>
      <c r="E23" s="105" t="s">
        <v>137</v>
      </c>
      <c r="F23" s="69">
        <v>0.06</v>
      </c>
      <c r="G23" s="100" t="s">
        <v>111</v>
      </c>
      <c r="H23" s="81" t="s">
        <v>140</v>
      </c>
      <c r="I23" s="109" t="s">
        <v>194</v>
      </c>
      <c r="J23" s="79" t="s">
        <v>121</v>
      </c>
      <c r="K23" s="80" t="s">
        <v>52</v>
      </c>
      <c r="L23" s="109" t="s">
        <v>190</v>
      </c>
      <c r="M23" s="78">
        <v>30</v>
      </c>
      <c r="N23" s="78">
        <v>30</v>
      </c>
      <c r="O23" s="78">
        <v>30</v>
      </c>
      <c r="P23" s="78">
        <v>30</v>
      </c>
      <c r="Q23" s="78">
        <f t="shared" si="21"/>
        <v>120</v>
      </c>
      <c r="R23" s="78" t="s">
        <v>59</v>
      </c>
      <c r="S23" s="110" t="s">
        <v>181</v>
      </c>
      <c r="T23" s="97" t="s">
        <v>141</v>
      </c>
      <c r="U23" s="78"/>
      <c r="V23" s="171"/>
      <c r="W23" s="171"/>
      <c r="X23" s="171"/>
      <c r="Y23" s="171"/>
      <c r="Z23" s="234"/>
      <c r="AA23" s="84" t="str">
        <f t="shared" si="6"/>
        <v>Acciones de control u operativos con acompañamiento</v>
      </c>
      <c r="AB23" s="84">
        <f t="shared" si="7"/>
        <v>30</v>
      </c>
      <c r="AC23" s="78">
        <v>66</v>
      </c>
      <c r="AD23" s="85">
        <v>1</v>
      </c>
      <c r="AE23" s="97" t="s">
        <v>218</v>
      </c>
      <c r="AF23" s="112" t="s">
        <v>216</v>
      </c>
      <c r="AG23" s="84" t="str">
        <f t="shared" si="8"/>
        <v>Acciones de control u operativos con acompañamiento</v>
      </c>
      <c r="AH23" s="111">
        <f t="shared" si="9"/>
        <v>30</v>
      </c>
      <c r="AI23" s="127">
        <v>68</v>
      </c>
      <c r="AJ23" s="85">
        <v>1</v>
      </c>
      <c r="AK23" s="157" t="s">
        <v>224</v>
      </c>
      <c r="AL23" s="157" t="s">
        <v>181</v>
      </c>
      <c r="AM23" s="84" t="str">
        <f t="shared" si="10"/>
        <v>Acciones de control u operativos con acompañamiento</v>
      </c>
      <c r="AN23" s="84">
        <f t="shared" si="1"/>
        <v>30</v>
      </c>
      <c r="AO23" s="100">
        <v>76</v>
      </c>
      <c r="AP23" s="85">
        <v>1</v>
      </c>
      <c r="AQ23" s="83" t="s">
        <v>233</v>
      </c>
      <c r="AR23" s="78" t="s">
        <v>181</v>
      </c>
      <c r="AS23" s="84" t="str">
        <f t="shared" si="11"/>
        <v>Acciones de control u operativos con acompañamiento</v>
      </c>
      <c r="AT23" s="84">
        <f t="shared" si="12"/>
        <v>30</v>
      </c>
      <c r="AU23" s="127"/>
      <c r="AV23" s="85">
        <f t="shared" si="13"/>
        <v>0</v>
      </c>
      <c r="AW23" s="78"/>
      <c r="AX23" s="78"/>
      <c r="AY23" s="84" t="str">
        <f t="shared" si="14"/>
        <v>Acciones de control u operativos con acompañamiento</v>
      </c>
      <c r="AZ23" s="84">
        <f t="shared" si="15"/>
        <v>120</v>
      </c>
      <c r="BA23" s="159">
        <f t="shared" si="16"/>
        <v>210</v>
      </c>
      <c r="BB23" s="85">
        <f t="shared" si="17"/>
        <v>1.75</v>
      </c>
      <c r="BC23" s="78"/>
    </row>
    <row r="24" spans="1:56" s="75" customFormat="1" ht="351" customHeight="1">
      <c r="A24" s="96">
        <v>11</v>
      </c>
      <c r="B24" s="174"/>
      <c r="C24" s="171"/>
      <c r="D24" s="151" t="s">
        <v>209</v>
      </c>
      <c r="E24" s="105" t="s">
        <v>136</v>
      </c>
      <c r="F24" s="69">
        <v>0.06</v>
      </c>
      <c r="G24" s="78" t="s">
        <v>113</v>
      </c>
      <c r="H24" s="81" t="s">
        <v>139</v>
      </c>
      <c r="I24" s="112" t="s">
        <v>192</v>
      </c>
      <c r="J24" s="79" t="s">
        <v>121</v>
      </c>
      <c r="K24" s="80" t="s">
        <v>52</v>
      </c>
      <c r="L24" s="109" t="s">
        <v>179</v>
      </c>
      <c r="M24" s="78">
        <v>1</v>
      </c>
      <c r="N24" s="78">
        <v>1</v>
      </c>
      <c r="O24" s="78">
        <v>1</v>
      </c>
      <c r="P24" s="78">
        <v>1</v>
      </c>
      <c r="Q24" s="78">
        <f t="shared" si="21"/>
        <v>4</v>
      </c>
      <c r="R24" s="78" t="s">
        <v>59</v>
      </c>
      <c r="S24" s="110" t="s">
        <v>181</v>
      </c>
      <c r="T24" s="97" t="s">
        <v>141</v>
      </c>
      <c r="U24" s="78"/>
      <c r="V24" s="171"/>
      <c r="W24" s="171"/>
      <c r="X24" s="171"/>
      <c r="Y24" s="171"/>
      <c r="Z24" s="234"/>
      <c r="AA24" s="84" t="str">
        <f t="shared" si="6"/>
        <v>Informes de seguimiento</v>
      </c>
      <c r="AB24" s="84">
        <f t="shared" si="7"/>
        <v>1</v>
      </c>
      <c r="AC24" s="78">
        <v>1</v>
      </c>
      <c r="AD24" s="85">
        <f t="shared" si="18"/>
        <v>1</v>
      </c>
      <c r="AE24" s="112" t="s">
        <v>219</v>
      </c>
      <c r="AF24" s="112" t="s">
        <v>217</v>
      </c>
      <c r="AG24" s="84" t="str">
        <f t="shared" si="8"/>
        <v>Informes de seguimiento</v>
      </c>
      <c r="AH24" s="111">
        <f t="shared" si="9"/>
        <v>1</v>
      </c>
      <c r="AI24" s="127">
        <v>1</v>
      </c>
      <c r="AJ24" s="85">
        <f t="shared" si="19"/>
        <v>1</v>
      </c>
      <c r="AK24" s="157" t="s">
        <v>228</v>
      </c>
      <c r="AL24" s="157" t="s">
        <v>181</v>
      </c>
      <c r="AM24" s="84" t="str">
        <f t="shared" si="10"/>
        <v>Informes de seguimiento</v>
      </c>
      <c r="AN24" s="84">
        <f t="shared" si="1"/>
        <v>1</v>
      </c>
      <c r="AO24" s="100">
        <v>1</v>
      </c>
      <c r="AP24" s="85">
        <f t="shared" si="20"/>
        <v>1</v>
      </c>
      <c r="AQ24" s="83" t="s">
        <v>234</v>
      </c>
      <c r="AR24" s="78" t="s">
        <v>181</v>
      </c>
      <c r="AS24" s="84" t="str">
        <f t="shared" si="11"/>
        <v>Informes de seguimiento</v>
      </c>
      <c r="AT24" s="84">
        <f t="shared" si="12"/>
        <v>1</v>
      </c>
      <c r="AU24" s="127"/>
      <c r="AV24" s="85">
        <f t="shared" si="13"/>
        <v>0</v>
      </c>
      <c r="AW24" s="78"/>
      <c r="AX24" s="78"/>
      <c r="AY24" s="84" t="str">
        <f t="shared" si="14"/>
        <v>Informes de seguimiento</v>
      </c>
      <c r="AZ24" s="84">
        <f t="shared" si="15"/>
        <v>4</v>
      </c>
      <c r="BA24" s="129">
        <f t="shared" si="16"/>
        <v>3</v>
      </c>
      <c r="BB24" s="85">
        <f t="shared" si="17"/>
        <v>0.75</v>
      </c>
      <c r="BC24" s="78"/>
    </row>
    <row r="25" spans="1:56" s="75" customFormat="1" ht="156" customHeight="1" thickBot="1">
      <c r="A25" s="96">
        <v>12</v>
      </c>
      <c r="B25" s="175"/>
      <c r="C25" s="172"/>
      <c r="D25" s="152" t="s">
        <v>135</v>
      </c>
      <c r="E25" s="105" t="s">
        <v>134</v>
      </c>
      <c r="F25" s="69">
        <v>0.06</v>
      </c>
      <c r="G25" s="78" t="s">
        <v>113</v>
      </c>
      <c r="H25" s="81" t="s">
        <v>139</v>
      </c>
      <c r="I25" s="112" t="s">
        <v>193</v>
      </c>
      <c r="J25" s="79" t="s">
        <v>121</v>
      </c>
      <c r="K25" s="80" t="s">
        <v>52</v>
      </c>
      <c r="L25" s="109" t="s">
        <v>179</v>
      </c>
      <c r="M25" s="78">
        <v>0</v>
      </c>
      <c r="N25" s="78">
        <v>1</v>
      </c>
      <c r="O25" s="78">
        <v>0</v>
      </c>
      <c r="P25" s="78">
        <v>1</v>
      </c>
      <c r="Q25" s="78">
        <f t="shared" si="21"/>
        <v>2</v>
      </c>
      <c r="R25" s="78" t="s">
        <v>59</v>
      </c>
      <c r="S25" s="110" t="s">
        <v>181</v>
      </c>
      <c r="T25" s="97" t="s">
        <v>141</v>
      </c>
      <c r="U25" s="78"/>
      <c r="V25" s="172"/>
      <c r="W25" s="172"/>
      <c r="X25" s="172"/>
      <c r="Y25" s="172"/>
      <c r="Z25" s="235"/>
      <c r="AA25" s="84" t="str">
        <f t="shared" si="6"/>
        <v>Informes de seguimiento</v>
      </c>
      <c r="AB25" s="84">
        <f t="shared" si="7"/>
        <v>0</v>
      </c>
      <c r="AC25" s="78">
        <v>0</v>
      </c>
      <c r="AD25" s="85"/>
      <c r="AE25" s="110" t="s">
        <v>121</v>
      </c>
      <c r="AF25" s="110" t="s">
        <v>121</v>
      </c>
      <c r="AG25" s="84" t="str">
        <f t="shared" si="8"/>
        <v>Informes de seguimiento</v>
      </c>
      <c r="AH25" s="111">
        <f t="shared" si="9"/>
        <v>1</v>
      </c>
      <c r="AI25" s="127">
        <v>1</v>
      </c>
      <c r="AJ25" s="85">
        <f t="shared" si="19"/>
        <v>1</v>
      </c>
      <c r="AK25" s="157" t="s">
        <v>223</v>
      </c>
      <c r="AL25" s="158" t="s">
        <v>222</v>
      </c>
      <c r="AM25" s="84" t="str">
        <f t="shared" si="10"/>
        <v>Informes de seguimiento</v>
      </c>
      <c r="AN25" s="84">
        <f t="shared" si="1"/>
        <v>0</v>
      </c>
      <c r="AO25" s="100">
        <v>0</v>
      </c>
      <c r="AP25" s="85"/>
      <c r="AQ25" s="83" t="s">
        <v>121</v>
      </c>
      <c r="AR25" s="78" t="s">
        <v>121</v>
      </c>
      <c r="AS25" s="84" t="str">
        <f t="shared" si="11"/>
        <v>Informes de seguimiento</v>
      </c>
      <c r="AT25" s="84">
        <f t="shared" si="12"/>
        <v>1</v>
      </c>
      <c r="AU25" s="127"/>
      <c r="AV25" s="85">
        <f t="shared" si="13"/>
        <v>0</v>
      </c>
      <c r="AW25" s="78"/>
      <c r="AX25" s="78"/>
      <c r="AY25" s="84" t="str">
        <f t="shared" si="14"/>
        <v>Informes de seguimiento</v>
      </c>
      <c r="AZ25" s="84">
        <f t="shared" si="15"/>
        <v>2</v>
      </c>
      <c r="BA25" s="129">
        <f t="shared" si="16"/>
        <v>1</v>
      </c>
      <c r="BB25" s="85">
        <f t="shared" si="17"/>
        <v>0.5</v>
      </c>
      <c r="BC25" s="78"/>
    </row>
    <row r="26" spans="1:56" s="75" customFormat="1" ht="100.5" customHeight="1" thickBot="1">
      <c r="A26" s="122">
        <v>13</v>
      </c>
      <c r="B26" s="173" t="s">
        <v>168</v>
      </c>
      <c r="C26" s="178" t="s">
        <v>107</v>
      </c>
      <c r="D26" s="153"/>
      <c r="E26" s="133" t="s">
        <v>195</v>
      </c>
      <c r="F26" s="69">
        <v>0.02</v>
      </c>
      <c r="G26" s="101" t="s">
        <v>118</v>
      </c>
      <c r="H26" s="130" t="s">
        <v>196</v>
      </c>
      <c r="I26" s="134" t="s">
        <v>196</v>
      </c>
      <c r="J26" s="104" t="s">
        <v>173</v>
      </c>
      <c r="K26" s="91" t="s">
        <v>52</v>
      </c>
      <c r="L26" s="138" t="s">
        <v>119</v>
      </c>
      <c r="M26" s="135">
        <v>0</v>
      </c>
      <c r="N26" s="135">
        <v>0</v>
      </c>
      <c r="O26" s="135">
        <v>0</v>
      </c>
      <c r="P26" s="136">
        <v>1</v>
      </c>
      <c r="Q26" s="92">
        <v>1</v>
      </c>
      <c r="R26" s="101" t="s">
        <v>59</v>
      </c>
      <c r="S26" s="90" t="s">
        <v>120</v>
      </c>
      <c r="T26" s="97" t="s">
        <v>166</v>
      </c>
      <c r="U26" s="78"/>
      <c r="V26" s="100"/>
      <c r="W26" s="100"/>
      <c r="X26" s="100"/>
      <c r="Y26" s="83" t="str">
        <f>IF('PLAN GESTION POR PROCESO'!X26=Hoja2!$B$100,Hoja2!$C$100,IF('PLAN GESTION POR PROCESO'!X26=Hoja2!$B$101,Hoja2!$C$101,IF('PLAN GESTION POR PROCESO'!X26=Hoja2!$B$102,Hoja2!$C$102,IF('PLAN GESTION POR PROCESO'!X26=Hoja2!$B$103,Hoja2!$C$103,IF('PLAN GESTION POR PROCESO'!X26=Hoja2!$B$104,Hoja2!$C$104,IF('PLAN GESTION POR PROCESO'!X26=Hoja2!$B$105,Hoja2!$C$105,IF('PLAN GESTION POR PROCESO'!X26=Hoja2!$B$106,Hoja2!$C$106,IF(X26=Hoja2!$B$107,Hoja2!$C$107,"COMPLETAR"))))))))</f>
        <v>COMPLETAR</v>
      </c>
      <c r="Z26" s="148"/>
      <c r="AA26" s="84" t="str">
        <f t="shared" si="6"/>
        <v>Línea base del consumo de papel del proceso</v>
      </c>
      <c r="AB26" s="84">
        <f t="shared" si="7"/>
        <v>0</v>
      </c>
      <c r="AC26" s="137">
        <v>0</v>
      </c>
      <c r="AD26" s="85"/>
      <c r="AE26" s="86"/>
      <c r="AF26" s="86"/>
      <c r="AG26" s="84" t="str">
        <f t="shared" si="8"/>
        <v>Línea base del consumo de papel del proceso</v>
      </c>
      <c r="AH26" s="162">
        <f t="shared" ref="AH26:AI32" si="22">N26</f>
        <v>0</v>
      </c>
      <c r="AI26" s="162">
        <f t="shared" si="22"/>
        <v>0</v>
      </c>
      <c r="AJ26" s="163"/>
      <c r="AK26" s="164" t="s">
        <v>240</v>
      </c>
      <c r="AL26" s="78"/>
      <c r="AM26" s="169" t="str">
        <f t="shared" ref="AM26:AM32" si="23">H26</f>
        <v>Línea base del consumo de papel del proceso</v>
      </c>
      <c r="AN26" s="169">
        <f t="shared" ref="AN15:AN32" si="24">O26</f>
        <v>0</v>
      </c>
      <c r="AO26" s="164">
        <v>0</v>
      </c>
      <c r="AP26" s="163"/>
      <c r="AQ26" s="164" t="s">
        <v>240</v>
      </c>
      <c r="AR26" s="78"/>
      <c r="AS26" s="84" t="str">
        <f t="shared" si="11"/>
        <v>Línea base del consumo de papel del proceso</v>
      </c>
      <c r="AT26" s="84">
        <f t="shared" si="12"/>
        <v>1</v>
      </c>
      <c r="AU26" s="127"/>
      <c r="AV26" s="85">
        <f t="shared" si="13"/>
        <v>0</v>
      </c>
      <c r="AW26" s="78"/>
      <c r="AX26" s="78"/>
      <c r="AY26" s="84" t="str">
        <f t="shared" si="14"/>
        <v>Línea base del consumo de papel del proceso</v>
      </c>
      <c r="AZ26" s="132">
        <f t="shared" si="15"/>
        <v>1</v>
      </c>
      <c r="BA26" s="129">
        <f t="shared" si="16"/>
        <v>0</v>
      </c>
      <c r="BB26" s="85">
        <f t="shared" si="17"/>
        <v>0</v>
      </c>
      <c r="BC26" s="78"/>
      <c r="BD26"/>
    </row>
    <row r="27" spans="1:56" s="75" customFormat="1" ht="78.75" customHeight="1" thickBot="1">
      <c r="A27" s="123">
        <v>14</v>
      </c>
      <c r="B27" s="179"/>
      <c r="C27" s="179"/>
      <c r="D27" s="154"/>
      <c r="E27" s="106" t="s">
        <v>114</v>
      </c>
      <c r="F27" s="61">
        <v>0.04</v>
      </c>
      <c r="G27" s="100" t="s">
        <v>115</v>
      </c>
      <c r="H27" s="81" t="s">
        <v>95</v>
      </c>
      <c r="I27" s="83" t="s">
        <v>95</v>
      </c>
      <c r="J27" s="78" t="s">
        <v>121</v>
      </c>
      <c r="K27" s="84" t="s">
        <v>52</v>
      </c>
      <c r="L27" s="83" t="s">
        <v>122</v>
      </c>
      <c r="M27" s="137">
        <v>0</v>
      </c>
      <c r="N27" s="137">
        <v>0</v>
      </c>
      <c r="O27" s="137">
        <v>0</v>
      </c>
      <c r="P27" s="92">
        <v>1</v>
      </c>
      <c r="Q27" s="92">
        <v>1</v>
      </c>
      <c r="R27" s="78" t="s">
        <v>59</v>
      </c>
      <c r="S27" s="110" t="s">
        <v>203</v>
      </c>
      <c r="T27" s="97" t="s">
        <v>166</v>
      </c>
      <c r="U27" s="78"/>
      <c r="V27" s="100"/>
      <c r="W27" s="100"/>
      <c r="X27" s="100"/>
      <c r="Y27" s="83" t="str">
        <f>IF('PLAN GESTION POR PROCESO'!X27=Hoja2!$B$100,Hoja2!$C$100,IF('PLAN GESTION POR PROCESO'!X27=Hoja2!$B$101,Hoja2!$C$101,IF('PLAN GESTION POR PROCESO'!X27=Hoja2!$B$102,Hoja2!$C$102,IF('PLAN GESTION POR PROCESO'!X27=Hoja2!$B$103,Hoja2!$C$103,IF('PLAN GESTION POR PROCESO'!X27=Hoja2!$B$104,Hoja2!$C$104,IF('PLAN GESTION POR PROCESO'!X27=Hoja2!$B$105,Hoja2!$C$105,IF('PLAN GESTION POR PROCESO'!X27=Hoja2!$B$106,Hoja2!$C$106,IF(X27=Hoja2!$B$107,Hoja2!$C$107,"COMPLETAR"))))))))</f>
        <v>COMPLETAR</v>
      </c>
      <c r="Z27" s="149"/>
      <c r="AA27" s="84" t="str">
        <f t="shared" si="6"/>
        <v>Línea base del perfil del riesgo</v>
      </c>
      <c r="AB27" s="84">
        <f t="shared" si="7"/>
        <v>0</v>
      </c>
      <c r="AC27" s="78">
        <v>0</v>
      </c>
      <c r="AD27" s="85"/>
      <c r="AE27" s="86"/>
      <c r="AF27" s="86"/>
      <c r="AG27" s="84" t="str">
        <f t="shared" si="8"/>
        <v>Línea base del perfil del riesgo</v>
      </c>
      <c r="AH27" s="162">
        <f t="shared" si="22"/>
        <v>0</v>
      </c>
      <c r="AI27" s="162">
        <f t="shared" si="22"/>
        <v>0</v>
      </c>
      <c r="AJ27" s="163"/>
      <c r="AK27" s="164" t="s">
        <v>240</v>
      </c>
      <c r="AL27" s="78"/>
      <c r="AM27" s="169" t="str">
        <f t="shared" si="23"/>
        <v>Línea base del perfil del riesgo</v>
      </c>
      <c r="AN27" s="169">
        <f t="shared" si="24"/>
        <v>0</v>
      </c>
      <c r="AO27" s="164">
        <v>0</v>
      </c>
      <c r="AP27" s="163"/>
      <c r="AQ27" s="164" t="s">
        <v>240</v>
      </c>
      <c r="AR27" s="78"/>
      <c r="AS27" s="84" t="str">
        <f t="shared" si="11"/>
        <v>Línea base del perfil del riesgo</v>
      </c>
      <c r="AT27" s="84">
        <f t="shared" si="12"/>
        <v>1</v>
      </c>
      <c r="AU27" s="88"/>
      <c r="AV27" s="85">
        <f t="shared" si="13"/>
        <v>0</v>
      </c>
      <c r="AW27" s="78"/>
      <c r="AX27" s="78"/>
      <c r="AY27" s="84" t="str">
        <f t="shared" si="14"/>
        <v>Línea base del perfil del riesgo</v>
      </c>
      <c r="AZ27" s="84">
        <f t="shared" si="15"/>
        <v>1</v>
      </c>
      <c r="BA27" s="129">
        <f t="shared" si="16"/>
        <v>0</v>
      </c>
      <c r="BB27" s="85">
        <f t="shared" si="17"/>
        <v>0</v>
      </c>
      <c r="BC27" s="78"/>
      <c r="BD27"/>
    </row>
    <row r="28" spans="1:56" s="75" customFormat="1" ht="108.75" customHeight="1" thickBot="1">
      <c r="A28" s="123">
        <v>15</v>
      </c>
      <c r="B28" s="179"/>
      <c r="C28" s="179"/>
      <c r="D28" s="142"/>
      <c r="E28" s="107" t="s">
        <v>204</v>
      </c>
      <c r="F28" s="68">
        <v>0.06</v>
      </c>
      <c r="G28" s="100" t="s">
        <v>115</v>
      </c>
      <c r="H28" s="102" t="s">
        <v>123</v>
      </c>
      <c r="I28" s="141" t="s">
        <v>197</v>
      </c>
      <c r="J28" s="78" t="s">
        <v>121</v>
      </c>
      <c r="K28" s="84" t="s">
        <v>53</v>
      </c>
      <c r="L28" s="97" t="s">
        <v>206</v>
      </c>
      <c r="M28" s="82">
        <v>1</v>
      </c>
      <c r="N28" s="82">
        <v>1</v>
      </c>
      <c r="O28" s="82">
        <v>1</v>
      </c>
      <c r="P28" s="82">
        <v>1</v>
      </c>
      <c r="Q28" s="82">
        <v>1</v>
      </c>
      <c r="R28" s="78" t="s">
        <v>59</v>
      </c>
      <c r="S28" s="78" t="s">
        <v>124</v>
      </c>
      <c r="T28" s="97" t="s">
        <v>166</v>
      </c>
      <c r="U28" s="78"/>
      <c r="V28" s="100"/>
      <c r="W28" s="100"/>
      <c r="X28" s="100"/>
      <c r="Y28" s="83" t="str">
        <f>IF('PLAN GESTION POR PROCESO'!X28=Hoja2!$B$100,Hoja2!$C$100,IF('PLAN GESTION POR PROCESO'!X28=Hoja2!$B$101,Hoja2!$C$101,IF('PLAN GESTION POR PROCESO'!X28=Hoja2!$B$102,Hoja2!$C$102,IF('PLAN GESTION POR PROCESO'!X28=Hoja2!$B$103,Hoja2!$C$103,IF('PLAN GESTION POR PROCESO'!X28=Hoja2!$B$104,Hoja2!$C$104,IF('PLAN GESTION POR PROCESO'!X28=Hoja2!$B$105,Hoja2!$C$105,IF('PLAN GESTION POR PROCESO'!X28=Hoja2!$B$106,Hoja2!$C$106,IF(X28=Hoja2!$B$107,Hoja2!$C$107,"COMPLETAR"))))))))</f>
        <v>COMPLETAR</v>
      </c>
      <c r="Z28" s="149"/>
      <c r="AA28" s="84" t="str">
        <f t="shared" si="6"/>
        <v>Acciones correctivas documentadas y vigentes</v>
      </c>
      <c r="AB28" s="126">
        <f t="shared" si="7"/>
        <v>1</v>
      </c>
      <c r="AC28" s="82">
        <v>0.87</v>
      </c>
      <c r="AD28" s="85">
        <f t="shared" si="18"/>
        <v>0.87</v>
      </c>
      <c r="AE28" s="86"/>
      <c r="AF28" s="86"/>
      <c r="AG28" s="84" t="str">
        <f t="shared" si="8"/>
        <v>Acciones correctivas documentadas y vigentes</v>
      </c>
      <c r="AH28" s="165">
        <f t="shared" si="22"/>
        <v>1</v>
      </c>
      <c r="AI28" s="166">
        <v>0.85</v>
      </c>
      <c r="AJ28" s="163">
        <f t="shared" ref="AJ28:AJ32" si="25">(AI28/AH28)</f>
        <v>0.85</v>
      </c>
      <c r="AK28" s="164" t="s">
        <v>241</v>
      </c>
      <c r="AL28" s="78"/>
      <c r="AM28" s="169" t="str">
        <f t="shared" si="23"/>
        <v>Acciones correctivas documentadas y vigentes</v>
      </c>
      <c r="AN28" s="165">
        <f t="shared" si="24"/>
        <v>1</v>
      </c>
      <c r="AO28" s="166">
        <v>1</v>
      </c>
      <c r="AP28" s="163">
        <f t="shared" ref="AP28:AP32" si="26">(AO28/AN28)</f>
        <v>1</v>
      </c>
      <c r="AQ28" s="164" t="s">
        <v>246</v>
      </c>
      <c r="AR28" s="78"/>
      <c r="AS28" s="84" t="str">
        <f t="shared" si="11"/>
        <v>Acciones correctivas documentadas y vigentes</v>
      </c>
      <c r="AT28" s="126">
        <f t="shared" si="12"/>
        <v>1</v>
      </c>
      <c r="AU28" s="131"/>
      <c r="AV28" s="85">
        <f t="shared" si="13"/>
        <v>0</v>
      </c>
      <c r="AW28" s="78"/>
      <c r="AX28" s="78"/>
      <c r="AY28" s="84" t="str">
        <f t="shared" si="14"/>
        <v>Acciones correctivas documentadas y vigentes</v>
      </c>
      <c r="AZ28" s="126">
        <f t="shared" si="15"/>
        <v>1</v>
      </c>
      <c r="BA28" s="98">
        <f t="shared" si="16"/>
        <v>2.7199999999999998</v>
      </c>
      <c r="BB28" s="85">
        <f t="shared" si="17"/>
        <v>2.7199999999999998</v>
      </c>
      <c r="BC28" s="78"/>
    </row>
    <row r="29" spans="1:56" s="75" customFormat="1" ht="114.75" customHeight="1" thickBot="1">
      <c r="A29" s="123">
        <v>16</v>
      </c>
      <c r="B29" s="179"/>
      <c r="C29" s="179"/>
      <c r="D29" s="142"/>
      <c r="E29" s="107" t="s">
        <v>100</v>
      </c>
      <c r="F29" s="61">
        <v>0.02</v>
      </c>
      <c r="G29" s="100" t="s">
        <v>115</v>
      </c>
      <c r="H29" s="103" t="s">
        <v>198</v>
      </c>
      <c r="I29" s="141" t="s">
        <v>199</v>
      </c>
      <c r="J29" s="78" t="s">
        <v>121</v>
      </c>
      <c r="K29" s="84" t="s">
        <v>53</v>
      </c>
      <c r="L29" s="83" t="s">
        <v>125</v>
      </c>
      <c r="M29" s="82">
        <v>1</v>
      </c>
      <c r="N29" s="82">
        <v>1</v>
      </c>
      <c r="O29" s="82">
        <v>1</v>
      </c>
      <c r="P29" s="82">
        <v>1</v>
      </c>
      <c r="Q29" s="82">
        <v>1</v>
      </c>
      <c r="R29" s="78" t="s">
        <v>59</v>
      </c>
      <c r="S29" s="99" t="s">
        <v>200</v>
      </c>
      <c r="T29" s="97" t="s">
        <v>166</v>
      </c>
      <c r="U29" s="78"/>
      <c r="V29" s="100"/>
      <c r="W29" s="100"/>
      <c r="X29" s="100"/>
      <c r="Y29" s="83" t="str">
        <f>IF('PLAN GESTION POR PROCESO'!X29=Hoja2!$B$100,Hoja2!$C$100,IF('PLAN GESTION POR PROCESO'!X29=Hoja2!$B$101,Hoja2!$C$101,IF('PLAN GESTION POR PROCESO'!X29=Hoja2!$B$102,Hoja2!$C$102,IF('PLAN GESTION POR PROCESO'!X29=Hoja2!$B$103,Hoja2!$C$103,IF('PLAN GESTION POR PROCESO'!X29=Hoja2!$B$104,Hoja2!$C$104,IF('PLAN GESTION POR PROCESO'!X29=Hoja2!$B$105,Hoja2!$C$105,IF('PLAN GESTION POR PROCESO'!X29=Hoja2!$B$106,Hoja2!$C$106,IF(X29=Hoja2!$B$107,Hoja2!$C$107,"COMPLETAR"))))))))</f>
        <v>COMPLETAR</v>
      </c>
      <c r="Z29" s="149"/>
      <c r="AA29" s="84" t="str">
        <f t="shared" si="6"/>
        <v>Cumplimiento en reportes de riesgos y servicio no conforme de manera oportuna</v>
      </c>
      <c r="AB29" s="126">
        <v>1</v>
      </c>
      <c r="AC29" s="82">
        <v>1</v>
      </c>
      <c r="AD29" s="85">
        <f t="shared" si="18"/>
        <v>1</v>
      </c>
      <c r="AE29" s="86"/>
      <c r="AF29" s="86"/>
      <c r="AG29" s="84" t="str">
        <f t="shared" si="8"/>
        <v>Cumplimiento en reportes de riesgos y servicio no conforme de manera oportuna</v>
      </c>
      <c r="AH29" s="165">
        <f t="shared" si="22"/>
        <v>1</v>
      </c>
      <c r="AI29" s="166">
        <v>1</v>
      </c>
      <c r="AJ29" s="163">
        <f t="shared" si="25"/>
        <v>1</v>
      </c>
      <c r="AK29" s="164" t="s">
        <v>242</v>
      </c>
      <c r="AL29" s="78"/>
      <c r="AM29" s="169" t="str">
        <f t="shared" si="23"/>
        <v>Cumplimiento en reportes de riesgos y servicio no conforme de manera oportuna</v>
      </c>
      <c r="AN29" s="165">
        <f t="shared" si="24"/>
        <v>1</v>
      </c>
      <c r="AO29" s="166">
        <v>1</v>
      </c>
      <c r="AP29" s="163">
        <f t="shared" si="26"/>
        <v>1</v>
      </c>
      <c r="AQ29" s="164" t="s">
        <v>247</v>
      </c>
      <c r="AR29" s="78"/>
      <c r="AS29" s="84" t="str">
        <f t="shared" si="11"/>
        <v>Cumplimiento en reportes de riesgos y servicio no conforme de manera oportuna</v>
      </c>
      <c r="AT29" s="126">
        <f t="shared" si="12"/>
        <v>1</v>
      </c>
      <c r="AU29" s="131"/>
      <c r="AV29" s="85">
        <f t="shared" si="13"/>
        <v>0</v>
      </c>
      <c r="AW29" s="78"/>
      <c r="AX29" s="78"/>
      <c r="AY29" s="84" t="str">
        <f t="shared" si="14"/>
        <v>Cumplimiento en reportes de riesgos y servicio no conforme de manera oportuna</v>
      </c>
      <c r="AZ29" s="126">
        <f t="shared" si="15"/>
        <v>1</v>
      </c>
      <c r="BA29" s="89">
        <f t="shared" si="16"/>
        <v>3</v>
      </c>
      <c r="BB29" s="85">
        <f t="shared" si="17"/>
        <v>3</v>
      </c>
      <c r="BC29" s="78"/>
    </row>
    <row r="30" spans="1:56" s="75" customFormat="1" ht="94.5" customHeight="1" thickBot="1">
      <c r="A30" s="123">
        <v>17</v>
      </c>
      <c r="B30" s="179"/>
      <c r="C30" s="179"/>
      <c r="D30" s="142"/>
      <c r="E30" s="107" t="s">
        <v>101</v>
      </c>
      <c r="F30" s="61">
        <v>0.02</v>
      </c>
      <c r="G30" s="100" t="s">
        <v>115</v>
      </c>
      <c r="H30" s="74" t="s">
        <v>126</v>
      </c>
      <c r="I30" s="141" t="s">
        <v>116</v>
      </c>
      <c r="J30" s="78" t="s">
        <v>121</v>
      </c>
      <c r="K30" s="84" t="s">
        <v>53</v>
      </c>
      <c r="L30" s="97" t="s">
        <v>201</v>
      </c>
      <c r="M30" s="82">
        <v>1</v>
      </c>
      <c r="N30" s="82">
        <v>1</v>
      </c>
      <c r="O30" s="82">
        <v>1</v>
      </c>
      <c r="P30" s="82">
        <v>1</v>
      </c>
      <c r="Q30" s="82">
        <v>1</v>
      </c>
      <c r="R30" s="78" t="s">
        <v>59</v>
      </c>
      <c r="S30" s="78" t="s">
        <v>127</v>
      </c>
      <c r="T30" s="97" t="s">
        <v>166</v>
      </c>
      <c r="U30" s="78"/>
      <c r="V30" s="100"/>
      <c r="W30" s="100"/>
      <c r="X30" s="100"/>
      <c r="Y30" s="83" t="str">
        <f>IF('PLAN GESTION POR PROCESO'!X30=Hoja2!$B$100,Hoja2!$C$100,IF('PLAN GESTION POR PROCESO'!X30=Hoja2!$B$101,Hoja2!$C$101,IF('PLAN GESTION POR PROCESO'!X30=Hoja2!$B$102,Hoja2!$C$102,IF('PLAN GESTION POR PROCESO'!X30=Hoja2!$B$103,Hoja2!$C$103,IF('PLAN GESTION POR PROCESO'!X30=Hoja2!$B$104,Hoja2!$C$104,IF('PLAN GESTION POR PROCESO'!X30=Hoja2!$B$105,Hoja2!$C$105,IF('PLAN GESTION POR PROCESO'!X30=Hoja2!$B$106,Hoja2!$C$106,IF(X30=Hoja2!$B$107,Hoja2!$C$107,"COMPLETAR"))))))))</f>
        <v>COMPLETAR</v>
      </c>
      <c r="Z30" s="149"/>
      <c r="AA30" s="84" t="str">
        <f t="shared" si="6"/>
        <v>Asistencia a las mesas de trabajo relacionadas con el Sistema de Gestión</v>
      </c>
      <c r="AB30" s="126">
        <f t="shared" si="7"/>
        <v>1</v>
      </c>
      <c r="AC30" s="82">
        <v>1</v>
      </c>
      <c r="AD30" s="85">
        <f t="shared" si="18"/>
        <v>1</v>
      </c>
      <c r="AE30" s="86"/>
      <c r="AF30" s="86"/>
      <c r="AG30" s="84" t="str">
        <f t="shared" si="8"/>
        <v>Asistencia a las mesas de trabajo relacionadas con el Sistema de Gestión</v>
      </c>
      <c r="AH30" s="165">
        <f t="shared" si="22"/>
        <v>1</v>
      </c>
      <c r="AI30" s="166">
        <v>1</v>
      </c>
      <c r="AJ30" s="163">
        <f t="shared" si="25"/>
        <v>1</v>
      </c>
      <c r="AK30" s="164" t="s">
        <v>243</v>
      </c>
      <c r="AL30" s="78"/>
      <c r="AM30" s="169" t="str">
        <f t="shared" si="23"/>
        <v>Asistencia a las mesas de trabajo relacionadas con el Sistema de Gestión</v>
      </c>
      <c r="AN30" s="165">
        <f t="shared" si="24"/>
        <v>1</v>
      </c>
      <c r="AO30" s="166">
        <v>1</v>
      </c>
      <c r="AP30" s="163">
        <f t="shared" si="26"/>
        <v>1</v>
      </c>
      <c r="AQ30" s="164" t="s">
        <v>248</v>
      </c>
      <c r="AR30" s="78"/>
      <c r="AS30" s="84" t="str">
        <f t="shared" si="11"/>
        <v>Asistencia a las mesas de trabajo relacionadas con el Sistema de Gestión</v>
      </c>
      <c r="AT30" s="126">
        <f t="shared" si="12"/>
        <v>1</v>
      </c>
      <c r="AU30" s="131"/>
      <c r="AV30" s="85">
        <f t="shared" si="13"/>
        <v>0</v>
      </c>
      <c r="AW30" s="78"/>
      <c r="AX30" s="78"/>
      <c r="AY30" s="84" t="str">
        <f t="shared" si="14"/>
        <v>Asistencia a las mesas de trabajo relacionadas con el Sistema de Gestión</v>
      </c>
      <c r="AZ30" s="126">
        <f t="shared" si="15"/>
        <v>1</v>
      </c>
      <c r="BA30" s="89">
        <f t="shared" si="16"/>
        <v>3</v>
      </c>
      <c r="BB30" s="85">
        <f t="shared" si="17"/>
        <v>3</v>
      </c>
      <c r="BC30" s="78"/>
    </row>
    <row r="31" spans="1:56" s="75" customFormat="1" ht="94.5" customHeight="1" thickBot="1">
      <c r="A31" s="123">
        <v>18</v>
      </c>
      <c r="B31" s="179"/>
      <c r="C31" s="179"/>
      <c r="D31" s="142"/>
      <c r="E31" s="106" t="s">
        <v>117</v>
      </c>
      <c r="F31" s="68">
        <v>0.02</v>
      </c>
      <c r="G31" s="100" t="s">
        <v>115</v>
      </c>
      <c r="H31" s="74" t="s">
        <v>128</v>
      </c>
      <c r="I31" s="97" t="s">
        <v>202</v>
      </c>
      <c r="J31" s="78" t="s">
        <v>121</v>
      </c>
      <c r="K31" s="84" t="s">
        <v>53</v>
      </c>
      <c r="L31" s="83" t="s">
        <v>129</v>
      </c>
      <c r="M31" s="82">
        <v>1</v>
      </c>
      <c r="N31" s="82">
        <v>1</v>
      </c>
      <c r="O31" s="82">
        <v>1</v>
      </c>
      <c r="P31" s="82">
        <v>1</v>
      </c>
      <c r="Q31" s="82">
        <v>1</v>
      </c>
      <c r="R31" s="78" t="s">
        <v>59</v>
      </c>
      <c r="S31" s="110" t="s">
        <v>182</v>
      </c>
      <c r="T31" s="97" t="s">
        <v>166</v>
      </c>
      <c r="U31" s="78"/>
      <c r="V31" s="100"/>
      <c r="W31" s="100"/>
      <c r="X31" s="100"/>
      <c r="Y31" s="83" t="str">
        <f>IF('PLAN GESTION POR PROCESO'!X31=Hoja2!$B$100,Hoja2!$C$100,IF('PLAN GESTION POR PROCESO'!X31=Hoja2!$B$101,Hoja2!$C$101,IF('PLAN GESTION POR PROCESO'!X31=Hoja2!$B$102,Hoja2!$C$102,IF('PLAN GESTION POR PROCESO'!X31=Hoja2!$B$103,Hoja2!$C$103,IF('PLAN GESTION POR PROCESO'!X31=Hoja2!$B$104,Hoja2!$C$104,IF('PLAN GESTION POR PROCESO'!X31=Hoja2!$B$105,Hoja2!$C$105,IF('PLAN GESTION POR PROCESO'!X31=Hoja2!$B$106,Hoja2!$C$106,IF(X31=Hoja2!$B$107,Hoja2!$C$107,"COMPLETAR"))))))))</f>
        <v>COMPLETAR</v>
      </c>
      <c r="Z31" s="149"/>
      <c r="AA31" s="84" t="str">
        <f t="shared" si="6"/>
        <v>Cumplimiento del plan de actualización de los procesos en el marco del Sistema de Gestión</v>
      </c>
      <c r="AB31" s="126">
        <f t="shared" si="7"/>
        <v>1</v>
      </c>
      <c r="AC31" s="82">
        <v>1</v>
      </c>
      <c r="AD31" s="85">
        <f t="shared" si="18"/>
        <v>1</v>
      </c>
      <c r="AE31" s="86"/>
      <c r="AF31" s="86"/>
      <c r="AG31" s="84" t="str">
        <f t="shared" si="8"/>
        <v>Cumplimiento del plan de actualización de los procesos en el marco del Sistema de Gestión</v>
      </c>
      <c r="AH31" s="165">
        <f t="shared" si="22"/>
        <v>1</v>
      </c>
      <c r="AI31" s="166">
        <v>0.9</v>
      </c>
      <c r="AJ31" s="163">
        <f t="shared" si="25"/>
        <v>0.9</v>
      </c>
      <c r="AK31" s="167" t="s">
        <v>244</v>
      </c>
      <c r="AL31" s="78"/>
      <c r="AM31" s="169" t="str">
        <f t="shared" si="23"/>
        <v>Cumplimiento del plan de actualización de los procesos en el marco del Sistema de Gestión</v>
      </c>
      <c r="AN31" s="165">
        <f t="shared" si="24"/>
        <v>1</v>
      </c>
      <c r="AO31" s="166">
        <v>1</v>
      </c>
      <c r="AP31" s="163">
        <f t="shared" si="26"/>
        <v>1</v>
      </c>
      <c r="AQ31" s="164" t="s">
        <v>249</v>
      </c>
      <c r="AR31" s="78"/>
      <c r="AS31" s="84" t="str">
        <f t="shared" si="11"/>
        <v>Cumplimiento del plan de actualización de los procesos en el marco del Sistema de Gestión</v>
      </c>
      <c r="AT31" s="126">
        <f t="shared" si="12"/>
        <v>1</v>
      </c>
      <c r="AU31" s="131"/>
      <c r="AV31" s="85">
        <f t="shared" si="13"/>
        <v>0</v>
      </c>
      <c r="AW31" s="78"/>
      <c r="AX31" s="78"/>
      <c r="AY31" s="84" t="str">
        <f t="shared" si="14"/>
        <v>Cumplimiento del plan de actualización de los procesos en el marco del Sistema de Gestión</v>
      </c>
      <c r="AZ31" s="126">
        <f t="shared" si="15"/>
        <v>1</v>
      </c>
      <c r="BA31" s="98">
        <f t="shared" si="16"/>
        <v>2.9</v>
      </c>
      <c r="BB31" s="85">
        <f t="shared" si="17"/>
        <v>2.9</v>
      </c>
      <c r="BC31" s="78"/>
    </row>
    <row r="32" spans="1:56" s="75" customFormat="1" ht="123.75" customHeight="1" thickBot="1">
      <c r="A32" s="124">
        <v>19</v>
      </c>
      <c r="B32" s="232"/>
      <c r="C32" s="232"/>
      <c r="D32" s="143"/>
      <c r="E32" s="108" t="s">
        <v>130</v>
      </c>
      <c r="F32" s="70">
        <v>0.02</v>
      </c>
      <c r="G32" s="93" t="s">
        <v>115</v>
      </c>
      <c r="H32" s="77" t="s">
        <v>131</v>
      </c>
      <c r="I32" s="120" t="s">
        <v>97</v>
      </c>
      <c r="J32" s="93" t="s">
        <v>121</v>
      </c>
      <c r="K32" s="94" t="s">
        <v>53</v>
      </c>
      <c r="L32" s="116" t="s">
        <v>205</v>
      </c>
      <c r="M32" s="95">
        <v>1</v>
      </c>
      <c r="N32" s="95">
        <v>1</v>
      </c>
      <c r="O32" s="95">
        <v>1</v>
      </c>
      <c r="P32" s="95">
        <v>1</v>
      </c>
      <c r="Q32" s="95">
        <v>1</v>
      </c>
      <c r="R32" s="93" t="s">
        <v>59</v>
      </c>
      <c r="S32" s="93" t="s">
        <v>132</v>
      </c>
      <c r="T32" s="116" t="s">
        <v>166</v>
      </c>
      <c r="U32" s="93"/>
      <c r="V32" s="93"/>
      <c r="W32" s="93"/>
      <c r="X32" s="93"/>
      <c r="Y32" s="120" t="str">
        <f>IF('PLAN GESTION POR PROCESO'!X32=Hoja2!$B$100,Hoja2!$C$100,IF('PLAN GESTION POR PROCESO'!X32=Hoja2!$B$101,Hoja2!$C$101,IF('PLAN GESTION POR PROCESO'!X32=Hoja2!$B$102,Hoja2!$C$102,IF('PLAN GESTION POR PROCESO'!X32=Hoja2!$B$103,Hoja2!$C$103,IF('PLAN GESTION POR PROCESO'!X32=Hoja2!$B$104,Hoja2!$C$104,IF('PLAN GESTION POR PROCESO'!X32=Hoja2!$B$105,Hoja2!$C$105,IF('PLAN GESTION POR PROCESO'!X32=Hoja2!$B$106,Hoja2!$C$106,IF(X32=Hoja2!$B$107,Hoja2!$C$107,"COMPLETAR"))))))))</f>
        <v>COMPLETAR</v>
      </c>
      <c r="Z32" s="150"/>
      <c r="AA32" s="94" t="str">
        <f t="shared" si="6"/>
        <v>Cumplimiento oportuno Plan Anticorrupción 2017</v>
      </c>
      <c r="AB32" s="139">
        <f t="shared" si="7"/>
        <v>1</v>
      </c>
      <c r="AC32" s="95">
        <v>1</v>
      </c>
      <c r="AD32" s="117">
        <f t="shared" si="18"/>
        <v>1</v>
      </c>
      <c r="AE32" s="118"/>
      <c r="AF32" s="118"/>
      <c r="AG32" s="94" t="str">
        <f t="shared" si="8"/>
        <v>Cumplimiento oportuno Plan Anticorrupción 2017</v>
      </c>
      <c r="AH32" s="165">
        <f t="shared" si="22"/>
        <v>1</v>
      </c>
      <c r="AI32" s="168">
        <v>1</v>
      </c>
      <c r="AJ32" s="163">
        <f t="shared" si="25"/>
        <v>1</v>
      </c>
      <c r="AK32" s="164" t="s">
        <v>245</v>
      </c>
      <c r="AL32" s="93"/>
      <c r="AM32" s="169" t="str">
        <f t="shared" si="23"/>
        <v>Cumplimiento oportuno Plan Anticorrupción 2017</v>
      </c>
      <c r="AN32" s="165">
        <f t="shared" si="24"/>
        <v>1</v>
      </c>
      <c r="AO32" s="166">
        <v>1</v>
      </c>
      <c r="AP32" s="163">
        <f t="shared" si="26"/>
        <v>1</v>
      </c>
      <c r="AQ32" s="164" t="s">
        <v>250</v>
      </c>
      <c r="AR32" s="93"/>
      <c r="AS32" s="94" t="str">
        <f t="shared" si="11"/>
        <v>Cumplimiento oportuno Plan Anticorrupción 2017</v>
      </c>
      <c r="AT32" s="139">
        <f t="shared" si="12"/>
        <v>1</v>
      </c>
      <c r="AU32" s="140"/>
      <c r="AV32" s="117">
        <f t="shared" si="13"/>
        <v>0</v>
      </c>
      <c r="AW32" s="93"/>
      <c r="AX32" s="93"/>
      <c r="AY32" s="94" t="str">
        <f t="shared" si="14"/>
        <v>Cumplimiento oportuno Plan Anticorrupción 2017</v>
      </c>
      <c r="AZ32" s="139">
        <f t="shared" si="15"/>
        <v>1</v>
      </c>
      <c r="BA32" s="119">
        <f t="shared" si="16"/>
        <v>3</v>
      </c>
      <c r="BB32" s="117">
        <f t="shared" si="17"/>
        <v>3</v>
      </c>
      <c r="BC32" s="93"/>
    </row>
    <row r="33" spans="1:55" ht="95.25" customHeight="1">
      <c r="A33" s="121"/>
      <c r="B33" s="206" t="s">
        <v>98</v>
      </c>
      <c r="C33" s="207"/>
      <c r="D33" s="207"/>
      <c r="E33" s="208"/>
      <c r="F33" s="65">
        <f>SUM(F14:F32)</f>
        <v>1.0000000000000004</v>
      </c>
      <c r="G33" s="209"/>
      <c r="H33" s="210"/>
      <c r="I33" s="210"/>
      <c r="J33" s="210"/>
      <c r="K33" s="210"/>
      <c r="L33" s="210"/>
      <c r="M33" s="210"/>
      <c r="N33" s="210"/>
      <c r="O33" s="210"/>
      <c r="P33" s="211"/>
      <c r="Q33" s="211"/>
      <c r="R33" s="211"/>
      <c r="S33" s="211"/>
      <c r="T33" s="211"/>
      <c r="U33" s="211"/>
      <c r="V33" s="211"/>
      <c r="W33" s="211"/>
      <c r="X33" s="211"/>
      <c r="Y33" s="211"/>
      <c r="Z33" s="212"/>
      <c r="AA33" s="236" t="s">
        <v>102</v>
      </c>
      <c r="AB33" s="237"/>
      <c r="AC33" s="238"/>
      <c r="AD33" s="113">
        <f>AVERAGE(AD14:AD32)</f>
        <v>0.98818181818181827</v>
      </c>
      <c r="AE33" s="213"/>
      <c r="AF33" s="214"/>
      <c r="AG33" s="218" t="s">
        <v>103</v>
      </c>
      <c r="AH33" s="219"/>
      <c r="AI33" s="220"/>
      <c r="AJ33" s="113">
        <f>AVERAGE(AJ14:AJ32)</f>
        <v>0.9821428571428571</v>
      </c>
      <c r="AK33" s="213"/>
      <c r="AL33" s="214"/>
      <c r="AM33" s="221" t="s">
        <v>104</v>
      </c>
      <c r="AN33" s="222"/>
      <c r="AO33" s="223"/>
      <c r="AP33" s="113">
        <f>AVERAGE(AP14:AP32)</f>
        <v>1</v>
      </c>
      <c r="AQ33" s="230"/>
      <c r="AR33" s="231"/>
      <c r="AS33" s="224" t="s">
        <v>105</v>
      </c>
      <c r="AT33" s="225"/>
      <c r="AU33" s="226"/>
      <c r="AV33" s="113">
        <f>AVERAGE(AV14:AV32)</f>
        <v>0</v>
      </c>
      <c r="AW33" s="114"/>
      <c r="AX33" s="227" t="s">
        <v>106</v>
      </c>
      <c r="AY33" s="228"/>
      <c r="AZ33" s="229"/>
      <c r="BA33" s="115">
        <f>AVERAGE(BB14:BB32)</f>
        <v>1.3109481149682716</v>
      </c>
      <c r="BB33" s="216"/>
      <c r="BC33" s="217"/>
    </row>
    <row r="34" spans="1:55">
      <c r="A34" s="3"/>
      <c r="B34" s="8"/>
      <c r="C34" s="8"/>
      <c r="D34" s="8"/>
      <c r="E34" s="8"/>
      <c r="F34" s="8"/>
      <c r="G34" s="8"/>
      <c r="H34" s="8"/>
      <c r="I34" s="9"/>
      <c r="J34" s="9"/>
      <c r="K34" s="9"/>
      <c r="L34" s="9"/>
      <c r="M34" s="9"/>
      <c r="N34" s="9"/>
      <c r="O34" s="9"/>
      <c r="P34" s="9"/>
      <c r="Q34" s="9"/>
      <c r="R34" s="9"/>
      <c r="S34" s="9"/>
      <c r="T34" s="1"/>
      <c r="U34" s="1"/>
      <c r="V34" s="1"/>
      <c r="W34" s="1"/>
      <c r="X34" s="1"/>
      <c r="Y34" s="1"/>
      <c r="Z34" s="1"/>
      <c r="AA34" s="198"/>
      <c r="AB34" s="198"/>
      <c r="AC34" s="198"/>
      <c r="AD34" s="58"/>
      <c r="AE34" s="14"/>
      <c r="AF34" s="14"/>
      <c r="AG34" s="198"/>
      <c r="AH34" s="198"/>
      <c r="AI34" s="198"/>
      <c r="AJ34" s="58"/>
      <c r="AK34" s="14"/>
      <c r="AL34" s="14"/>
      <c r="AM34" s="198"/>
      <c r="AN34" s="198"/>
      <c r="AO34" s="198"/>
      <c r="AP34" s="58"/>
      <c r="AQ34" s="14"/>
      <c r="AR34" s="14"/>
      <c r="AS34" s="198"/>
      <c r="AT34" s="198"/>
      <c r="AU34" s="198"/>
      <c r="AV34" s="58"/>
      <c r="AW34" s="14"/>
      <c r="AX34" s="14"/>
      <c r="AY34" s="198"/>
      <c r="AZ34" s="198"/>
      <c r="BA34" s="198"/>
      <c r="BB34" s="58"/>
      <c r="BC34" s="1"/>
    </row>
    <row r="35" spans="1:55">
      <c r="A35" s="3"/>
      <c r="B35" s="8"/>
      <c r="C35" s="8"/>
      <c r="D35" s="8"/>
      <c r="E35" s="8"/>
      <c r="F35" s="8"/>
      <c r="G35" s="8"/>
      <c r="H35" s="8"/>
      <c r="I35" s="9"/>
      <c r="J35" s="9"/>
      <c r="K35" s="9"/>
      <c r="L35" s="9"/>
      <c r="M35" s="9"/>
      <c r="N35" s="9"/>
      <c r="O35" s="9"/>
      <c r="P35" s="9"/>
      <c r="Q35" s="9"/>
      <c r="R35" s="9"/>
      <c r="S35" s="9"/>
      <c r="T35" s="1"/>
      <c r="U35" s="1"/>
      <c r="V35" s="1"/>
      <c r="W35" s="1"/>
      <c r="X35" s="1"/>
      <c r="Y35" s="1"/>
      <c r="Z35" s="1"/>
      <c r="AA35" s="62"/>
      <c r="AB35" s="62"/>
      <c r="AC35" s="62"/>
      <c r="AD35" s="58"/>
      <c r="AE35" s="14"/>
      <c r="AF35" s="14"/>
      <c r="AG35" s="62"/>
      <c r="AH35" s="62"/>
      <c r="AI35" s="62"/>
      <c r="AJ35" s="58"/>
      <c r="AK35" s="14"/>
      <c r="AL35" s="14"/>
      <c r="AM35" s="62"/>
      <c r="AN35" s="62"/>
      <c r="AO35" s="62"/>
      <c r="AP35" s="58"/>
      <c r="AQ35" s="14"/>
      <c r="AR35" s="14"/>
      <c r="AS35" s="62"/>
      <c r="AT35" s="62"/>
      <c r="AU35" s="62"/>
      <c r="AV35" s="58"/>
      <c r="AW35" s="14"/>
      <c r="AX35" s="14"/>
      <c r="AY35" s="62"/>
      <c r="AZ35" s="62"/>
      <c r="BA35" s="62"/>
      <c r="BB35" s="58"/>
      <c r="BC35" s="1"/>
    </row>
    <row r="36" spans="1:55" ht="15.75" customHeight="1">
      <c r="A36" s="3"/>
      <c r="B36" s="8"/>
      <c r="C36" s="8"/>
      <c r="D36" s="8"/>
      <c r="E36" s="8"/>
      <c r="F36" s="8"/>
      <c r="G36" s="8"/>
      <c r="H36" s="8"/>
      <c r="I36" s="9"/>
      <c r="J36" s="9"/>
      <c r="K36" s="9"/>
      <c r="L36" s="9"/>
      <c r="M36" s="9"/>
      <c r="N36" s="9"/>
      <c r="O36" s="9"/>
      <c r="P36" s="9"/>
      <c r="Q36" s="9"/>
      <c r="R36" s="9"/>
      <c r="S36" s="9"/>
      <c r="T36" s="1"/>
      <c r="U36" s="1"/>
      <c r="V36" s="1"/>
      <c r="W36" s="1"/>
      <c r="X36" s="1"/>
      <c r="Y36" s="1"/>
      <c r="Z36" s="1"/>
      <c r="AA36" s="198"/>
      <c r="AB36" s="198"/>
      <c r="AC36" s="198"/>
      <c r="AD36" s="63"/>
      <c r="AE36" s="14"/>
      <c r="AF36" s="14"/>
      <c r="AG36" s="198"/>
      <c r="AH36" s="198"/>
      <c r="AI36" s="198"/>
      <c r="AJ36" s="63"/>
      <c r="AK36" s="14"/>
      <c r="AL36" s="14"/>
      <c r="AM36" s="198"/>
      <c r="AN36" s="198"/>
      <c r="AO36" s="198"/>
      <c r="AP36" s="64"/>
      <c r="AQ36" s="14"/>
      <c r="AR36" s="14"/>
      <c r="AS36" s="198"/>
      <c r="AT36" s="198"/>
      <c r="AU36" s="198"/>
      <c r="AV36" s="64"/>
      <c r="AW36" s="14"/>
      <c r="AX36" s="14"/>
      <c r="AY36" s="198"/>
      <c r="AZ36" s="198"/>
      <c r="BA36" s="198"/>
      <c r="BB36" s="64"/>
      <c r="BC36" s="1"/>
    </row>
    <row r="37" spans="1:55" ht="15.75" customHeight="1">
      <c r="A37" s="3"/>
      <c r="B37" s="197" t="s">
        <v>23</v>
      </c>
      <c r="C37" s="197"/>
      <c r="D37" s="197"/>
      <c r="E37" s="197"/>
      <c r="F37" s="66"/>
      <c r="G37" s="197" t="s">
        <v>24</v>
      </c>
      <c r="H37" s="197"/>
      <c r="I37" s="197"/>
      <c r="J37" s="197"/>
      <c r="K37" s="197" t="s">
        <v>25</v>
      </c>
      <c r="L37" s="197"/>
      <c r="M37" s="197"/>
      <c r="N37" s="197"/>
      <c r="O37" s="197"/>
      <c r="P37" s="197"/>
      <c r="Q37" s="197"/>
      <c r="R37" s="9"/>
      <c r="S37" s="9"/>
      <c r="T37" s="1"/>
      <c r="U37" s="1"/>
      <c r="V37" s="1"/>
      <c r="W37" s="1"/>
      <c r="X37" s="1"/>
      <c r="Y37" s="1"/>
      <c r="Z37" s="1"/>
      <c r="AA37" s="198"/>
      <c r="AB37" s="198"/>
      <c r="AC37" s="198"/>
      <c r="AD37" s="63"/>
      <c r="AE37" s="14"/>
      <c r="AF37" s="14"/>
      <c r="AG37" s="198"/>
      <c r="AH37" s="198"/>
      <c r="AI37" s="198"/>
      <c r="AJ37" s="63"/>
      <c r="AK37" s="14"/>
      <c r="AL37" s="14"/>
      <c r="AM37" s="198"/>
      <c r="AN37" s="198"/>
      <c r="AO37" s="198"/>
      <c r="AP37" s="64"/>
      <c r="AQ37" s="14"/>
      <c r="AR37" s="14"/>
      <c r="AS37" s="198"/>
      <c r="AT37" s="198"/>
      <c r="AU37" s="198"/>
      <c r="AV37" s="64"/>
      <c r="AW37" s="14"/>
      <c r="AX37" s="14"/>
      <c r="AY37" s="198"/>
      <c r="AZ37" s="198"/>
      <c r="BA37" s="198"/>
      <c r="BB37" s="64"/>
      <c r="BC37" s="1"/>
    </row>
    <row r="38" spans="1:55" ht="15.75" customHeight="1">
      <c r="A38" s="3"/>
      <c r="B38" s="199" t="s">
        <v>26</v>
      </c>
      <c r="C38" s="199"/>
      <c r="D38" s="199"/>
      <c r="E38" s="67"/>
      <c r="F38" s="67"/>
      <c r="G38" s="200" t="s">
        <v>26</v>
      </c>
      <c r="H38" s="200"/>
      <c r="I38" s="200"/>
      <c r="J38" s="200"/>
      <c r="K38" s="200" t="s">
        <v>26</v>
      </c>
      <c r="L38" s="200"/>
      <c r="M38" s="200"/>
      <c r="N38" s="200"/>
      <c r="O38" s="200"/>
      <c r="P38" s="200"/>
      <c r="Q38" s="200"/>
      <c r="R38" s="9"/>
      <c r="S38" s="9"/>
      <c r="T38" s="1"/>
      <c r="U38" s="1"/>
      <c r="V38" s="1"/>
      <c r="W38" s="1"/>
      <c r="X38" s="1"/>
      <c r="Y38" s="1"/>
      <c r="Z38" s="1"/>
      <c r="AA38" s="201"/>
      <c r="AB38" s="201"/>
      <c r="AC38" s="201"/>
      <c r="AD38" s="58"/>
      <c r="AE38" s="14"/>
      <c r="AF38" s="14"/>
      <c r="AG38" s="201"/>
      <c r="AH38" s="201"/>
      <c r="AI38" s="201"/>
      <c r="AJ38" s="58"/>
      <c r="AK38" s="14"/>
      <c r="AL38" s="14"/>
      <c r="AM38" s="201"/>
      <c r="AN38" s="201"/>
      <c r="AO38" s="201"/>
      <c r="AP38" s="58"/>
      <c r="AQ38" s="14"/>
      <c r="AR38" s="14"/>
      <c r="AS38" s="201"/>
      <c r="AT38" s="201"/>
      <c r="AU38" s="201"/>
      <c r="AV38" s="58"/>
      <c r="AW38" s="14"/>
      <c r="AX38" s="14"/>
      <c r="AY38" s="201"/>
      <c r="AZ38" s="201"/>
      <c r="BA38" s="201"/>
      <c r="BB38" s="58"/>
      <c r="BC38" s="1"/>
    </row>
    <row r="39" spans="1:55" ht="51" customHeight="1">
      <c r="A39" s="3"/>
      <c r="B39" s="196" t="s">
        <v>80</v>
      </c>
      <c r="C39" s="196"/>
      <c r="D39" s="196"/>
      <c r="E39" s="15"/>
      <c r="F39" s="15"/>
      <c r="G39" s="197" t="s">
        <v>29</v>
      </c>
      <c r="H39" s="197"/>
      <c r="I39" s="197"/>
      <c r="J39" s="197"/>
      <c r="K39" s="197" t="s">
        <v>39</v>
      </c>
      <c r="L39" s="197"/>
      <c r="M39" s="197"/>
      <c r="N39" s="197"/>
      <c r="O39" s="197"/>
      <c r="P39" s="197"/>
      <c r="Q39" s="197"/>
      <c r="R39" s="9"/>
      <c r="S39" s="9"/>
      <c r="T39" s="1"/>
      <c r="U39" s="1"/>
      <c r="V39" s="1"/>
      <c r="W39" s="1"/>
      <c r="X39" s="1"/>
      <c r="Y39" s="1"/>
      <c r="Z39" s="1"/>
      <c r="AA39" s="1"/>
      <c r="AB39" s="1"/>
      <c r="AC39" s="1"/>
      <c r="AD39" s="10"/>
      <c r="AE39" s="1"/>
      <c r="AF39" s="1"/>
      <c r="AG39" s="1"/>
      <c r="AH39" s="1"/>
      <c r="AI39" s="1"/>
      <c r="AJ39" s="10"/>
      <c r="AK39" s="1"/>
      <c r="AL39" s="1"/>
      <c r="AM39" s="1"/>
      <c r="AN39" s="1"/>
      <c r="AO39" s="1"/>
      <c r="AP39" s="10"/>
      <c r="AQ39" s="1"/>
      <c r="AR39" s="1"/>
      <c r="AS39" s="1"/>
      <c r="AT39" s="1"/>
      <c r="AU39" s="1"/>
      <c r="AV39" s="10"/>
      <c r="AW39" s="1"/>
      <c r="AX39" s="1"/>
      <c r="AY39" s="1"/>
      <c r="AZ39" s="1"/>
      <c r="BA39" s="1"/>
      <c r="BB39" s="10"/>
      <c r="BC39" s="1"/>
    </row>
    <row r="40" spans="1:55" ht="22.5" customHeight="1">
      <c r="A40" s="3"/>
      <c r="B40" s="196"/>
      <c r="C40" s="196"/>
      <c r="D40" s="196"/>
      <c r="E40" s="15"/>
      <c r="F40" s="15"/>
      <c r="G40" s="197"/>
      <c r="H40" s="197"/>
      <c r="I40" s="197"/>
      <c r="J40" s="197"/>
      <c r="K40" s="196"/>
      <c r="L40" s="196"/>
      <c r="M40" s="196"/>
      <c r="N40" s="196"/>
      <c r="O40" s="196"/>
      <c r="P40" s="196"/>
      <c r="Q40" s="196"/>
      <c r="R40" s="9"/>
      <c r="S40" s="9"/>
      <c r="T40" s="1"/>
      <c r="U40" s="1"/>
      <c r="V40" s="1"/>
      <c r="W40" s="1"/>
      <c r="X40" s="1"/>
      <c r="Y40" s="1"/>
      <c r="Z40" s="1"/>
      <c r="AA40" s="1"/>
      <c r="AB40" s="1"/>
      <c r="AC40" s="1"/>
      <c r="AD40" s="10"/>
      <c r="AE40" s="1"/>
      <c r="AF40" s="1"/>
      <c r="AG40" s="1"/>
      <c r="AH40" s="1"/>
      <c r="AI40" s="1"/>
      <c r="AJ40" s="10"/>
      <c r="AK40" s="1"/>
      <c r="AL40" s="1"/>
      <c r="AM40" s="1"/>
      <c r="AN40" s="1"/>
      <c r="AO40" s="1"/>
      <c r="AP40" s="10"/>
      <c r="AQ40" s="1"/>
      <c r="AR40" s="1"/>
      <c r="AS40" s="1"/>
      <c r="AT40" s="1"/>
      <c r="AU40" s="1"/>
      <c r="AV40" s="10"/>
      <c r="AW40" s="1"/>
      <c r="AX40" s="1"/>
      <c r="AY40" s="1"/>
      <c r="AZ40" s="1"/>
      <c r="BA40" s="1"/>
      <c r="BB40" s="10"/>
      <c r="BC40" s="1"/>
    </row>
    <row r="1048555" spans="8:8">
      <c r="H1048555" t="s">
        <v>40</v>
      </c>
    </row>
    <row r="1048556" spans="8:8">
      <c r="H1048556" t="s">
        <v>41</v>
      </c>
    </row>
    <row r="1048557" spans="8:8">
      <c r="H1048557" t="s">
        <v>42</v>
      </c>
    </row>
    <row r="1048558" spans="8:8">
      <c r="H1048558" t="s">
        <v>43</v>
      </c>
    </row>
    <row r="1048559" spans="8:8">
      <c r="H1048559" t="s">
        <v>44</v>
      </c>
    </row>
    <row r="1048560" spans="8:8">
      <c r="H1048560" t="s">
        <v>45</v>
      </c>
    </row>
  </sheetData>
  <mergeCells count="111">
    <mergeCell ref="C26:C32"/>
    <mergeCell ref="B26:B32"/>
    <mergeCell ref="C22:C25"/>
    <mergeCell ref="C20:C21"/>
    <mergeCell ref="Z22:Z25"/>
    <mergeCell ref="V22:V25"/>
    <mergeCell ref="W22:W25"/>
    <mergeCell ref="X22:X25"/>
    <mergeCell ref="AY36:BA36"/>
    <mergeCell ref="AS36:AU36"/>
    <mergeCell ref="AM36:AO36"/>
    <mergeCell ref="AG36:AI36"/>
    <mergeCell ref="AA36:AC36"/>
    <mergeCell ref="V20:V21"/>
    <mergeCell ref="W20:W21"/>
    <mergeCell ref="X20:X21"/>
    <mergeCell ref="Y20:Y21"/>
    <mergeCell ref="Z20:Z21"/>
    <mergeCell ref="AA33:AC33"/>
    <mergeCell ref="Y22:Y25"/>
    <mergeCell ref="BB11:BB12"/>
    <mergeCell ref="BC11:BC12"/>
    <mergeCell ref="AW11:AW12"/>
    <mergeCell ref="AY11:BA11"/>
    <mergeCell ref="BB33:BC33"/>
    <mergeCell ref="AG33:AI33"/>
    <mergeCell ref="AM33:AO33"/>
    <mergeCell ref="AS33:AU33"/>
    <mergeCell ref="AX33:AZ33"/>
    <mergeCell ref="AK33:AL33"/>
    <mergeCell ref="AQ33:AR33"/>
    <mergeCell ref="A1:Z1"/>
    <mergeCell ref="A2:Z2"/>
    <mergeCell ref="AM34:AO34"/>
    <mergeCell ref="AS34:AU34"/>
    <mergeCell ref="AY34:BA34"/>
    <mergeCell ref="AA34:AC34"/>
    <mergeCell ref="AG34:AI34"/>
    <mergeCell ref="AX11:AX12"/>
    <mergeCell ref="AP11:AP12"/>
    <mergeCell ref="AQ11:AQ12"/>
    <mergeCell ref="AR11:AR12"/>
    <mergeCell ref="AS11:AU11"/>
    <mergeCell ref="AV11:AV12"/>
    <mergeCell ref="AF11:AF12"/>
    <mergeCell ref="AG11:AI11"/>
    <mergeCell ref="AJ11:AJ12"/>
    <mergeCell ref="AY8:BC8"/>
    <mergeCell ref="AS9:AX9"/>
    <mergeCell ref="AY9:BC9"/>
    <mergeCell ref="AS10:AX10"/>
    <mergeCell ref="AY10:BC10"/>
    <mergeCell ref="B33:E33"/>
    <mergeCell ref="G33:Z33"/>
    <mergeCell ref="AE33:AF33"/>
    <mergeCell ref="B40:D40"/>
    <mergeCell ref="G40:J40"/>
    <mergeCell ref="K40:Q40"/>
    <mergeCell ref="K39:Q39"/>
    <mergeCell ref="G39:J39"/>
    <mergeCell ref="B39:D39"/>
    <mergeCell ref="AS37:AU37"/>
    <mergeCell ref="AY37:BA37"/>
    <mergeCell ref="B38:D38"/>
    <mergeCell ref="G38:J38"/>
    <mergeCell ref="K38:Q38"/>
    <mergeCell ref="AA38:AC38"/>
    <mergeCell ref="AG38:AI38"/>
    <mergeCell ref="AM38:AO38"/>
    <mergeCell ref="AS38:AU38"/>
    <mergeCell ref="B37:E37"/>
    <mergeCell ref="G37:J37"/>
    <mergeCell ref="K37:Q37"/>
    <mergeCell ref="AA37:AC37"/>
    <mergeCell ref="AG37:AI37"/>
    <mergeCell ref="AM37:AO37"/>
    <mergeCell ref="AY38:BA38"/>
    <mergeCell ref="AM8:AR8"/>
    <mergeCell ref="E11:T11"/>
    <mergeCell ref="AS8:AX8"/>
    <mergeCell ref="AG8:AL8"/>
    <mergeCell ref="A9:D10"/>
    <mergeCell ref="E9:Z10"/>
    <mergeCell ref="AA9:AF9"/>
    <mergeCell ref="AG9:AL9"/>
    <mergeCell ref="AM9:AR9"/>
    <mergeCell ref="AA10:AF10"/>
    <mergeCell ref="AG10:AL10"/>
    <mergeCell ref="AM10:AR10"/>
    <mergeCell ref="V11:Z11"/>
    <mergeCell ref="AA11:AC11"/>
    <mergeCell ref="AD11:AD12"/>
    <mergeCell ref="AE11:AE12"/>
    <mergeCell ref="X12:Y12"/>
    <mergeCell ref="AM11:AO11"/>
    <mergeCell ref="AK11:AK12"/>
    <mergeCell ref="AL11:AL12"/>
    <mergeCell ref="C14:C19"/>
    <mergeCell ref="B14:B25"/>
    <mergeCell ref="A3:Z3"/>
    <mergeCell ref="A4:Z4"/>
    <mergeCell ref="A5:Z5"/>
    <mergeCell ref="A6:Z6"/>
    <mergeCell ref="A8:Z8"/>
    <mergeCell ref="AA8:AF8"/>
    <mergeCell ref="A7:D7"/>
    <mergeCell ref="X14:X19"/>
    <mergeCell ref="Y14:Y19"/>
    <mergeCell ref="V14:V19"/>
    <mergeCell ref="W14:W19"/>
    <mergeCell ref="Z14:Z19"/>
  </mergeCells>
  <conditionalFormatting sqref="BA33 AV14:AV33 BB14:BB33 AP14:AP33 AD29:AD32 AD14:AD27 AJ14:AJ27 AJ29:AJ30 AJ32">
    <cfRule type="containsText" dxfId="19" priority="237" operator="containsText" text="N/A">
      <formula>NOT(ISERROR(SEARCH("N/A",AD14)))</formula>
    </cfRule>
    <cfRule type="cellIs" dxfId="18" priority="238" operator="between">
      <formula>#REF!</formula>
      <formula>#REF!</formula>
    </cfRule>
    <cfRule type="cellIs" dxfId="17" priority="239" operator="between">
      <formula>#REF!</formula>
      <formula>#REF!</formula>
    </cfRule>
    <cfRule type="cellIs" dxfId="16" priority="240" operator="between">
      <formula>#REF!</formula>
      <formula>#REF!</formula>
    </cfRule>
  </conditionalFormatting>
  <conditionalFormatting sqref="AP33">
    <cfRule type="colorScale" priority="26">
      <colorScale>
        <cfvo type="min" val="0"/>
        <cfvo type="percentile" val="50"/>
        <cfvo type="max" val="0"/>
        <color rgb="FFF8696B"/>
        <color rgb="FFFFEB84"/>
        <color rgb="FF63BE7B"/>
      </colorScale>
    </cfRule>
  </conditionalFormatting>
  <conditionalFormatting sqref="AV33">
    <cfRule type="colorScale" priority="25">
      <colorScale>
        <cfvo type="min" val="0"/>
        <cfvo type="percentile" val="50"/>
        <cfvo type="max" val="0"/>
        <color rgb="FFF8696B"/>
        <color rgb="FFFFEB84"/>
        <color rgb="FF63BE7B"/>
      </colorScale>
    </cfRule>
  </conditionalFormatting>
  <conditionalFormatting sqref="BA33">
    <cfRule type="colorScale" priority="20">
      <colorScale>
        <cfvo type="min" val="0"/>
        <cfvo type="percentile" val="50"/>
        <cfvo type="max" val="0"/>
        <color rgb="FFF8696B"/>
        <color rgb="FFFFEB84"/>
        <color rgb="FF63BE7B"/>
      </colorScale>
    </cfRule>
  </conditionalFormatting>
  <conditionalFormatting sqref="BA14:BA33">
    <cfRule type="colorScale" priority="466">
      <colorScale>
        <cfvo type="min" val="0"/>
        <cfvo type="percentile" val="50"/>
        <cfvo type="max" val="0"/>
        <color rgb="FF63BE7B"/>
        <color rgb="FFFFEB84"/>
        <color rgb="FFF8696B"/>
      </colorScale>
    </cfRule>
  </conditionalFormatting>
  <conditionalFormatting sqref="AJ26:AJ27 AJ29:AJ30 AJ32">
    <cfRule type="containsText" dxfId="15" priority="15" operator="containsText" text="N/A">
      <formula>NOT(ISERROR(SEARCH("N/A",AJ26)))</formula>
    </cfRule>
    <cfRule type="cellIs" dxfId="14" priority="16" operator="between">
      <formula>#REF!</formula>
      <formula>#REF!</formula>
    </cfRule>
    <cfRule type="cellIs" dxfId="13" priority="17" operator="between">
      <formula>#REF!</formula>
      <formula>#REF!</formula>
    </cfRule>
    <cfRule type="cellIs" dxfId="12" priority="18" operator="between">
      <formula>#REF!</formula>
      <formula>#REF!</formula>
    </cfRule>
  </conditionalFormatting>
  <conditionalFormatting sqref="AD14:AD27 AD29:AD32">
    <cfRule type="iconSet" priority="14">
      <iconSet>
        <cfvo type="percent" val="0"/>
        <cfvo type="percent" val="60"/>
        <cfvo type="percent" val="99"/>
      </iconSet>
    </cfRule>
  </conditionalFormatting>
  <conditionalFormatting sqref="AD14:AD27 AD29:AD32">
    <cfRule type="colorScale" priority="13">
      <colorScale>
        <cfvo type="min" val="0"/>
        <cfvo type="percent" val="85"/>
        <cfvo type="max" val="0"/>
        <color rgb="FFF8696B"/>
        <color rgb="FFFFEB84"/>
        <color rgb="FF63BE7B"/>
      </colorScale>
    </cfRule>
  </conditionalFormatting>
  <conditionalFormatting sqref="AJ14:AJ27 AJ29:AJ30 AJ32">
    <cfRule type="iconSet" priority="12">
      <iconSet>
        <cfvo type="percent" val="0"/>
        <cfvo type="percent" val="95"/>
        <cfvo type="percent" val="99"/>
      </iconSet>
    </cfRule>
    <cfRule type="colorScale" priority="11">
      <colorScale>
        <cfvo type="min" val="0"/>
        <cfvo type="percent" val="85"/>
        <cfvo type="max" val="0"/>
        <color rgb="FFF8696B"/>
        <color rgb="FFFFEB84"/>
        <color rgb="FF63BE7B"/>
      </colorScale>
    </cfRule>
  </conditionalFormatting>
  <conditionalFormatting sqref="AP26:AP32">
    <cfRule type="containsText" dxfId="11" priority="7" operator="containsText" text="N/A">
      <formula>NOT(ISERROR(SEARCH("N/A",AP26)))</formula>
    </cfRule>
    <cfRule type="cellIs" dxfId="10" priority="8" operator="between">
      <formula>#REF!</formula>
      <formula>#REF!</formula>
    </cfRule>
    <cfRule type="cellIs" dxfId="9" priority="9" operator="between">
      <formula>#REF!</formula>
      <formula>#REF!</formula>
    </cfRule>
    <cfRule type="cellIs" dxfId="8" priority="10" operator="between">
      <formula>#REF!</formula>
      <formula>#REF!</formula>
    </cfRule>
  </conditionalFormatting>
  <conditionalFormatting sqref="AP14:AP33">
    <cfRule type="iconSet" priority="6">
      <iconSet>
        <cfvo type="percent" val="0"/>
        <cfvo type="percent" val="71"/>
        <cfvo type="percent" val="91"/>
      </iconSet>
    </cfRule>
  </conditionalFormatting>
  <conditionalFormatting sqref="AP23:AP33">
    <cfRule type="colorScale" priority="5">
      <colorScale>
        <cfvo type="min" val="0"/>
        <cfvo type="percent" val="85"/>
        <cfvo type="max" val="0"/>
        <color rgb="FFF8696B"/>
        <color rgb="FFFFEB84"/>
        <color rgb="FF63BE7B"/>
      </colorScale>
    </cfRule>
  </conditionalFormatting>
  <conditionalFormatting sqref="AP14:AP25">
    <cfRule type="containsText" dxfId="7" priority="1" operator="containsText" text="N/A">
      <formula>NOT(ISERROR(SEARCH("N/A",AP14)))</formula>
    </cfRule>
    <cfRule type="cellIs" dxfId="6" priority="2" operator="between">
      <formula>#REF!</formula>
      <formula>#REF!</formula>
    </cfRule>
    <cfRule type="cellIs" dxfId="5" priority="3" operator="between">
      <formula>#REF!</formula>
      <formula>#REF!</formula>
    </cfRule>
    <cfRule type="cellIs" dxfId="4" priority="4" operator="between">
      <formula>#REF!</formula>
      <formula>#REF!</formula>
    </cfRule>
  </conditionalFormatting>
  <dataValidations count="9">
    <dataValidation type="list" allowBlank="1" showInputMessage="1" showErrorMessage="1" sqref="G26:G32">
      <formula1>META02</formula1>
    </dataValidation>
    <dataValidation type="list" allowBlank="1" showInputMessage="1" showErrorMessage="1" sqref="V26:V32 V22 V20 V14">
      <formula1>FUENTE</formula1>
    </dataValidation>
    <dataValidation type="list" allowBlank="1" showInputMessage="1" showErrorMessage="1" sqref="W26:W32 W22 W20 W14">
      <formula1>RUBROS</formula1>
    </dataValidation>
    <dataValidation type="list" allowBlank="1" showInputMessage="1" showErrorMessage="1" sqref="X26:X32 X22 X20 X14">
      <formula1>CODIGO</formula1>
    </dataValidation>
    <dataValidation type="list" allowBlank="1" showInputMessage="1" showErrorMessage="1" sqref="G14:G25">
      <formula1>META002</formula1>
    </dataValidation>
    <dataValidation type="list" allowBlank="1" showInputMessage="1" showErrorMessage="1" sqref="K14:K32">
      <formula1>PROGRAMACION</formula1>
    </dataValidation>
    <dataValidation type="list" allowBlank="1" showInputMessage="1" showErrorMessage="1" sqref="R14:R32">
      <formula1>INDICADOR</formula1>
    </dataValidation>
    <dataValidation type="list" allowBlank="1" showInputMessage="1" showErrorMessage="1" sqref="U14:U32">
      <formula1>CONTRALORIA</formula1>
    </dataValidation>
    <dataValidation type="list" allowBlank="1" showInputMessage="1" showErrorMessage="1" sqref="AC5">
      <formula1>$BC$8:$BC$8</formula1>
    </dataValidation>
  </dataValidations>
  <printOptions horizontalCentered="1"/>
  <pageMargins left="0.15748031496062992" right="0.15748031496062992" top="0.23622047244094491" bottom="0.35433070866141736" header="0.15748031496062992" footer="0.31496062992125984"/>
  <pageSetup paperSize="145" scale="29" pageOrder="overThenDown" orientation="landscape" r:id="rId1"/>
  <colBreaks count="1" manualBreakCount="1">
    <brk id="26" max="42" man="1"/>
  </colBreaks>
  <legacyDrawing r:id="rId2"/>
</worksheet>
</file>

<file path=xl/worksheets/sheet2.xml><?xml version="1.0" encoding="utf-8"?>
<worksheet xmlns="http://schemas.openxmlformats.org/spreadsheetml/2006/main" xmlns:r="http://schemas.openxmlformats.org/officeDocument/2006/relationships">
  <dimension ref="A1:H109"/>
  <sheetViews>
    <sheetView zoomScale="55" zoomScaleNormal="55" workbookViewId="0">
      <selection activeCell="G18" sqref="G18"/>
    </sheetView>
  </sheetViews>
  <sheetFormatPr baseColWidth="10" defaultRowHeight="15"/>
  <cols>
    <col min="1" max="1" width="25.140625" customWidth="1"/>
    <col min="2" max="2" width="28.28515625" bestFit="1" customWidth="1"/>
    <col min="3" max="3" width="56.5703125" bestFit="1" customWidth="1"/>
    <col min="4" max="4" width="43.28515625" customWidth="1"/>
    <col min="5" max="5" width="13.28515625" customWidth="1"/>
  </cols>
  <sheetData>
    <row r="1" spans="1:8">
      <c r="A1" t="s">
        <v>46</v>
      </c>
      <c r="B1" t="s">
        <v>32</v>
      </c>
      <c r="C1" t="s">
        <v>49</v>
      </c>
      <c r="D1" t="s">
        <v>51</v>
      </c>
      <c r="F1" t="s">
        <v>20</v>
      </c>
    </row>
    <row r="2" spans="1:8">
      <c r="A2" t="s">
        <v>40</v>
      </c>
      <c r="B2" t="s">
        <v>47</v>
      </c>
      <c r="D2" t="s">
        <v>52</v>
      </c>
      <c r="F2" t="s">
        <v>58</v>
      </c>
    </row>
    <row r="3" spans="1:8">
      <c r="A3" t="s">
        <v>41</v>
      </c>
      <c r="B3" t="s">
        <v>48</v>
      </c>
      <c r="D3" t="s">
        <v>53</v>
      </c>
      <c r="F3" t="s">
        <v>59</v>
      </c>
    </row>
    <row r="4" spans="1:8">
      <c r="A4" t="s">
        <v>42</v>
      </c>
      <c r="C4" t="s">
        <v>112</v>
      </c>
      <c r="D4" t="s">
        <v>54</v>
      </c>
      <c r="F4" t="s">
        <v>60</v>
      </c>
    </row>
    <row r="5" spans="1:8">
      <c r="A5" t="s">
        <v>43</v>
      </c>
      <c r="C5" t="s">
        <v>111</v>
      </c>
      <c r="D5" t="s">
        <v>55</v>
      </c>
    </row>
    <row r="6" spans="1:8">
      <c r="A6" t="s">
        <v>44</v>
      </c>
      <c r="C6" t="s">
        <v>113</v>
      </c>
      <c r="E6" t="s">
        <v>74</v>
      </c>
      <c r="G6" t="s">
        <v>75</v>
      </c>
    </row>
    <row r="7" spans="1:8">
      <c r="A7" t="s">
        <v>45</v>
      </c>
      <c r="C7" t="s">
        <v>118</v>
      </c>
      <c r="E7" t="s">
        <v>56</v>
      </c>
      <c r="G7" t="s">
        <v>76</v>
      </c>
    </row>
    <row r="8" spans="1:8">
      <c r="E8" t="s">
        <v>57</v>
      </c>
      <c r="G8" t="s">
        <v>77</v>
      </c>
    </row>
    <row r="9" spans="1:8">
      <c r="E9" t="s">
        <v>72</v>
      </c>
    </row>
    <row r="10" spans="1:8">
      <c r="E10" t="s">
        <v>73</v>
      </c>
    </row>
    <row r="12" spans="1:8" s="18" customFormat="1" ht="74.25" customHeight="1">
      <c r="A12" s="27"/>
      <c r="C12" s="28"/>
      <c r="D12" s="21"/>
      <c r="H12" s="18" t="s">
        <v>81</v>
      </c>
    </row>
    <row r="13" spans="1:8" s="18" customFormat="1" ht="74.25" customHeight="1">
      <c r="A13" s="27"/>
      <c r="C13" s="28"/>
      <c r="D13" s="21"/>
      <c r="H13" s="18" t="s">
        <v>82</v>
      </c>
    </row>
    <row r="14" spans="1:8" s="18" customFormat="1" ht="74.25" customHeight="1">
      <c r="A14" s="27"/>
      <c r="C14" s="28"/>
      <c r="D14" s="17"/>
      <c r="H14" s="18" t="s">
        <v>83</v>
      </c>
    </row>
    <row r="15" spans="1:8" s="18" customFormat="1" ht="74.25" customHeight="1">
      <c r="A15" s="27"/>
      <c r="C15" s="28"/>
      <c r="D15" s="17"/>
      <c r="H15" s="18" t="s">
        <v>84</v>
      </c>
    </row>
    <row r="16" spans="1:8" s="18" customFormat="1" ht="74.25" customHeight="1" thickBot="1">
      <c r="A16" s="27"/>
      <c r="C16" s="28"/>
      <c r="D16" s="20"/>
    </row>
    <row r="17" spans="1:4" s="18" customFormat="1" ht="74.25" customHeight="1">
      <c r="A17" s="27"/>
      <c r="C17" s="28"/>
      <c r="D17" s="19"/>
    </row>
    <row r="18" spans="1:4" s="18" customFormat="1" ht="74.25" customHeight="1">
      <c r="A18" s="27"/>
      <c r="C18" s="28"/>
      <c r="D18" s="21"/>
    </row>
    <row r="19" spans="1:4" s="18" customFormat="1" ht="74.25" customHeight="1">
      <c r="A19" s="27"/>
      <c r="C19" s="28"/>
      <c r="D19" s="21"/>
    </row>
    <row r="20" spans="1:4" s="18" customFormat="1" ht="74.25" customHeight="1">
      <c r="A20" s="27"/>
      <c r="C20" s="28"/>
      <c r="D20" s="21"/>
    </row>
    <row r="21" spans="1:4" s="18" customFormat="1" ht="74.25" customHeight="1" thickBot="1">
      <c r="A21" s="27"/>
      <c r="C21" s="29"/>
      <c r="D21" s="21"/>
    </row>
    <row r="22" spans="1:4" ht="18.75" thickBot="1">
      <c r="C22" s="29"/>
      <c r="D22" s="19"/>
    </row>
    <row r="23" spans="1:4" ht="18.75" thickBot="1">
      <c r="C23" s="29"/>
      <c r="D23" s="16"/>
    </row>
    <row r="24" spans="1:4" ht="18">
      <c r="C24" s="30"/>
      <c r="D24" s="19"/>
    </row>
    <row r="25" spans="1:4" ht="18">
      <c r="C25" s="30"/>
      <c r="D25" s="21"/>
    </row>
    <row r="26" spans="1:4" ht="18">
      <c r="C26" s="30"/>
      <c r="D26" s="21"/>
    </row>
    <row r="27" spans="1:4" ht="18.75" thickBot="1">
      <c r="C27" s="30"/>
      <c r="D27" s="20"/>
    </row>
    <row r="28" spans="1:4" ht="18">
      <c r="C28" s="30"/>
      <c r="D28" s="19"/>
    </row>
    <row r="29" spans="1:4" ht="18">
      <c r="C29" s="30"/>
      <c r="D29" s="21"/>
    </row>
    <row r="30" spans="1:4" ht="18">
      <c r="C30" s="30"/>
      <c r="D30" s="21"/>
    </row>
    <row r="31" spans="1:4" ht="18">
      <c r="C31" s="30"/>
      <c r="D31" s="21"/>
    </row>
    <row r="32" spans="1:4" ht="18">
      <c r="C32" s="31"/>
      <c r="D32" s="21"/>
    </row>
    <row r="33" spans="3:4" ht="18">
      <c r="C33" s="31"/>
      <c r="D33" s="21"/>
    </row>
    <row r="34" spans="3:4" ht="18">
      <c r="C34" s="31"/>
      <c r="D34" s="20"/>
    </row>
    <row r="35" spans="3:4" ht="18">
      <c r="C35" s="31"/>
      <c r="D35" s="20"/>
    </row>
    <row r="36" spans="3:4" ht="18">
      <c r="C36" s="31"/>
      <c r="D36" s="20"/>
    </row>
    <row r="37" spans="3:4" ht="18">
      <c r="C37" s="31"/>
      <c r="D37" s="20"/>
    </row>
    <row r="38" spans="3:4" ht="18">
      <c r="C38" s="31"/>
      <c r="D38" s="23"/>
    </row>
    <row r="39" spans="3:4" ht="18">
      <c r="C39" s="31"/>
      <c r="D39" s="23"/>
    </row>
    <row r="40" spans="3:4" ht="18">
      <c r="C40" s="32"/>
      <c r="D40" s="23"/>
    </row>
    <row r="41" spans="3:4" ht="18">
      <c r="C41" s="32"/>
      <c r="D41" s="23"/>
    </row>
    <row r="42" spans="3:4" ht="18.75" thickBot="1">
      <c r="C42" s="33"/>
      <c r="D42" s="23"/>
    </row>
    <row r="43" spans="3:4" ht="18">
      <c r="C43" s="34"/>
      <c r="D43" s="19"/>
    </row>
    <row r="44" spans="3:4" ht="18">
      <c r="C44" s="35"/>
      <c r="D44" s="20"/>
    </row>
    <row r="45" spans="3:4" ht="18">
      <c r="C45" s="35"/>
      <c r="D45" s="20"/>
    </row>
    <row r="46" spans="3:4" ht="18">
      <c r="C46" s="35"/>
      <c r="D46" s="23"/>
    </row>
    <row r="47" spans="3:4" ht="18.75" thickBot="1">
      <c r="C47" s="36"/>
      <c r="D47" s="22"/>
    </row>
    <row r="48" spans="3:4" ht="18">
      <c r="C48" s="37"/>
    </row>
    <row r="49" spans="3:3" ht="18">
      <c r="C49" s="37"/>
    </row>
    <row r="50" spans="3:3" ht="18">
      <c r="C50" s="37"/>
    </row>
    <row r="51" spans="3:3" ht="18">
      <c r="C51" s="37"/>
    </row>
    <row r="52" spans="3:3" ht="18">
      <c r="C52" s="38"/>
    </row>
    <row r="53" spans="3:3" ht="18">
      <c r="C53" s="38"/>
    </row>
    <row r="54" spans="3:3" ht="18">
      <c r="C54" s="38"/>
    </row>
    <row r="55" spans="3:3" ht="18">
      <c r="C55" s="38"/>
    </row>
    <row r="56" spans="3:3" ht="18">
      <c r="C56" s="39"/>
    </row>
    <row r="57" spans="3:3" ht="18">
      <c r="C57" s="40"/>
    </row>
    <row r="58" spans="3:3" ht="18">
      <c r="C58" s="40"/>
    </row>
    <row r="59" spans="3:3" ht="18">
      <c r="C59" s="40"/>
    </row>
    <row r="60" spans="3:3" ht="18.75" thickBot="1">
      <c r="C60" s="41"/>
    </row>
    <row r="61" spans="3:3" ht="18">
      <c r="C61" s="42"/>
    </row>
    <row r="62" spans="3:3" ht="18">
      <c r="C62" s="43"/>
    </row>
    <row r="63" spans="3:3" ht="18">
      <c r="C63" s="43"/>
    </row>
    <row r="64" spans="3:3" ht="18">
      <c r="C64" s="43"/>
    </row>
    <row r="65" spans="3:3" ht="18">
      <c r="C65" s="43"/>
    </row>
    <row r="66" spans="3:3" ht="18">
      <c r="C66" s="44"/>
    </row>
    <row r="67" spans="3:3" ht="18">
      <c r="C67" s="44"/>
    </row>
    <row r="68" spans="3:3" ht="18">
      <c r="C68" s="44"/>
    </row>
    <row r="69" spans="3:3" ht="18">
      <c r="C69" s="44"/>
    </row>
    <row r="70" spans="3:3" ht="18">
      <c r="C70" s="44"/>
    </row>
    <row r="71" spans="3:3" ht="18">
      <c r="C71" s="45"/>
    </row>
    <row r="72" spans="3:3" ht="18">
      <c r="C72" s="44"/>
    </row>
    <row r="73" spans="3:3" ht="18">
      <c r="C73" s="44"/>
    </row>
    <row r="74" spans="3:3" ht="18">
      <c r="C74" s="44"/>
    </row>
    <row r="75" spans="3:3" ht="18">
      <c r="C75" s="44"/>
    </row>
    <row r="76" spans="3:3" ht="18">
      <c r="C76" s="44"/>
    </row>
    <row r="77" spans="3:3" ht="18">
      <c r="C77" s="44"/>
    </row>
    <row r="78" spans="3:3" ht="18">
      <c r="C78" s="44"/>
    </row>
    <row r="79" spans="3:3" ht="18">
      <c r="C79" s="43"/>
    </row>
    <row r="80" spans="3:3" ht="18">
      <c r="C80" s="43"/>
    </row>
    <row r="81" spans="3:3" ht="18">
      <c r="C81" s="43"/>
    </row>
    <row r="82" spans="3:3" ht="18">
      <c r="C82" s="43"/>
    </row>
    <row r="83" spans="3:3" ht="18">
      <c r="C83" s="43"/>
    </row>
    <row r="84" spans="3:3" ht="18">
      <c r="C84" s="43"/>
    </row>
    <row r="85" spans="3:3" ht="18">
      <c r="C85" s="46"/>
    </row>
    <row r="86" spans="3:3" ht="18">
      <c r="C86" s="43"/>
    </row>
    <row r="87" spans="3:3" ht="18">
      <c r="C87" s="43"/>
    </row>
    <row r="88" spans="3:3" ht="18.75" thickBot="1">
      <c r="C88" s="47"/>
    </row>
    <row r="89" spans="3:3" ht="18">
      <c r="C89" s="48"/>
    </row>
    <row r="90" spans="3:3" ht="18">
      <c r="C90" s="44"/>
    </row>
    <row r="91" spans="3:3" ht="18">
      <c r="C91" s="44"/>
    </row>
    <row r="92" spans="3:3" ht="18">
      <c r="C92" s="44"/>
    </row>
    <row r="93" spans="3:3" ht="18">
      <c r="C93" s="44"/>
    </row>
    <row r="94" spans="3:3" ht="18.75" thickBot="1">
      <c r="C94" s="49"/>
    </row>
    <row r="99" spans="2:3">
      <c r="B99" t="s">
        <v>36</v>
      </c>
      <c r="C99" t="s">
        <v>61</v>
      </c>
    </row>
    <row r="100" spans="2:3">
      <c r="B100" s="25">
        <v>1167</v>
      </c>
      <c r="C100" s="18" t="s">
        <v>62</v>
      </c>
    </row>
    <row r="101" spans="2:3" ht="30">
      <c r="B101" s="25">
        <v>1131</v>
      </c>
      <c r="C101" s="18" t="s">
        <v>63</v>
      </c>
    </row>
    <row r="102" spans="2:3">
      <c r="B102" s="25">
        <v>1177</v>
      </c>
      <c r="C102" s="18" t="s">
        <v>64</v>
      </c>
    </row>
    <row r="103" spans="2:3" ht="30">
      <c r="B103" s="25">
        <v>1094</v>
      </c>
      <c r="C103" s="18" t="s">
        <v>65</v>
      </c>
    </row>
    <row r="104" spans="2:3">
      <c r="B104" s="25">
        <v>1128</v>
      </c>
      <c r="C104" s="18" t="s">
        <v>66</v>
      </c>
    </row>
    <row r="105" spans="2:3" ht="30">
      <c r="B105" s="25">
        <v>1095</v>
      </c>
      <c r="C105" s="18" t="s">
        <v>67</v>
      </c>
    </row>
    <row r="106" spans="2:3" ht="30">
      <c r="B106" s="25">
        <v>1129</v>
      </c>
      <c r="C106" s="18" t="s">
        <v>68</v>
      </c>
    </row>
    <row r="107" spans="2:3" ht="45">
      <c r="B107" s="25">
        <v>1120</v>
      </c>
      <c r="C107" s="18" t="s">
        <v>69</v>
      </c>
    </row>
    <row r="108" spans="2:3">
      <c r="B108" s="24"/>
    </row>
    <row r="109" spans="2:3">
      <c r="B109" s="24"/>
    </row>
  </sheetData>
  <conditionalFormatting sqref="C13">
    <cfRule type="colorScale" priority="1">
      <colorScale>
        <cfvo type="min" val="0"/>
        <cfvo type="max" val="0"/>
        <color rgb="FFFF7128"/>
        <color rgb="FFFFEF9C"/>
      </colorScale>
    </cfRule>
  </conditionalFormatting>
  <pageMargins left="0.7" right="0.7" top="0.75" bottom="0.75" header="0.3" footer="0.3"/>
  <pageSetup paperSize="9" orientation="portrait" horizontalDpi="4294967293" verticalDpi="0" r:id="rId1"/>
  <legacyDrawing r:id="rId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16</vt:i4>
      </vt:variant>
    </vt:vector>
  </HeadingPairs>
  <TitlesOfParts>
    <vt:vector size="19" baseType="lpstr">
      <vt:lpstr>PLAN GESTION POR PROCESO</vt:lpstr>
      <vt:lpstr>Hoja2</vt:lpstr>
      <vt:lpstr>Hoja1</vt:lpstr>
      <vt:lpstr>'PLAN GESTION POR PROCESO'!Área_de_impresión</vt:lpstr>
      <vt:lpstr>CODIGO</vt:lpstr>
      <vt:lpstr>CONTRALORIA</vt:lpstr>
      <vt:lpstr>FUENTE</vt:lpstr>
      <vt:lpstr>INDICADOR</vt:lpstr>
      <vt:lpstr>MEDICION</vt:lpstr>
      <vt:lpstr>MEDICIONFINAL</vt:lpstr>
      <vt:lpstr>META</vt:lpstr>
      <vt:lpstr>META002</vt:lpstr>
      <vt:lpstr>META2</vt:lpstr>
      <vt:lpstr>OBJETIVOS</vt:lpstr>
      <vt:lpstr>PMRFINAL</vt:lpstr>
      <vt:lpstr>PRODUCTO</vt:lpstr>
      <vt:lpstr>PROGRAMACION</vt:lpstr>
      <vt:lpstr>RUBROS</vt:lpstr>
      <vt:lpstr>SIG</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juan.jimenez</dc:creator>
  <cp:lastModifiedBy>juan.jimenez</cp:lastModifiedBy>
  <cp:lastPrinted>2017-03-17T14:28:03Z</cp:lastPrinted>
  <dcterms:created xsi:type="dcterms:W3CDTF">2016-04-29T15:58:00Z</dcterms:created>
  <dcterms:modified xsi:type="dcterms:W3CDTF">2017-11-01T21:44:23Z</dcterms:modified>
</cp:coreProperties>
</file>