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320" windowHeight="8910" tabRatio="630"/>
  </bookViews>
  <sheets>
    <sheet name="PLAN GESTION POR PROCESO" sheetId="1" r:id="rId1"/>
    <sheet name="Hoja2" sheetId="2" state="hidden" r:id="rId2"/>
  </sheets>
  <definedNames>
    <definedName name="_xlnm._FilterDatabase" localSheetId="0" hidden="1">'PLAN GESTION POR PROCESO'!$A$14:$BC$30</definedName>
    <definedName name="_xlnm.Print_Area" localSheetId="0">'PLAN GESTION POR PROCESO'!$A$1:$BC$37</definedName>
    <definedName name="BIEN">#REF!</definedName>
    <definedName name="CANTIDAD">#REF!</definedName>
    <definedName name="CODIGO">Hoja2!$B$100:$B$107</definedName>
    <definedName name="CONTRALORIA">Hoja2!$G$7:$G$8</definedName>
    <definedName name="FUENTE">Hoja2!$B$2:$B$3</definedName>
    <definedName name="INDICADOR">Hoja2!$F$2:$F$4</definedName>
    <definedName name="MEDICION">Hoja2!$E$2:$E$3</definedName>
    <definedName name="MEDICIONFINAL">Hoja2!$E$7:$E$10</definedName>
    <definedName name="META">Hoja2!$C$12:$C$45</definedName>
    <definedName name="META02">Hoja2!$C$3:$C$6</definedName>
    <definedName name="META2">Hoja2!$C$3:$C$5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  <definedName name="_xlnm.Print_Titles" localSheetId="0">'PLAN GESTION POR PROCESO'!$10:$14</definedName>
  </definedNames>
  <calcPr calcId="125725"/>
</workbook>
</file>

<file path=xl/calcChain.xml><?xml version="1.0" encoding="utf-8"?>
<calcChain xmlns="http://schemas.openxmlformats.org/spreadsheetml/2006/main">
  <c r="AD15" i="1"/>
  <c r="AD19"/>
  <c r="AD30"/>
  <c r="F30" l="1"/>
  <c r="AA22" l="1"/>
  <c r="AB22"/>
  <c r="AD22"/>
  <c r="AG22"/>
  <c r="AH22"/>
  <c r="AJ22" s="1"/>
  <c r="AM22"/>
  <c r="AN22"/>
  <c r="AP22" s="1"/>
  <c r="AS22"/>
  <c r="AT22"/>
  <c r="AV22"/>
  <c r="AY22"/>
  <c r="AZ22"/>
  <c r="BA22"/>
  <c r="Y22"/>
  <c r="BA29"/>
  <c r="AZ29"/>
  <c r="AY29"/>
  <c r="AT29"/>
  <c r="AV29"/>
  <c r="AS29"/>
  <c r="AN29"/>
  <c r="AP29" s="1"/>
  <c r="AM29"/>
  <c r="AH29"/>
  <c r="AJ29"/>
  <c r="AG29"/>
  <c r="AB29"/>
  <c r="AD29" s="1"/>
  <c r="AA29"/>
  <c r="Y29"/>
  <c r="BA28"/>
  <c r="AZ28"/>
  <c r="AY28"/>
  <c r="AT28"/>
  <c r="AV28"/>
  <c r="AS28"/>
  <c r="AN28"/>
  <c r="AP28" s="1"/>
  <c r="AM28"/>
  <c r="AH28"/>
  <c r="AJ28"/>
  <c r="AG28"/>
  <c r="AB28"/>
  <c r="AD28" s="1"/>
  <c r="AA28"/>
  <c r="Y28"/>
  <c r="BA27"/>
  <c r="AZ27"/>
  <c r="AY27"/>
  <c r="AT27"/>
  <c r="AV27"/>
  <c r="AS27"/>
  <c r="AN27"/>
  <c r="AP27" s="1"/>
  <c r="AM27"/>
  <c r="AH27"/>
  <c r="AJ27"/>
  <c r="AG27"/>
  <c r="AB27"/>
  <c r="AD27" s="1"/>
  <c r="AA27"/>
  <c r="Y27"/>
  <c r="BA26"/>
  <c r="AZ26"/>
  <c r="AY26"/>
  <c r="AT26"/>
  <c r="AV26"/>
  <c r="AS26"/>
  <c r="AN26"/>
  <c r="AP26"/>
  <c r="AM26"/>
  <c r="AH26"/>
  <c r="AJ26"/>
  <c r="AG26"/>
  <c r="AB26"/>
  <c r="AD26" s="1"/>
  <c r="AA26"/>
  <c r="Y26"/>
  <c r="BA25"/>
  <c r="AZ25"/>
  <c r="AY25"/>
  <c r="AT25"/>
  <c r="AV25"/>
  <c r="AS25"/>
  <c r="AN25"/>
  <c r="AP25"/>
  <c r="AM25"/>
  <c r="AH25"/>
  <c r="AJ25"/>
  <c r="AG25"/>
  <c r="AB25"/>
  <c r="AD25" s="1"/>
  <c r="AA25"/>
  <c r="Y25"/>
  <c r="BA24"/>
  <c r="AZ24"/>
  <c r="AY24"/>
  <c r="AT24"/>
  <c r="AV24"/>
  <c r="AS24"/>
  <c r="AN24"/>
  <c r="AP24"/>
  <c r="AM24"/>
  <c r="AH24"/>
  <c r="AJ24"/>
  <c r="AG24"/>
  <c r="AB24"/>
  <c r="AD24" s="1"/>
  <c r="AA24"/>
  <c r="Y24"/>
  <c r="BA23"/>
  <c r="AZ23"/>
  <c r="AY23"/>
  <c r="AT23"/>
  <c r="AV23"/>
  <c r="AS23"/>
  <c r="AN23"/>
  <c r="AP23"/>
  <c r="AM23"/>
  <c r="AH23"/>
  <c r="AJ23"/>
  <c r="AG23"/>
  <c r="AB23"/>
  <c r="AD23" s="1"/>
  <c r="AA23"/>
  <c r="Y23"/>
  <c r="BA21"/>
  <c r="AZ21"/>
  <c r="AY21"/>
  <c r="AT21"/>
  <c r="AV21"/>
  <c r="AS21"/>
  <c r="AN21"/>
  <c r="AP21"/>
  <c r="AM21"/>
  <c r="AH21"/>
  <c r="AJ21"/>
  <c r="AG21"/>
  <c r="AB21"/>
  <c r="AD21" s="1"/>
  <c r="AA21"/>
  <c r="Y21"/>
  <c r="BA20"/>
  <c r="AZ20"/>
  <c r="AY20"/>
  <c r="AT20"/>
  <c r="AV20"/>
  <c r="AS20"/>
  <c r="AN20"/>
  <c r="AP20"/>
  <c r="AM20"/>
  <c r="AH20"/>
  <c r="AJ20"/>
  <c r="AG20"/>
  <c r="AB20"/>
  <c r="AD20" s="1"/>
  <c r="AA20"/>
  <c r="Y20"/>
  <c r="BA19"/>
  <c r="AZ19"/>
  <c r="AY19"/>
  <c r="AT19"/>
  <c r="AV19"/>
  <c r="AS19"/>
  <c r="AN19"/>
  <c r="AP19"/>
  <c r="AM19"/>
  <c r="AH19"/>
  <c r="AJ19"/>
  <c r="AG19"/>
  <c r="AB19"/>
  <c r="AA19"/>
  <c r="Y19"/>
  <c r="BA18"/>
  <c r="AZ18"/>
  <c r="AY18"/>
  <c r="AT18"/>
  <c r="AV18"/>
  <c r="AS18"/>
  <c r="AN18"/>
  <c r="AP18"/>
  <c r="AM18"/>
  <c r="AH18"/>
  <c r="AJ18"/>
  <c r="AG18"/>
  <c r="AB18"/>
  <c r="AD18" s="1"/>
  <c r="AA18"/>
  <c r="Y18"/>
  <c r="BA17"/>
  <c r="AZ17"/>
  <c r="AY17"/>
  <c r="AT17"/>
  <c r="AV17"/>
  <c r="AS17"/>
  <c r="AN17"/>
  <c r="AP17"/>
  <c r="AM17"/>
  <c r="AH17"/>
  <c r="AJ17"/>
  <c r="AG17"/>
  <c r="AB17"/>
  <c r="AD17" s="1"/>
  <c r="AA17"/>
  <c r="Y17"/>
  <c r="BA16"/>
  <c r="AZ16"/>
  <c r="AY16"/>
  <c r="AT16"/>
  <c r="AV16" s="1"/>
  <c r="AS16"/>
  <c r="AN16"/>
  <c r="AP16"/>
  <c r="AM16"/>
  <c r="AH16"/>
  <c r="AJ16"/>
  <c r="AG16"/>
  <c r="AB16"/>
  <c r="AD16" s="1"/>
  <c r="AA16"/>
  <c r="Y16"/>
  <c r="BA15"/>
  <c r="AZ15"/>
  <c r="AY15"/>
  <c r="AT15"/>
  <c r="AV15" s="1"/>
  <c r="AV30" s="1"/>
  <c r="AS15"/>
  <c r="AN15"/>
  <c r="AP15"/>
  <c r="AP30" s="1"/>
  <c r="AM15"/>
  <c r="AH15"/>
  <c r="AJ15"/>
  <c r="AJ30"/>
  <c r="AG15"/>
  <c r="AB15"/>
  <c r="AA15"/>
  <c r="Y15"/>
  <c r="A1"/>
  <c r="BA30" l="1"/>
</calcChain>
</file>

<file path=xl/comments1.xml><?xml version="1.0" encoding="utf-8"?>
<comments xmlns="http://schemas.openxmlformats.org/spreadsheetml/2006/main">
  <authors>
    <author>juan.jimenez</author>
  </authors>
  <commentList>
    <comment ref="B1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Seleccionar el objetivo estrategico asociado al proceso</t>
        </r>
      </text>
    </comment>
    <comment ref="K1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  <comment ref="R1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de indicador para la medicion:
- Eficacia
-Efectividad
-Eficiencia</t>
        </r>
      </text>
    </comment>
    <comment ref="T1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la o las dependencias responsables del proceso</t>
        </r>
      </text>
    </comment>
    <comment ref="U1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Dejar este apartado para el diligenciamiento en la DPSI</t>
        </r>
      </text>
    </comment>
    <comment ref="V1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Asociar la fuente de financiacion
-Recursos Inversion
-Recursos Funcionamiento</t>
        </r>
      </text>
    </comment>
    <comment ref="Z1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Cuantificar el valor total (en millones de pesos) de cada meta</t>
        </r>
      </text>
    </comment>
    <comment ref="X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Al insertar el codigo del proyecto automaticamente se despliega el nombre del proyecto</t>
        </r>
      </text>
    </comment>
    <comment ref="E25" authorId="0">
      <text>
        <r>
          <rPr>
            <b/>
            <sz val="20"/>
            <color indexed="81"/>
            <rFont val="Tahoma"/>
            <family val="2"/>
          </rPr>
          <t>EL CUMPLIMIENTO DE LOS PLANES DE MEJORAMIENTO CON BUREAU VERITAS (CALIDAD) TENDRÁ MAYOR PESO PROPORCIONAL EN EL AVANCE DE ESTA META</t>
        </r>
      </text>
    </comment>
    <comment ref="E26" authorId="0">
      <text>
        <r>
          <rPr>
            <b/>
            <sz val="20"/>
            <color indexed="81"/>
            <rFont val="Tahoma"/>
            <family val="2"/>
          </rPr>
          <t>AMARILLO - METAS TRANSVERSALES ASOCIADAS AL MEJORAMIENTO DEL SISTEMA DE GESTIÓN DE LA ENTIDAD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<sst xmlns="http://schemas.openxmlformats.org/spreadsheetml/2006/main" count="345" uniqueCount="182">
  <si>
    <t>SECRETARIA DISTRITAL DE GOBIERNO</t>
  </si>
  <si>
    <r>
      <t xml:space="preserve">VIGENCIA DE LA PLANEACIÓN: </t>
    </r>
    <r>
      <rPr>
        <sz val="10"/>
        <rFont val="Arial"/>
        <family val="2"/>
      </rPr>
      <t>2017</t>
    </r>
  </si>
  <si>
    <t>Dependencia: DIRECCIÓN DE TECNOLOGÍAS E INFORMACIÓN</t>
  </si>
  <si>
    <t xml:space="preserve">Producto: 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</si>
  <si>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</si>
  <si>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</si>
  <si>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</si>
  <si>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</si>
  <si>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</si>
  <si>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</si>
  <si>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</si>
  <si>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</si>
  <si>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FINANCIACIÓN DE LA ACTIVIDAD</t>
  </si>
  <si>
    <t xml:space="preserve">RESULTADO INDICADOR </t>
  </si>
  <si>
    <t>RESULTADO DE LA MEDICION</t>
  </si>
  <si>
    <t>ANÁLISIS DE AVANCE</t>
  </si>
  <si>
    <t>MEDIO DE VERIFICACIÓN</t>
  </si>
  <si>
    <t>ANÁLISIS DE RESULTADO</t>
  </si>
  <si>
    <t>N° OE</t>
  </si>
  <si>
    <t>OBJETIVO ESTRATÉGICO</t>
  </si>
  <si>
    <t>OBJETIVO ESPECIFICO</t>
  </si>
  <si>
    <t>META CUATRIENAL PLAN ESTRATEGICO SDG</t>
  </si>
  <si>
    <t>META PLAN DE GESTION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</si>
  <si>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</si>
  <si>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</si>
  <si>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</si>
  <si>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</si>
  <si>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</si>
  <si>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</si>
  <si>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</si>
  <si>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</si>
  <si>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</si>
  <si>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</si>
  <si>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</si>
  <si>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</si>
  <si>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</si>
  <si>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</si>
  <si>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</si>
  <si>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REPORTA CB0404</t>
  </si>
  <si>
    <t>FUENTE</t>
  </si>
  <si>
    <t>RUBRO GASTO FUNCIONAMIENTO</t>
  </si>
  <si>
    <t xml:space="preserve">PROYECTO DE INVERSIÓN </t>
  </si>
  <si>
    <t>VALOR ESTIMADO (En millones de pesos colombianos)</t>
  </si>
  <si>
    <t>PROGRAMADO</t>
  </si>
  <si>
    <t>EJECUTADO</t>
  </si>
  <si>
    <t>x</t>
  </si>
  <si>
    <t>GF / INV</t>
  </si>
  <si>
    <t>CODIGO</t>
  </si>
  <si>
    <t xml:space="preserve">NOMBRE </t>
  </si>
  <si>
    <t xml:space="preserve">7. Asegurar el acceso de la ciudadanía a la información y oferta institucional </t>
  </si>
  <si>
    <t>Agenciar el mejoramiento continuo de la entidad, mediante la implementación y mantenimiento de los subsistemas del Sistema Integrado de Gestión.</t>
  </si>
  <si>
    <t>Cumplir con el 100% de las acciones programadas en la Plan de Acción de GEL para cada vigencia</t>
  </si>
  <si>
    <t>Cumplir al 100% el plan de trabajo GEL aprobado en la DTI de esta vigencia</t>
  </si>
  <si>
    <t>GESTION</t>
  </si>
  <si>
    <t>% de Cumplimiento del plan de trabajo</t>
  </si>
  <si>
    <t>(Numero de acciones del plan de trabajo cumplidas/Numero de acciones del plan de trabajo formuladas)*100%</t>
  </si>
  <si>
    <t>N/A</t>
  </si>
  <si>
    <t>SUMA</t>
  </si>
  <si>
    <t>EFICACIA</t>
  </si>
  <si>
    <t>DTI</t>
  </si>
  <si>
    <t>Dirección de Tecnologías e Información</t>
  </si>
  <si>
    <t>SI</t>
  </si>
  <si>
    <t xml:space="preserve">Formular la estrategia, la política, los lineamientos y estándares del modelo de gestión de TI de la entidad. </t>
  </si>
  <si>
    <t>Elaborar 4  documentos basados en el modelo gestión estratégico de TI dentro de la entidad.</t>
  </si>
  <si>
    <t>Actualizar un (1) documento PETIC de la entidad</t>
  </si>
  <si>
    <t>Documento PETIC actualizado</t>
  </si>
  <si>
    <t>Número de documentos PETIC actualizados</t>
  </si>
  <si>
    <t>Documento PETIC</t>
  </si>
  <si>
    <t>EFICIENCIA</t>
  </si>
  <si>
    <t>Fortalecer los procesos misionales y administrativos de la entidad en materia tecnológica, teniendo en cuenta el Modelo de Gestión Estratégico de TI</t>
  </si>
  <si>
    <t>Implementar 1 programa de renovación Tecnológica para fortalecer los procesos de la entidad.</t>
  </si>
  <si>
    <t>Implementar en un 100% un sistema de Gestión y control de proyectos para las alcaldías locales compatible con la arquitectura tecnológica del Nivel central</t>
  </si>
  <si>
    <t>RETADORA (MEJORA)</t>
  </si>
  <si>
    <t>% de implementación del sistema</t>
  </si>
  <si>
    <t>CRECIENTE</t>
  </si>
  <si>
    <t>Fases de implementación</t>
  </si>
  <si>
    <t>GASTOS DE INVERSION</t>
  </si>
  <si>
    <t>Migrar el licenciamiento del 100% de los equipos de cómputo de escritorio que esta en software libre al sistema operativo windows en el nivel central y alcaldías locales, de propiedad de la Secretaria de Gobierno.</t>
  </si>
  <si>
    <t>% equipos de computo migrados</t>
  </si>
  <si>
    <t>(Número de equipos migrados / Total de equipos de software libre)*100</t>
  </si>
  <si>
    <t>Equipos de cómputo migrados</t>
  </si>
  <si>
    <t>EFECTIVIDAD</t>
  </si>
  <si>
    <t>Renovar el 10 % de obsolescencia de equipos de computo en el nivel central y alcaldias locales, de propiedad de la Secretaria de Gobierno.</t>
  </si>
  <si>
    <t>% equipos de computo renovados</t>
  </si>
  <si>
    <t>(Número de equipos renovados / Total de equipos obsoletos)*100</t>
  </si>
  <si>
    <t>Equipos de computo renovados</t>
  </si>
  <si>
    <t>Garantizar la disponibilidad y operación de servicios tecnológicos que soportan los procesos y procedimientos de la entidad, de acuerdo a los niveles de servicio establecidos en el  modelo de gestión estatégico de TI.</t>
  </si>
  <si>
    <t>Implementar 1  esquema de alta disponibilidad de los servicios principales y/o críticos de la entidad en TIC</t>
  </si>
  <si>
    <t>Implementar 3 sistemas de alta disponibilidad  de los servicios de: directorio activo, DHCP  y las paginas web e Intranet de Secretaria de Gobierno.</t>
  </si>
  <si>
    <t>Sistemas de alta disponiblidad implementados</t>
  </si>
  <si>
    <t>Número de sistemas de alta disponibilidad de los servicios implementados</t>
  </si>
  <si>
    <t>GASTOS DE FUNCIONAMIENTO</t>
  </si>
  <si>
    <t>Implementar 1 metodología de mejores prácticas en gestión de servicios (ITIL).</t>
  </si>
  <si>
    <t>Reducir en un 20% los tiempos de respuesta de la mesa de servicio</t>
  </si>
  <si>
    <t>% Reducción de tiempo de respuesta</t>
  </si>
  <si>
    <t>Horas</t>
  </si>
  <si>
    <t>Implementar 6 procesos de gestion de servicios de TI, de acuerdo al marco de referencia  ITIL 2011</t>
  </si>
  <si>
    <t>Procesos de gestión de servicios de TI implementados</t>
  </si>
  <si>
    <t>Número de procesos de gestión de servicios TI implementados</t>
  </si>
  <si>
    <t>Procesos de gestión de servicios de TI</t>
  </si>
  <si>
    <t>6. Integrar las herramientas de planeación, gestión y control, con enfoque de innovación, mejoramiento continuo, responsabilidad social, desarrollo integral del talento humano y transparencia</t>
  </si>
  <si>
    <t>SOSTENIBILIDAD DEL SISTEMA DE GESTIÓN</t>
  </si>
  <si>
    <t>Establecer linea base del perfil de riesgo del proceso aplicando metodologia del manual de gestión del riesgo 1D-PGE-M4</t>
  </si>
  <si>
    <t>SOTENIBILIDAD DEL SISTEMA DE GESTIÓN</t>
  </si>
  <si>
    <t>Línea base del perfil del riesgo</t>
  </si>
  <si>
    <t>Linea Base Perfil del Riesgo</t>
  </si>
  <si>
    <t>Reportes Gestión del Riesgo</t>
  </si>
  <si>
    <t>Mantener el 100% de las acciones correctivas asignadas al proceso con relación a planes de mejoramiento interno/externo documentadas y vigentes</t>
  </si>
  <si>
    <t>Acciones correctivas documentadas y vigentes</t>
  </si>
  <si>
    <t>(No. De acciones de plan de mejoramiento responsabilidad del proceso documentadas y vigentes/No. De acciones bajo responsabilidad del proceso)*100</t>
  </si>
  <si>
    <t>CONSTANTE</t>
  </si>
  <si>
    <t>Acciones Correctivas Actualizadas y Documentadas</t>
  </si>
  <si>
    <t>Aplicativo SIG MEJORA</t>
  </si>
  <si>
    <t>Cumplir con el 100% de reportes de riesgos y servicio no conforme del proceso de manera oportuna con destino a la mejora del Sistema de Gestión de la Entidad</t>
  </si>
  <si>
    <t>Cumplimiento en reportes de riesgos de manera oportuna</t>
  </si>
  <si>
    <t>(No. de reportes remitidos oportunamente a la OAP/ No. De reportes relacionados con el Sistema de gestion de la entidad)*100</t>
  </si>
  <si>
    <t>Reportes de Riesgos y Servicio No Conforme</t>
  </si>
  <si>
    <t>Asistir al 100% de las mesas de trabajo, comités o instancias de decisión o consulta relacionadas con el Sistema de Gestión de la Entidad</t>
  </si>
  <si>
    <t>Asistencia a las mesas de trabajo relacionadas con el Sistema de Gestión</t>
  </si>
  <si>
    <t>(No. de espacios en las que se participó/ No. de espacios convocados relacionados con el Sistema de gestion de la entidad)*100</t>
  </si>
  <si>
    <t>Asistencia a mesas de trabajo, comites o instancias de desición</t>
  </si>
  <si>
    <t>Actas
Memorandos
Correos</t>
  </si>
  <si>
    <t>Cumplir el 100% del Plan de Actualización de la documentación del Sistema de Gestión de la Entidad correspondientes al proceso</t>
  </si>
  <si>
    <t>Cumplimiento del plan de actualización de los procesos en el marco del Sistema de Gestión</t>
  </si>
  <si>
    <t>(No. De Documentos actualizados según el  Plan/No. De Documentos previstos para actualización en el Plan  )*100</t>
  </si>
  <si>
    <t>Plan de Actualización de la Documentación</t>
  </si>
  <si>
    <t>Cumplimiento oportuno al 100% de las actividades consignadas en el plan anticorrupción 2017 o asignadas formalmente en virtud  de su implementaciòn, a desarrollar en el respectivo trimestre según el cronograma establecido en el Plan Publicado.</t>
  </si>
  <si>
    <t>Cumplimiento oportuno Plan Anticorrupción 2017</t>
  </si>
  <si>
    <t>(No. De acciones del plan anticorrupción cumplidas en el trimestre/No. De acciones del plan antocorrupción formuladas para el trimestre en la versión vigente del plan anticorrupción)*100</t>
  </si>
  <si>
    <t>Actividades Cumplidas del Plan Anticorrupción</t>
  </si>
  <si>
    <t>Seguimiento Plan Anticorrupción</t>
  </si>
  <si>
    <t>TOTAL PLAN DE GESTIÓN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</si>
  <si>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</si>
  <si>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</si>
  <si>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</si>
  <si>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</si>
  <si>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Porcentaje de Cumplimiento PLAN DE GESTIÓN 2017</t>
  </si>
  <si>
    <t xml:space="preserve">ELABORÓ: </t>
  </si>
  <si>
    <t xml:space="preserve">REVISÓ: </t>
  </si>
  <si>
    <t>APROBÓ:</t>
  </si>
  <si>
    <t>Firma:</t>
  </si>
  <si>
    <r>
      <rPr>
        <b/>
        <sz val="10"/>
        <color theme="1"/>
        <rFont val="Arial"/>
        <family val="2"/>
      </rPr>
      <t xml:space="preserve">Nombre:            </t>
    </r>
    <r>
      <rPr>
        <sz val="10"/>
        <color theme="1"/>
        <rFont val="Arial"/>
        <family val="2"/>
      </rPr>
      <t xml:space="preserve">
</t>
    </r>
  </si>
  <si>
    <r>
      <t>Nombre:</t>
    </r>
    <r>
      <rPr>
        <sz val="10"/>
        <color theme="1"/>
        <rFont val="Arial"/>
        <family val="2"/>
      </rPr>
      <t xml:space="preserve"> </t>
    </r>
  </si>
  <si>
    <r>
      <t>Nombre:</t>
    </r>
    <r>
      <rPr>
        <sz val="10"/>
        <color theme="1"/>
        <rFont val="Arial"/>
        <family val="2"/>
      </rPr>
      <t xml:space="preserve"> 
</t>
    </r>
  </si>
  <si>
    <t>RUBROSFUNCIONAMIENTO</t>
  </si>
  <si>
    <t>SIG</t>
  </si>
  <si>
    <t>PROGRAMACION</t>
  </si>
  <si>
    <t>INDICADOR</t>
  </si>
  <si>
    <t>ADQUISICION DE BIENES</t>
  </si>
  <si>
    <t>ADQUISICION DE SERVICIOS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</si>
  <si>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</si>
  <si>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</si>
  <si>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</si>
  <si>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</si>
  <si>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</si>
  <si>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</si>
  <si>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</si>
  <si>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</si>
  <si>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</si>
  <si>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</si>
  <si>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</si>
  <si>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</si>
  <si>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</si>
  <si>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</si>
  <si>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</si>
  <si>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</si>
  <si>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</si>
  <si>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</si>
  <si>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</si>
  <si>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</si>
  <si>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</si>
  <si>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</si>
  <si>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</si>
  <si>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</si>
  <si>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</si>
  <si>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</si>
  <si>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r>
      <t>Líder del  Proceso:</t>
    </r>
    <r>
      <rPr>
        <sz val="10"/>
        <rFont val="Arial"/>
        <family val="2"/>
      </rPr>
      <t xml:space="preserve"> César Augusto Intriago Bogotá</t>
    </r>
  </si>
  <si>
    <t>Establecimiento de la linea base de consumo de papel</t>
  </si>
  <si>
    <t>(Numero de fases implementadas / Número de fases totales del proyecto)*100</t>
  </si>
  <si>
    <t>((Tiempo Actual de respuesta - Nuevo Tiempo)/Tiempo Actual de respuesta)*100</t>
  </si>
  <si>
    <r>
      <t xml:space="preserve">Objetivo Proceso: </t>
    </r>
    <r>
      <rPr>
        <sz val="10"/>
        <rFont val="Arial"/>
        <family val="2"/>
      </rPr>
      <t>Pendiente respuesta de caracterización del proceso</t>
    </r>
  </si>
  <si>
    <r>
      <t>Alcance del Proceso:</t>
    </r>
    <r>
      <rPr>
        <sz val="10"/>
        <rFont val="Arial"/>
        <family val="2"/>
      </rPr>
      <t xml:space="preserve">  Pendiente respuesta de caracterización del proceso</t>
    </r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</si>
</sst>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0.0%"/>
    <numFmt numFmtId="165" formatCode="[$$-240A]\ #,##0.00"/>
    <numFmt numFmtId="166" formatCode="* #,##0.00&quot;    &quot;;\-* #,##0.00&quot;    &quot;;* \-#&quot;    &quot;;@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name val="Arial Narrow"/>
      <family val="2"/>
    </font>
    <font>
      <sz val="14"/>
      <color rgb="FFFF0000"/>
      <name val="Arial Narrow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22"/>
      <name val="Arial"/>
      <family val="2"/>
    </font>
    <font>
      <b/>
      <sz val="20"/>
      <color indexed="81"/>
      <name val="Tahoma"/>
      <family val="2"/>
    </font>
    <font>
      <sz val="11"/>
      <name val="Arial"/>
      <family val="2"/>
    </font>
    <font>
      <b/>
      <sz val="24"/>
      <color theme="1"/>
      <name val="Arial"/>
      <family val="2"/>
    </font>
    <font>
      <b/>
      <sz val="12"/>
      <color theme="1"/>
      <name val="Arial Rounded MT Bold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166" fontId="3" fillId="0" borderId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</cellStyleXfs>
  <cellXfs count="194">
    <xf numFmtId="0" fontId="0" fillId="0" borderId="0" xfId="0"/>
    <xf numFmtId="0" fontId="4" fillId="2" borderId="0" xfId="0" applyFont="1" applyFill="1"/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9" fontId="3" fillId="2" borderId="4" xfId="2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/>
    <xf numFmtId="0" fontId="4" fillId="2" borderId="0" xfId="0" applyFont="1" applyFill="1" applyAlignment="1">
      <alignment vertical="top" wrapText="1"/>
    </xf>
    <xf numFmtId="0" fontId="2" fillId="8" borderId="4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11" fillId="0" borderId="13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6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/>
    </xf>
    <xf numFmtId="0" fontId="11" fillId="0" borderId="7" xfId="0" applyFont="1" applyFill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8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15" fillId="13" borderId="2" xfId="0" applyFont="1" applyFill="1" applyBorder="1" applyAlignment="1">
      <alignment horizontal="justify" vertical="center" wrapText="1"/>
    </xf>
    <xf numFmtId="0" fontId="15" fillId="2" borderId="2" xfId="0" applyFont="1" applyFill="1" applyBorder="1" applyAlignment="1">
      <alignment horizontal="justify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justify" vertical="center" wrapText="1"/>
    </xf>
    <xf numFmtId="0" fontId="15" fillId="7" borderId="2" xfId="0" applyFont="1" applyFill="1" applyBorder="1" applyAlignment="1">
      <alignment horizontal="justify" vertical="center" wrapText="1"/>
    </xf>
    <xf numFmtId="0" fontId="15" fillId="7" borderId="8" xfId="0" applyFont="1" applyFill="1" applyBorder="1" applyAlignment="1">
      <alignment horizontal="justify" vertical="center" wrapText="1"/>
    </xf>
    <xf numFmtId="0" fontId="16" fillId="3" borderId="12" xfId="0" applyFont="1" applyFill="1" applyBorder="1" applyAlignment="1">
      <alignment horizontal="justify" vertical="center" wrapText="1"/>
    </xf>
    <xf numFmtId="0" fontId="16" fillId="3" borderId="2" xfId="0" applyFont="1" applyFill="1" applyBorder="1" applyAlignment="1">
      <alignment horizontal="justify" vertical="center" wrapText="1"/>
    </xf>
    <xf numFmtId="0" fontId="16" fillId="14" borderId="4" xfId="0" applyFont="1" applyFill="1" applyBorder="1" applyAlignment="1">
      <alignment horizontal="justify" vertical="center" wrapText="1"/>
    </xf>
    <xf numFmtId="0" fontId="16" fillId="14" borderId="2" xfId="0" applyFont="1" applyFill="1" applyBorder="1" applyAlignment="1">
      <alignment horizontal="justify" vertical="center" wrapText="1"/>
    </xf>
    <xf numFmtId="0" fontId="16" fillId="15" borderId="2" xfId="0" applyFont="1" applyFill="1" applyBorder="1" applyAlignment="1">
      <alignment horizontal="justify" vertical="center" wrapText="1"/>
    </xf>
    <xf numFmtId="0" fontId="15" fillId="15" borderId="11" xfId="0" applyFont="1" applyFill="1" applyBorder="1" applyAlignment="1">
      <alignment horizontal="justify" vertical="center" wrapText="1"/>
    </xf>
    <xf numFmtId="0" fontId="15" fillId="15" borderId="2" xfId="0" applyFont="1" applyFill="1" applyBorder="1" applyAlignment="1">
      <alignment horizontal="justify" vertical="center" wrapText="1"/>
    </xf>
    <xf numFmtId="0" fontId="16" fillId="15" borderId="4" xfId="0" applyFont="1" applyFill="1" applyBorder="1" applyAlignment="1">
      <alignment vertical="center" wrapText="1"/>
    </xf>
    <xf numFmtId="0" fontId="15" fillId="16" borderId="12" xfId="0" applyFont="1" applyFill="1" applyBorder="1" applyAlignment="1">
      <alignment horizontal="justify" vertical="center" wrapText="1"/>
    </xf>
    <xf numFmtId="0" fontId="15" fillId="16" borderId="2" xfId="0" applyFont="1" applyFill="1" applyBorder="1" applyAlignment="1">
      <alignment horizontal="justify" vertical="center" wrapText="1"/>
    </xf>
    <xf numFmtId="0" fontId="16" fillId="16" borderId="2" xfId="0" applyFont="1" applyFill="1" applyBorder="1" applyAlignment="1">
      <alignment horizontal="justify" vertical="center" wrapText="1"/>
    </xf>
    <xf numFmtId="0" fontId="17" fillId="16" borderId="2" xfId="0" applyFont="1" applyFill="1" applyBorder="1" applyAlignment="1">
      <alignment horizontal="justify" vertical="center" wrapText="1"/>
    </xf>
    <xf numFmtId="0" fontId="15" fillId="16" borderId="10" xfId="0" applyFont="1" applyFill="1" applyBorder="1" applyAlignment="1">
      <alignment horizontal="left" vertical="center" wrapText="1"/>
    </xf>
    <xf numFmtId="0" fontId="15" fillId="16" borderId="8" xfId="0" applyFont="1" applyFill="1" applyBorder="1" applyAlignment="1">
      <alignment horizontal="justify" vertical="center" wrapText="1"/>
    </xf>
    <xf numFmtId="0" fontId="16" fillId="16" borderId="12" xfId="0" applyFont="1" applyFill="1" applyBorder="1" applyAlignment="1">
      <alignment horizontal="justify" vertical="center" wrapText="1"/>
    </xf>
    <xf numFmtId="0" fontId="16" fillId="16" borderId="8" xfId="0" applyFont="1" applyFill="1" applyBorder="1" applyAlignment="1">
      <alignment horizontal="justify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 wrapText="1"/>
    </xf>
    <xf numFmtId="9" fontId="3" fillId="2" borderId="0" xfId="2" applyFont="1" applyFill="1" applyBorder="1" applyAlignment="1">
      <alignment horizontal="center" vertical="center" wrapText="1"/>
    </xf>
    <xf numFmtId="9" fontId="3" fillId="2" borderId="4" xfId="2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9" fontId="8" fillId="2" borderId="4" xfId="2" applyFont="1" applyFill="1" applyBorder="1" applyAlignment="1" applyProtection="1">
      <alignment horizontal="center" vertical="center" wrapText="1"/>
      <protection locked="0"/>
    </xf>
    <xf numFmtId="9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justify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165" fontId="8" fillId="2" borderId="4" xfId="1" applyNumberFormat="1" applyFont="1" applyFill="1" applyBorder="1" applyAlignment="1" applyProtection="1">
      <alignment horizontal="center" vertical="center" wrapText="1"/>
      <protection locked="0"/>
    </xf>
    <xf numFmtId="9" fontId="0" fillId="0" borderId="4" xfId="2" applyFont="1" applyBorder="1" applyAlignment="1">
      <alignment horizontal="center" vertical="center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center" wrapText="1"/>
    </xf>
    <xf numFmtId="9" fontId="3" fillId="2" borderId="4" xfId="2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9" fontId="22" fillId="2" borderId="4" xfId="2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left" vertical="center" wrapText="1"/>
      <protection locked="0"/>
    </xf>
    <xf numFmtId="0" fontId="18" fillId="3" borderId="4" xfId="0" applyFont="1" applyFill="1" applyBorder="1" applyAlignment="1" applyProtection="1">
      <alignment horizontal="left" vertical="center" wrapText="1"/>
      <protection locked="0"/>
    </xf>
    <xf numFmtId="9" fontId="1" fillId="0" borderId="4" xfId="2" applyFont="1" applyBorder="1" applyAlignment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9" fontId="0" fillId="2" borderId="4" xfId="2" applyFont="1" applyFill="1" applyBorder="1" applyAlignment="1">
      <alignment horizontal="center" vertical="center"/>
    </xf>
    <xf numFmtId="0" fontId="0" fillId="3" borderId="15" xfId="0" applyFill="1" applyBorder="1" applyAlignment="1">
      <alignment vertical="center" wrapText="1"/>
    </xf>
    <xf numFmtId="9" fontId="18" fillId="0" borderId="6" xfId="2" applyFont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>
      <alignment horizontal="center" vertical="center" wrapText="1"/>
    </xf>
    <xf numFmtId="9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8" fillId="3" borderId="16" xfId="0" applyFont="1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9" fontId="0" fillId="0" borderId="9" xfId="2" applyFont="1" applyBorder="1" applyAlignment="1">
      <alignment horizontal="center" vertical="center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>
      <alignment horizontal="center" vertical="center" wrapText="1"/>
    </xf>
    <xf numFmtId="9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23" borderId="4" xfId="0" applyFont="1" applyFill="1" applyBorder="1" applyAlignment="1">
      <alignment horizontal="center" vertical="center" wrapText="1"/>
    </xf>
    <xf numFmtId="0" fontId="10" fillId="5" borderId="5" xfId="0" applyFont="1" applyFill="1" applyBorder="1"/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24" fillId="0" borderId="4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17" borderId="4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9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9" fontId="11" fillId="2" borderId="4" xfId="2" applyFont="1" applyFill="1" applyBorder="1" applyAlignment="1" applyProtection="1">
      <alignment horizontal="center" vertical="center" wrapText="1"/>
      <protection locked="0"/>
    </xf>
    <xf numFmtId="9" fontId="11" fillId="2" borderId="4" xfId="2" applyFont="1" applyFill="1" applyBorder="1" applyAlignment="1">
      <alignment horizontal="center" vertical="center" wrapText="1"/>
    </xf>
    <xf numFmtId="9" fontId="11" fillId="0" borderId="4" xfId="2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9" fontId="11" fillId="0" borderId="7" xfId="2" applyFont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>
      <alignment horizontal="left" vertical="center" wrapText="1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>
      <alignment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9" fontId="25" fillId="2" borderId="4" xfId="2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2" fillId="20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19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0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19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20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justify" vertical="center" wrapText="1"/>
    </xf>
    <xf numFmtId="22" fontId="14" fillId="9" borderId="4" xfId="0" applyNumberFormat="1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justify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9" fontId="3" fillId="2" borderId="3" xfId="2" applyFont="1" applyFill="1" applyBorder="1" applyAlignment="1" applyProtection="1">
      <alignment horizontal="center" vertical="center" wrapText="1"/>
    </xf>
    <xf numFmtId="9" fontId="3" fillId="2" borderId="2" xfId="2" applyFont="1" applyFill="1" applyBorder="1" applyAlignment="1" applyProtection="1">
      <alignment horizontal="center" vertical="center" wrapText="1"/>
    </xf>
    <xf numFmtId="0" fontId="21" fillId="22" borderId="3" xfId="0" applyFont="1" applyFill="1" applyBorder="1" applyAlignment="1" applyProtection="1">
      <alignment horizontal="center" vertical="center" wrapText="1"/>
    </xf>
    <xf numFmtId="0" fontId="21" fillId="22" borderId="1" xfId="0" applyFont="1" applyFill="1" applyBorder="1" applyAlignment="1" applyProtection="1">
      <alignment horizontal="center" vertical="center" wrapText="1"/>
    </xf>
    <xf numFmtId="0" fontId="21" fillId="22" borderId="2" xfId="0" applyFont="1" applyFill="1" applyBorder="1" applyAlignment="1" applyProtection="1">
      <alignment horizontal="center" vertical="center" wrapText="1"/>
    </xf>
    <xf numFmtId="0" fontId="19" fillId="21" borderId="3" xfId="0" applyFont="1" applyFill="1" applyBorder="1" applyAlignment="1" applyProtection="1">
      <alignment horizontal="center" vertical="center" wrapText="1"/>
    </xf>
    <xf numFmtId="0" fontId="19" fillId="21" borderId="1" xfId="0" applyFont="1" applyFill="1" applyBorder="1" applyAlignment="1" applyProtection="1">
      <alignment horizontal="center" vertical="center" wrapText="1"/>
    </xf>
    <xf numFmtId="0" fontId="19" fillId="21" borderId="2" xfId="0" applyFont="1" applyFill="1" applyBorder="1" applyAlignment="1" applyProtection="1">
      <alignment horizontal="center" vertical="center" wrapText="1"/>
    </xf>
    <xf numFmtId="0" fontId="19" fillId="19" borderId="3" xfId="0" applyFont="1" applyFill="1" applyBorder="1" applyAlignment="1" applyProtection="1">
      <alignment horizontal="center" vertical="center" wrapText="1"/>
    </xf>
    <xf numFmtId="0" fontId="19" fillId="19" borderId="1" xfId="0" applyFont="1" applyFill="1" applyBorder="1" applyAlignment="1" applyProtection="1">
      <alignment horizontal="center" vertical="center" wrapText="1"/>
    </xf>
    <xf numFmtId="0" fontId="19" fillId="19" borderId="2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3" borderId="2" xfId="0" applyFont="1" applyFill="1" applyBorder="1" applyAlignment="1" applyProtection="1">
      <alignment horizontal="center" vertical="center" wrapText="1"/>
    </xf>
    <xf numFmtId="0" fontId="20" fillId="19" borderId="3" xfId="0" applyFont="1" applyFill="1" applyBorder="1" applyAlignment="1" applyProtection="1">
      <alignment horizontal="center" vertical="center" wrapText="1"/>
    </xf>
    <xf numFmtId="0" fontId="20" fillId="19" borderId="1" xfId="0" applyFont="1" applyFill="1" applyBorder="1" applyAlignment="1" applyProtection="1">
      <alignment horizontal="center" vertical="center" wrapText="1"/>
    </xf>
    <xf numFmtId="0" fontId="20" fillId="19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64" fontId="26" fillId="0" borderId="4" xfId="0" applyNumberFormat="1" applyFont="1" applyBorder="1" applyAlignment="1">
      <alignment horizontal="center" vertical="center" wrapText="1"/>
    </xf>
  </cellXfs>
  <cellStyles count="10">
    <cellStyle name="Amarillo" xfId="7"/>
    <cellStyle name="Millares 2" xfId="6"/>
    <cellStyle name="Moneda" xfId="1" builtinId="4"/>
    <cellStyle name="Normal" xfId="0" builtinId="0"/>
    <cellStyle name="Normal 2" xfId="3"/>
    <cellStyle name="Porcentaje 2" xfId="4"/>
    <cellStyle name="Porcentual" xfId="2" builtinId="5"/>
    <cellStyle name="Porcentual 2" xfId="5"/>
    <cellStyle name="Rojo" xfId="8"/>
    <cellStyle name="Verde" xfId="9"/>
  </cellStyles>
  <dxfs count="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00FF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7"/>
  <sheetViews>
    <sheetView showGridLines="0" tabSelected="1" topLeftCell="M22" zoomScale="70" zoomScaleNormal="70" workbookViewId="0">
      <selection activeCell="AC25" sqref="AC25:AC29"/>
    </sheetView>
  </sheetViews>
  <sheetFormatPr baseColWidth="10" defaultColWidth="11.42578125" defaultRowHeight="15"/>
  <cols>
    <col min="1" max="1" width="8.85546875" customWidth="1"/>
    <col min="2" max="2" width="19.28515625" customWidth="1"/>
    <col min="3" max="3" width="24.42578125" customWidth="1"/>
    <col min="4" max="4" width="25.42578125" customWidth="1"/>
    <col min="5" max="5" width="40.42578125" customWidth="1"/>
    <col min="6" max="6" width="19.42578125" customWidth="1"/>
    <col min="7" max="7" width="25.140625" customWidth="1"/>
    <col min="8" max="8" width="28" style="101" customWidth="1"/>
    <col min="9" max="9" width="28" customWidth="1"/>
    <col min="11" max="11" width="20.140625" customWidth="1"/>
    <col min="13" max="13" width="10.140625" customWidth="1"/>
    <col min="14" max="14" width="9.140625" customWidth="1"/>
    <col min="15" max="15" width="9.5703125" customWidth="1"/>
    <col min="16" max="16" width="9.42578125" customWidth="1"/>
    <col min="17" max="17" width="20.42578125" customWidth="1"/>
    <col min="18" max="18" width="15.5703125" customWidth="1"/>
    <col min="19" max="19" width="21.140625" customWidth="1"/>
    <col min="20" max="20" width="19.7109375" customWidth="1"/>
    <col min="21" max="21" width="9.85546875" customWidth="1"/>
    <col min="22" max="22" width="11.42578125" hidden="1" customWidth="1"/>
    <col min="23" max="23" width="15.5703125" hidden="1" customWidth="1"/>
    <col min="24" max="24" width="11.42578125" hidden="1" customWidth="1"/>
    <col min="25" max="25" width="20.85546875" hidden="1" customWidth="1"/>
    <col min="26" max="26" width="21.5703125" hidden="1" customWidth="1"/>
    <col min="27" max="27" width="26.7109375" customWidth="1"/>
    <col min="28" max="28" width="18.85546875" customWidth="1"/>
    <col min="29" max="29" width="14.140625" customWidth="1"/>
    <col min="30" max="30" width="18.42578125" customWidth="1"/>
    <col min="31" max="31" width="22.140625" customWidth="1"/>
    <col min="32" max="32" width="17.7109375" customWidth="1"/>
    <col min="33" max="33" width="18.140625" hidden="1" customWidth="1"/>
    <col min="34" max="34" width="19.7109375" hidden="1" customWidth="1"/>
    <col min="35" max="36" width="16.42578125" hidden="1" customWidth="1"/>
    <col min="37" max="37" width="17.140625" hidden="1" customWidth="1"/>
    <col min="38" max="38" width="17.85546875" hidden="1" customWidth="1"/>
    <col min="39" max="47" width="11.42578125" hidden="1" customWidth="1"/>
    <col min="48" max="48" width="14.85546875" hidden="1" customWidth="1"/>
    <col min="49" max="49" width="14.5703125" hidden="1" customWidth="1"/>
    <col min="50" max="50" width="20.7109375" hidden="1" customWidth="1"/>
    <col min="51" max="51" width="15.85546875" hidden="1" customWidth="1"/>
    <col min="52" max="52" width="19.140625" hidden="1" customWidth="1"/>
    <col min="53" max="53" width="31.42578125" hidden="1" customWidth="1"/>
    <col min="54" max="54" width="18.42578125" hidden="1" customWidth="1"/>
    <col min="55" max="55" width="19.85546875" hidden="1" customWidth="1"/>
    <col min="56" max="56" width="0" hidden="1" customWidth="1"/>
  </cols>
  <sheetData>
    <row r="1" spans="1:55" ht="23.25" hidden="1">
      <c r="A1" s="160">
        <f ca="1">NOW()</f>
        <v>42892.609742476852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55" ht="23.25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55" ht="15" customHeight="1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5" customHeight="1">
      <c r="A4" s="163" t="s">
        <v>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5" customHeight="1">
      <c r="A5" s="163" t="s">
        <v>180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5" customHeight="1">
      <c r="A6" s="163" t="s">
        <v>181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2"/>
      <c r="AB6" s="24"/>
      <c r="AC6" s="24"/>
      <c r="AD6" s="24"/>
      <c r="AE6" s="24"/>
      <c r="AF6" s="24"/>
      <c r="AG6" s="2"/>
      <c r="AH6" s="24"/>
      <c r="AI6" s="24"/>
      <c r="AJ6" s="24"/>
      <c r="AK6" s="24"/>
      <c r="AL6" s="24"/>
      <c r="AM6" s="2"/>
      <c r="AN6" s="24"/>
      <c r="AO6" s="24"/>
      <c r="AP6" s="24"/>
      <c r="AQ6" s="24"/>
      <c r="AR6" s="24"/>
      <c r="AS6" s="2"/>
      <c r="AT6" s="24"/>
      <c r="AU6" s="24"/>
      <c r="AV6" s="24"/>
      <c r="AW6" s="24"/>
      <c r="AX6" s="24"/>
      <c r="AY6" s="2"/>
      <c r="AZ6" s="24"/>
      <c r="BA6" s="24"/>
      <c r="BB6" s="24"/>
      <c r="BC6" s="24"/>
    </row>
    <row r="7" spans="1:55" ht="17.25" customHeight="1">
      <c r="A7" s="163" t="s">
        <v>3</v>
      </c>
      <c r="B7" s="163"/>
      <c r="C7" s="163"/>
      <c r="D7" s="163"/>
      <c r="E7" s="128"/>
      <c r="F7" s="128"/>
      <c r="G7" s="128"/>
      <c r="H7" s="93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2"/>
      <c r="AB7" s="24"/>
      <c r="AC7" s="24"/>
      <c r="AD7" s="24"/>
      <c r="AE7" s="24"/>
      <c r="AF7" s="24"/>
      <c r="AG7" s="2"/>
      <c r="AH7" s="24"/>
      <c r="AI7" s="24"/>
      <c r="AJ7" s="24"/>
      <c r="AK7" s="24"/>
      <c r="AL7" s="24"/>
      <c r="AM7" s="2"/>
      <c r="AN7" s="24"/>
      <c r="AO7" s="24"/>
      <c r="AP7" s="24"/>
      <c r="AQ7" s="24"/>
      <c r="AR7" s="24"/>
      <c r="AS7" s="2"/>
      <c r="AT7" s="24"/>
      <c r="AU7" s="24"/>
      <c r="AV7" s="24"/>
      <c r="AW7" s="24"/>
      <c r="AX7" s="24"/>
      <c r="AY7" s="2"/>
      <c r="AZ7" s="24"/>
      <c r="BA7" s="24"/>
      <c r="BB7" s="24"/>
      <c r="BC7" s="24"/>
    </row>
    <row r="8" spans="1:55" ht="15.75" customHeight="1">
      <c r="A8" s="163" t="s">
        <v>176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</row>
    <row r="9" spans="1:55" ht="19.5" customHeight="1">
      <c r="A9" s="1"/>
      <c r="B9" s="1"/>
      <c r="C9" s="1"/>
      <c r="D9" s="1"/>
      <c r="E9" s="1"/>
      <c r="F9" s="1"/>
      <c r="G9" s="1"/>
      <c r="H9" s="9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</row>
    <row r="10" spans="1:55">
      <c r="A10" s="164" t="s">
        <v>4</v>
      </c>
      <c r="B10" s="164"/>
      <c r="C10" s="164"/>
      <c r="D10" s="164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45" t="s">
        <v>5</v>
      </c>
      <c r="AB10" s="145"/>
      <c r="AC10" s="145"/>
      <c r="AD10" s="145"/>
      <c r="AE10" s="145"/>
      <c r="AF10" s="145"/>
      <c r="AG10" s="146" t="s">
        <v>5</v>
      </c>
      <c r="AH10" s="146"/>
      <c r="AI10" s="146"/>
      <c r="AJ10" s="146"/>
      <c r="AK10" s="146"/>
      <c r="AL10" s="146"/>
      <c r="AM10" s="145" t="s">
        <v>5</v>
      </c>
      <c r="AN10" s="145"/>
      <c r="AO10" s="145"/>
      <c r="AP10" s="145"/>
      <c r="AQ10" s="145"/>
      <c r="AR10" s="145"/>
      <c r="AS10" s="143" t="s">
        <v>5</v>
      </c>
      <c r="AT10" s="143"/>
      <c r="AU10" s="143"/>
      <c r="AV10" s="143"/>
      <c r="AW10" s="143"/>
      <c r="AX10" s="143"/>
      <c r="AY10" s="144" t="s">
        <v>5</v>
      </c>
      <c r="AZ10" s="144"/>
      <c r="BA10" s="144"/>
      <c r="BB10" s="144"/>
      <c r="BC10" s="144"/>
    </row>
    <row r="11" spans="1:55" ht="4.5" customHeight="1">
      <c r="A11" s="164"/>
      <c r="B11" s="164"/>
      <c r="C11" s="164"/>
      <c r="D11" s="164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45" t="s">
        <v>6</v>
      </c>
      <c r="AB11" s="145"/>
      <c r="AC11" s="145"/>
      <c r="AD11" s="145"/>
      <c r="AE11" s="145"/>
      <c r="AF11" s="145"/>
      <c r="AG11" s="146" t="s">
        <v>7</v>
      </c>
      <c r="AH11" s="146"/>
      <c r="AI11" s="146"/>
      <c r="AJ11" s="146"/>
      <c r="AK11" s="146"/>
      <c r="AL11" s="146"/>
      <c r="AM11" s="145" t="s">
        <v>8</v>
      </c>
      <c r="AN11" s="145"/>
      <c r="AO11" s="145"/>
      <c r="AP11" s="145"/>
      <c r="AQ11" s="145"/>
      <c r="AR11" s="145"/>
      <c r="AS11" s="143" t="s">
        <v>9</v>
      </c>
      <c r="AT11" s="143"/>
      <c r="AU11" s="143"/>
      <c r="AV11" s="143"/>
      <c r="AW11" s="143"/>
      <c r="AX11" s="143"/>
      <c r="AY11" s="144" t="s">
        <v>10</v>
      </c>
      <c r="AZ11" s="144"/>
      <c r="BA11" s="144"/>
      <c r="BB11" s="144"/>
      <c r="BC11" s="144"/>
    </row>
    <row r="12" spans="1:55" ht="15" customHeight="1">
      <c r="A12" s="132"/>
      <c r="B12" s="132"/>
      <c r="C12" s="132"/>
      <c r="D12" s="132"/>
      <c r="E12" s="139" t="s">
        <v>11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1"/>
      <c r="U12" s="137"/>
      <c r="V12" s="146" t="s">
        <v>12</v>
      </c>
      <c r="W12" s="146"/>
      <c r="X12" s="146"/>
      <c r="Y12" s="146"/>
      <c r="Z12" s="146"/>
      <c r="AA12" s="147" t="s">
        <v>13</v>
      </c>
      <c r="AB12" s="147"/>
      <c r="AC12" s="147"/>
      <c r="AD12" s="148" t="s">
        <v>14</v>
      </c>
      <c r="AE12" s="147" t="s">
        <v>15</v>
      </c>
      <c r="AF12" s="147" t="s">
        <v>16</v>
      </c>
      <c r="AG12" s="153" t="s">
        <v>13</v>
      </c>
      <c r="AH12" s="153"/>
      <c r="AI12" s="153"/>
      <c r="AJ12" s="153" t="s">
        <v>14</v>
      </c>
      <c r="AK12" s="153" t="s">
        <v>15</v>
      </c>
      <c r="AL12" s="153" t="s">
        <v>16</v>
      </c>
      <c r="AM12" s="147" t="s">
        <v>13</v>
      </c>
      <c r="AN12" s="147"/>
      <c r="AO12" s="147"/>
      <c r="AP12" s="147" t="s">
        <v>14</v>
      </c>
      <c r="AQ12" s="147" t="s">
        <v>15</v>
      </c>
      <c r="AR12" s="147" t="s">
        <v>16</v>
      </c>
      <c r="AS12" s="152" t="s">
        <v>13</v>
      </c>
      <c r="AT12" s="152"/>
      <c r="AU12" s="152"/>
      <c r="AV12" s="152" t="s">
        <v>14</v>
      </c>
      <c r="AW12" s="152" t="s">
        <v>15</v>
      </c>
      <c r="AX12" s="152" t="s">
        <v>16</v>
      </c>
      <c r="AY12" s="151" t="s">
        <v>13</v>
      </c>
      <c r="AZ12" s="151"/>
      <c r="BA12" s="151"/>
      <c r="BB12" s="151" t="s">
        <v>14</v>
      </c>
      <c r="BC12" s="151" t="s">
        <v>17</v>
      </c>
    </row>
    <row r="13" spans="1:55" ht="38.25">
      <c r="A13" s="12" t="s">
        <v>18</v>
      </c>
      <c r="B13" s="12" t="s">
        <v>19</v>
      </c>
      <c r="C13" s="12" t="s">
        <v>20</v>
      </c>
      <c r="D13" s="52" t="s">
        <v>21</v>
      </c>
      <c r="E13" s="6" t="s">
        <v>22</v>
      </c>
      <c r="F13" s="6" t="s">
        <v>23</v>
      </c>
      <c r="G13" s="6" t="s">
        <v>24</v>
      </c>
      <c r="H13" s="95" t="s">
        <v>25</v>
      </c>
      <c r="I13" s="6" t="s">
        <v>26</v>
      </c>
      <c r="J13" s="6" t="s">
        <v>27</v>
      </c>
      <c r="K13" s="6" t="s">
        <v>28</v>
      </c>
      <c r="L13" s="102" t="s">
        <v>29</v>
      </c>
      <c r="M13" s="6" t="s">
        <v>30</v>
      </c>
      <c r="N13" s="6" t="s">
        <v>31</v>
      </c>
      <c r="O13" s="6" t="s">
        <v>32</v>
      </c>
      <c r="P13" s="6" t="s">
        <v>33</v>
      </c>
      <c r="Q13" s="6" t="s">
        <v>34</v>
      </c>
      <c r="R13" s="6" t="s">
        <v>35</v>
      </c>
      <c r="S13" s="6" t="s">
        <v>36</v>
      </c>
      <c r="T13" s="6" t="s">
        <v>37</v>
      </c>
      <c r="U13" s="6" t="s">
        <v>38</v>
      </c>
      <c r="V13" s="136" t="s">
        <v>39</v>
      </c>
      <c r="W13" s="136" t="s">
        <v>40</v>
      </c>
      <c r="X13" s="149" t="s">
        <v>41</v>
      </c>
      <c r="Y13" s="150"/>
      <c r="Z13" s="136" t="s">
        <v>42</v>
      </c>
      <c r="AA13" s="138" t="s">
        <v>25</v>
      </c>
      <c r="AB13" s="131" t="s">
        <v>43</v>
      </c>
      <c r="AC13" s="131" t="s">
        <v>44</v>
      </c>
      <c r="AD13" s="148"/>
      <c r="AE13" s="147"/>
      <c r="AF13" s="147"/>
      <c r="AG13" s="136" t="s">
        <v>25</v>
      </c>
      <c r="AH13" s="136" t="s">
        <v>43</v>
      </c>
      <c r="AI13" s="136" t="s">
        <v>44</v>
      </c>
      <c r="AJ13" s="153"/>
      <c r="AK13" s="153"/>
      <c r="AL13" s="153"/>
      <c r="AM13" s="131" t="s">
        <v>25</v>
      </c>
      <c r="AN13" s="131" t="s">
        <v>43</v>
      </c>
      <c r="AO13" s="131" t="s">
        <v>44</v>
      </c>
      <c r="AP13" s="147"/>
      <c r="AQ13" s="147"/>
      <c r="AR13" s="147"/>
      <c r="AS13" s="130" t="s">
        <v>25</v>
      </c>
      <c r="AT13" s="130" t="s">
        <v>43</v>
      </c>
      <c r="AU13" s="130" t="s">
        <v>44</v>
      </c>
      <c r="AV13" s="152"/>
      <c r="AW13" s="152"/>
      <c r="AX13" s="152"/>
      <c r="AY13" s="135" t="s">
        <v>25</v>
      </c>
      <c r="AZ13" s="135" t="s">
        <v>43</v>
      </c>
      <c r="BA13" s="135" t="s">
        <v>44</v>
      </c>
      <c r="BB13" s="151"/>
      <c r="BC13" s="151"/>
    </row>
    <row r="14" spans="1:55" ht="9.75" customHeight="1">
      <c r="A14" s="49"/>
      <c r="B14" s="50"/>
      <c r="C14" s="50"/>
      <c r="D14" s="49"/>
      <c r="E14" s="51" t="s">
        <v>45</v>
      </c>
      <c r="F14" s="51"/>
      <c r="G14" s="51" t="s">
        <v>45</v>
      </c>
      <c r="H14" s="96" t="s">
        <v>45</v>
      </c>
      <c r="I14" s="51" t="s">
        <v>45</v>
      </c>
      <c r="J14" s="51" t="s">
        <v>45</v>
      </c>
      <c r="K14" s="51" t="s">
        <v>45</v>
      </c>
      <c r="L14" s="51" t="s">
        <v>45</v>
      </c>
      <c r="M14" s="103" t="s">
        <v>45</v>
      </c>
      <c r="N14" s="103" t="s">
        <v>45</v>
      </c>
      <c r="O14" s="103" t="s">
        <v>45</v>
      </c>
      <c r="P14" s="103" t="s">
        <v>45</v>
      </c>
      <c r="Q14" s="51" t="s">
        <v>45</v>
      </c>
      <c r="R14" s="51" t="s">
        <v>45</v>
      </c>
      <c r="S14" s="51" t="s">
        <v>45</v>
      </c>
      <c r="T14" s="51" t="s">
        <v>45</v>
      </c>
      <c r="U14" s="51"/>
      <c r="V14" s="7" t="s">
        <v>46</v>
      </c>
      <c r="W14" s="7" t="s">
        <v>45</v>
      </c>
      <c r="X14" s="7" t="s">
        <v>47</v>
      </c>
      <c r="Y14" s="7" t="s">
        <v>48</v>
      </c>
      <c r="Z14" s="7" t="s">
        <v>45</v>
      </c>
      <c r="AA14" s="131" t="s">
        <v>45</v>
      </c>
      <c r="AB14" s="131" t="s">
        <v>45</v>
      </c>
      <c r="AC14" s="131"/>
      <c r="AD14" s="138" t="s">
        <v>45</v>
      </c>
      <c r="AE14" s="131" t="s">
        <v>45</v>
      </c>
      <c r="AF14" s="131" t="s">
        <v>45</v>
      </c>
      <c r="AG14" s="136" t="s">
        <v>45</v>
      </c>
      <c r="AH14" s="136" t="s">
        <v>45</v>
      </c>
      <c r="AI14" s="136" t="s">
        <v>45</v>
      </c>
      <c r="AJ14" s="136" t="s">
        <v>45</v>
      </c>
      <c r="AK14" s="136" t="s">
        <v>45</v>
      </c>
      <c r="AL14" s="136" t="s">
        <v>45</v>
      </c>
      <c r="AM14" s="131" t="s">
        <v>45</v>
      </c>
      <c r="AN14" s="131" t="s">
        <v>45</v>
      </c>
      <c r="AO14" s="131" t="s">
        <v>45</v>
      </c>
      <c r="AP14" s="131"/>
      <c r="AQ14" s="131" t="s">
        <v>45</v>
      </c>
      <c r="AR14" s="131" t="s">
        <v>45</v>
      </c>
      <c r="AS14" s="130" t="s">
        <v>45</v>
      </c>
      <c r="AT14" s="130" t="s">
        <v>45</v>
      </c>
      <c r="AU14" s="130" t="s">
        <v>45</v>
      </c>
      <c r="AV14" s="130" t="s">
        <v>45</v>
      </c>
      <c r="AW14" s="130" t="s">
        <v>45</v>
      </c>
      <c r="AX14" s="130" t="s">
        <v>45</v>
      </c>
      <c r="AY14" s="135" t="s">
        <v>45</v>
      </c>
      <c r="AZ14" s="135"/>
      <c r="BA14" s="135" t="s">
        <v>45</v>
      </c>
      <c r="BB14" s="135" t="s">
        <v>45</v>
      </c>
      <c r="BC14" s="135" t="s">
        <v>45</v>
      </c>
    </row>
    <row r="15" spans="1:55" ht="114">
      <c r="A15" s="124">
        <v>1</v>
      </c>
      <c r="B15" s="191" t="s">
        <v>49</v>
      </c>
      <c r="C15" s="122" t="s">
        <v>50</v>
      </c>
      <c r="D15" s="122" t="s">
        <v>51</v>
      </c>
      <c r="E15" s="104" t="s">
        <v>52</v>
      </c>
      <c r="F15" s="113">
        <v>7.0000000000000007E-2</v>
      </c>
      <c r="G15" s="108" t="s">
        <v>53</v>
      </c>
      <c r="H15" s="105" t="s">
        <v>54</v>
      </c>
      <c r="I15" s="109" t="s">
        <v>55</v>
      </c>
      <c r="J15" s="110" t="s">
        <v>56</v>
      </c>
      <c r="K15" s="108" t="s">
        <v>57</v>
      </c>
      <c r="L15" s="108" t="s">
        <v>54</v>
      </c>
      <c r="M15" s="108">
        <v>0</v>
      </c>
      <c r="N15" s="112">
        <v>0.2</v>
      </c>
      <c r="O15" s="112">
        <v>0.4</v>
      </c>
      <c r="P15" s="112">
        <v>0.4</v>
      </c>
      <c r="Q15" s="112">
        <v>1</v>
      </c>
      <c r="R15" s="126" t="s">
        <v>58</v>
      </c>
      <c r="S15" s="56" t="s">
        <v>59</v>
      </c>
      <c r="T15" s="56" t="s">
        <v>60</v>
      </c>
      <c r="U15" s="56" t="s">
        <v>61</v>
      </c>
      <c r="V15" s="56"/>
      <c r="W15" s="56"/>
      <c r="X15" s="56"/>
      <c r="Y15" s="61" t="str">
        <f>IF('PLAN GESTION POR PROCESO'!X15=Hoja2!$B$100,Hoja2!$C$100,IF('PLAN GESTION POR PROCESO'!X15=Hoja2!$B$101,Hoja2!$C$101,IF('PLAN GESTION POR PROCESO'!X15=Hoja2!$B$102,Hoja2!$C$102,IF('PLAN GESTION POR PROCESO'!X15=Hoja2!$B$103,Hoja2!$C$103,IF('PLAN GESTION POR PROCESO'!X15=Hoja2!$B$104,Hoja2!$C$104,IF('PLAN GESTION POR PROCESO'!X15=Hoja2!$B$105,Hoja2!$C$105,IF('PLAN GESTION POR PROCESO'!X15=Hoja2!$B$106,Hoja2!$C$106,IF(X15=Hoja2!$B$107,Hoja2!$C$107,"COMPLETAR"))))))))</f>
        <v>COMPLETAR</v>
      </c>
      <c r="Z15" s="62"/>
      <c r="AA15" s="126" t="str">
        <f>H15</f>
        <v>% de Cumplimiento del plan de trabajo</v>
      </c>
      <c r="AB15" s="126">
        <f>M15</f>
        <v>0</v>
      </c>
      <c r="AC15" s="56"/>
      <c r="AD15" s="5" t="e">
        <f>(AC15/AB15)</f>
        <v>#DIV/0!</v>
      </c>
      <c r="AE15" s="60"/>
      <c r="AF15" s="60"/>
      <c r="AG15" s="126" t="str">
        <f>H15</f>
        <v>% de Cumplimiento del plan de trabajo</v>
      </c>
      <c r="AH15" s="25">
        <f>N15</f>
        <v>0.2</v>
      </c>
      <c r="AI15" s="57"/>
      <c r="AJ15" s="5">
        <f>(AI15/AH15)</f>
        <v>0</v>
      </c>
      <c r="AK15" s="61"/>
      <c r="AL15" s="56"/>
      <c r="AM15" s="126" t="str">
        <f>H15</f>
        <v>% de Cumplimiento del plan de trabajo</v>
      </c>
      <c r="AN15" s="126">
        <f>O15</f>
        <v>0.4</v>
      </c>
      <c r="AO15" s="56"/>
      <c r="AP15" s="5">
        <f>(AO15/AN15)</f>
        <v>0</v>
      </c>
      <c r="AQ15" s="56"/>
      <c r="AR15" s="56"/>
      <c r="AS15" s="126" t="str">
        <f>H15</f>
        <v>% de Cumplimiento del plan de trabajo</v>
      </c>
      <c r="AT15" s="126">
        <f>P15</f>
        <v>0.4</v>
      </c>
      <c r="AU15" s="59"/>
      <c r="AV15" s="5">
        <f>(AU15/AT15)</f>
        <v>0</v>
      </c>
      <c r="AW15" s="55"/>
      <c r="AX15" s="56"/>
      <c r="AY15" s="126" t="str">
        <f>H15</f>
        <v>% de Cumplimiento del plan de trabajo</v>
      </c>
      <c r="AZ15" s="126">
        <f>Q15</f>
        <v>1</v>
      </c>
      <c r="BA15" s="8">
        <f>IF(K15="CONSTANTE",AVERAGE(AC15,AI15,AO15,AU15),(SUM(AC15,AI15,AO15,AU15)))</f>
        <v>0</v>
      </c>
      <c r="BB15" s="54"/>
      <c r="BC15" s="55"/>
    </row>
    <row r="16" spans="1:55" ht="71.25">
      <c r="A16" s="124">
        <v>2</v>
      </c>
      <c r="B16" s="191"/>
      <c r="C16" s="123" t="s">
        <v>62</v>
      </c>
      <c r="D16" s="122" t="s">
        <v>63</v>
      </c>
      <c r="E16" s="106" t="s">
        <v>64</v>
      </c>
      <c r="F16" s="113">
        <v>0.08</v>
      </c>
      <c r="G16" s="108" t="s">
        <v>53</v>
      </c>
      <c r="H16" s="105" t="s">
        <v>65</v>
      </c>
      <c r="I16" s="109" t="s">
        <v>66</v>
      </c>
      <c r="J16" s="110" t="s">
        <v>56</v>
      </c>
      <c r="K16" s="108" t="s">
        <v>57</v>
      </c>
      <c r="L16" s="108" t="s">
        <v>67</v>
      </c>
      <c r="M16" s="108">
        <v>0</v>
      </c>
      <c r="N16" s="108">
        <v>0</v>
      </c>
      <c r="O16" s="108">
        <v>1</v>
      </c>
      <c r="P16" s="108">
        <v>0</v>
      </c>
      <c r="Q16" s="108">
        <v>1</v>
      </c>
      <c r="R16" s="126" t="s">
        <v>68</v>
      </c>
      <c r="S16" s="56" t="s">
        <v>59</v>
      </c>
      <c r="T16" s="56" t="s">
        <v>60</v>
      </c>
      <c r="U16" s="56" t="s">
        <v>61</v>
      </c>
      <c r="V16" s="56"/>
      <c r="W16" s="56"/>
      <c r="X16" s="56"/>
      <c r="Y16" s="61" t="str">
        <f>IF('PLAN GESTION POR PROCESO'!X16=Hoja2!$B$100,Hoja2!$C$100,IF('PLAN GESTION POR PROCESO'!X16=Hoja2!$B$101,Hoja2!$C$101,IF('PLAN GESTION POR PROCESO'!X16=Hoja2!$B$102,Hoja2!$C$102,IF('PLAN GESTION POR PROCESO'!X16=Hoja2!$B$103,Hoja2!$C$103,IF('PLAN GESTION POR PROCESO'!X16=Hoja2!$B$104,Hoja2!$C$104,IF('PLAN GESTION POR PROCESO'!X16=Hoja2!$B$105,Hoja2!$C$105,IF('PLAN GESTION POR PROCESO'!X16=Hoja2!$B$106,Hoja2!$C$106,IF(X16=Hoja2!$B$107,Hoja2!$C$107,"COMPLETAR"))))))))</f>
        <v>COMPLETAR</v>
      </c>
      <c r="Z16" s="62"/>
      <c r="AA16" s="126" t="str">
        <f>H16</f>
        <v>Documento PETIC actualizado</v>
      </c>
      <c r="AB16" s="126">
        <f>M16</f>
        <v>0</v>
      </c>
      <c r="AC16" s="56"/>
      <c r="AD16" s="5" t="e">
        <f>(AC16/AB16)</f>
        <v>#DIV/0!</v>
      </c>
      <c r="AE16" s="60"/>
      <c r="AF16" s="60"/>
      <c r="AG16" s="126" t="str">
        <f>H16</f>
        <v>Documento PETIC actualizado</v>
      </c>
      <c r="AH16" s="25">
        <f>N16</f>
        <v>0</v>
      </c>
      <c r="AI16" s="57"/>
      <c r="AJ16" s="5" t="e">
        <f>(AI16/AH16)</f>
        <v>#DIV/0!</v>
      </c>
      <c r="AK16" s="61"/>
      <c r="AL16" s="56"/>
      <c r="AM16" s="126" t="str">
        <f>H16</f>
        <v>Documento PETIC actualizado</v>
      </c>
      <c r="AN16" s="126">
        <f>O16</f>
        <v>1</v>
      </c>
      <c r="AO16" s="56"/>
      <c r="AP16" s="5">
        <f>(AO16/AN16)</f>
        <v>0</v>
      </c>
      <c r="AQ16" s="56"/>
      <c r="AR16" s="56"/>
      <c r="AS16" s="126" t="str">
        <f>H16</f>
        <v>Documento PETIC actualizado</v>
      </c>
      <c r="AT16" s="126">
        <f>P16</f>
        <v>0</v>
      </c>
      <c r="AU16" s="59"/>
      <c r="AV16" s="5" t="e">
        <f>(AU16/AT16)</f>
        <v>#DIV/0!</v>
      </c>
      <c r="AW16" s="55"/>
      <c r="AX16" s="56"/>
      <c r="AY16" s="126" t="str">
        <f>H16</f>
        <v>Documento PETIC actualizado</v>
      </c>
      <c r="AZ16" s="126">
        <f>Q16</f>
        <v>1</v>
      </c>
      <c r="BA16" s="8">
        <f>IF(K16="CONSTANTE",AVERAGE(AC16,AI16,AO16,AU16),(SUM(AC16,AI16,AO16,AU16)))</f>
        <v>0</v>
      </c>
      <c r="BB16" s="54"/>
      <c r="BC16" s="55"/>
    </row>
    <row r="17" spans="1:55" ht="63.75">
      <c r="A17" s="124">
        <v>3</v>
      </c>
      <c r="B17" s="191"/>
      <c r="C17" s="188" t="s">
        <v>69</v>
      </c>
      <c r="D17" s="188" t="s">
        <v>70</v>
      </c>
      <c r="E17" s="106" t="s">
        <v>71</v>
      </c>
      <c r="F17" s="113">
        <v>0.08</v>
      </c>
      <c r="G17" s="108" t="s">
        <v>72</v>
      </c>
      <c r="H17" s="105" t="s">
        <v>73</v>
      </c>
      <c r="I17" s="109" t="s">
        <v>178</v>
      </c>
      <c r="J17" s="110" t="s">
        <v>56</v>
      </c>
      <c r="K17" s="108" t="s">
        <v>74</v>
      </c>
      <c r="L17" s="108" t="s">
        <v>75</v>
      </c>
      <c r="M17" s="108">
        <v>0</v>
      </c>
      <c r="N17" s="112">
        <v>0.2</v>
      </c>
      <c r="O17" s="112">
        <v>0.5</v>
      </c>
      <c r="P17" s="112">
        <v>1</v>
      </c>
      <c r="Q17" s="112">
        <v>1</v>
      </c>
      <c r="R17" s="126" t="s">
        <v>58</v>
      </c>
      <c r="S17" s="56" t="s">
        <v>59</v>
      </c>
      <c r="T17" s="56" t="s">
        <v>60</v>
      </c>
      <c r="U17" s="56" t="s">
        <v>61</v>
      </c>
      <c r="V17" s="56" t="s">
        <v>76</v>
      </c>
      <c r="W17" s="56"/>
      <c r="X17" s="56">
        <v>1094</v>
      </c>
      <c r="Y17" s="61" t="str">
        <f>IF('PLAN GESTION POR PROCESO'!X17=Hoja2!$B$100,Hoja2!$C$100,IF('PLAN GESTION POR PROCESO'!X17=Hoja2!$B$101,Hoja2!$C$101,IF('PLAN GESTION POR PROCESO'!X17=Hoja2!$B$102,Hoja2!$C$102,IF('PLAN GESTION POR PROCESO'!X17=Hoja2!$B$103,Hoja2!$C$103,IF('PLAN GESTION POR PROCESO'!X17=Hoja2!$B$104,Hoja2!$C$104,IF('PLAN GESTION POR PROCESO'!X17=Hoja2!$B$105,Hoja2!$C$105,IF('PLAN GESTION POR PROCESO'!X17=Hoja2!$B$106,Hoja2!$C$106,IF(X17=Hoja2!$B$107,Hoja2!$C$107,"COMPLETAR"))))))))</f>
        <v>FORTALECIMIENTO DE LA CAPACIDAD INSTITUCIONAL DE LAS ALCALDÍAS LOCALES</v>
      </c>
      <c r="Z17" s="62"/>
      <c r="AA17" s="126" t="str">
        <f t="shared" ref="AA17:AA29" si="0">H17</f>
        <v>% de implementación del sistema</v>
      </c>
      <c r="AB17" s="126">
        <f t="shared" ref="AB17:AB29" si="1">M17</f>
        <v>0</v>
      </c>
      <c r="AC17" s="56"/>
      <c r="AD17" s="5" t="e">
        <f t="shared" ref="AD17:AD29" si="2">(AC17/AB17)</f>
        <v>#DIV/0!</v>
      </c>
      <c r="AE17" s="60"/>
      <c r="AF17" s="60"/>
      <c r="AG17" s="126" t="str">
        <f t="shared" ref="AG17:AG29" si="3">H17</f>
        <v>% de implementación del sistema</v>
      </c>
      <c r="AH17" s="25">
        <f t="shared" ref="AH17:AH29" si="4">N17</f>
        <v>0.2</v>
      </c>
      <c r="AI17" s="57"/>
      <c r="AJ17" s="5">
        <f t="shared" ref="AJ17:AJ29" si="5">(AI17/AH17)</f>
        <v>0</v>
      </c>
      <c r="AK17" s="56"/>
      <c r="AL17" s="56"/>
      <c r="AM17" s="126" t="str">
        <f t="shared" ref="AM17:AM29" si="6">H17</f>
        <v>% de implementación del sistema</v>
      </c>
      <c r="AN17" s="126">
        <f t="shared" ref="AN17:AN29" si="7">O17</f>
        <v>0.5</v>
      </c>
      <c r="AO17" s="56"/>
      <c r="AP17" s="5">
        <f t="shared" ref="AP17:AP29" si="8">(AO17/AN17)</f>
        <v>0</v>
      </c>
      <c r="AQ17" s="56"/>
      <c r="AR17" s="56"/>
      <c r="AS17" s="126" t="str">
        <f t="shared" ref="AS17:AS29" si="9">H17</f>
        <v>% de implementación del sistema</v>
      </c>
      <c r="AT17" s="126">
        <f t="shared" ref="AT17:AT29" si="10">P17</f>
        <v>1</v>
      </c>
      <c r="AU17" s="58"/>
      <c r="AV17" s="5">
        <f t="shared" ref="AV17:AV29" si="11">(AU17/AT17)</f>
        <v>0</v>
      </c>
      <c r="AW17" s="55"/>
      <c r="AX17" s="56"/>
      <c r="AY17" s="126" t="str">
        <f t="shared" ref="AY17:AY29" si="12">H17</f>
        <v>% de implementación del sistema</v>
      </c>
      <c r="AZ17" s="126">
        <f t="shared" ref="AZ17:AZ29" si="13">Q17</f>
        <v>1</v>
      </c>
      <c r="BA17" s="8">
        <f t="shared" ref="BA17:BA29" si="14">IF(K17="CONSTANTE",AVERAGE(AC17,AI17,AO17,AU17),(SUM(AC17,AI17,AO17,AU17)))</f>
        <v>0</v>
      </c>
      <c r="BB17" s="54"/>
      <c r="BC17" s="55"/>
    </row>
    <row r="18" spans="1:55" ht="102">
      <c r="A18" s="124">
        <v>4</v>
      </c>
      <c r="B18" s="191"/>
      <c r="C18" s="189"/>
      <c r="D18" s="189"/>
      <c r="E18" s="106" t="s">
        <v>77</v>
      </c>
      <c r="F18" s="113">
        <v>0.12</v>
      </c>
      <c r="G18" s="108" t="s">
        <v>72</v>
      </c>
      <c r="H18" s="105" t="s">
        <v>78</v>
      </c>
      <c r="I18" s="109" t="s">
        <v>79</v>
      </c>
      <c r="J18" s="110" t="s">
        <v>56</v>
      </c>
      <c r="K18" s="108" t="s">
        <v>57</v>
      </c>
      <c r="L18" s="108" t="s">
        <v>80</v>
      </c>
      <c r="M18" s="112">
        <v>0.75</v>
      </c>
      <c r="N18" s="112">
        <v>0.25</v>
      </c>
      <c r="O18" s="108">
        <v>0</v>
      </c>
      <c r="P18" s="108">
        <v>0</v>
      </c>
      <c r="Q18" s="112">
        <v>1</v>
      </c>
      <c r="R18" s="126" t="s">
        <v>81</v>
      </c>
      <c r="S18" s="56" t="s">
        <v>59</v>
      </c>
      <c r="T18" s="56" t="s">
        <v>60</v>
      </c>
      <c r="U18" s="56" t="s">
        <v>61</v>
      </c>
      <c r="V18" s="56" t="s">
        <v>76</v>
      </c>
      <c r="W18" s="56"/>
      <c r="X18" s="56">
        <v>1120</v>
      </c>
      <c r="Y18" s="61" t="str">
        <f>IF('PLAN GESTION POR PROCESO'!X18=Hoja2!$B$100,Hoja2!$C$100,IF('PLAN GESTION POR PROCESO'!X18=Hoja2!$B$101,Hoja2!$C$101,IF('PLAN GESTION POR PROCESO'!X18=Hoja2!$B$102,Hoja2!$C$102,IF('PLAN GESTION POR PROCESO'!X18=Hoja2!$B$103,Hoja2!$C$103,IF('PLAN GESTION POR PROCESO'!X18=Hoja2!$B$104,Hoja2!$C$104,IF('PLAN GESTION POR PROCESO'!X18=Hoja2!$B$105,Hoja2!$C$105,IF('PLAN GESTION POR PROCESO'!X18=Hoja2!$B$106,Hoja2!$C$106,IF(X18=Hoja2!$B$107,Hoja2!$C$107,"COMPLETAR"))))))))</f>
        <v>IMPLEMENTACIÓN DEL MODELO DE GESTIÓN DE TÉCNOLOGIA DE LA INFORMACIÓN PARA EL FORTALECIMIENTO INSTITUCIONAL</v>
      </c>
      <c r="Z18" s="62"/>
      <c r="AA18" s="126" t="str">
        <f t="shared" si="0"/>
        <v>% equipos de computo migrados</v>
      </c>
      <c r="AB18" s="126">
        <f t="shared" si="1"/>
        <v>0.75</v>
      </c>
      <c r="AC18" s="56">
        <v>0.71</v>
      </c>
      <c r="AD18" s="5">
        <f t="shared" si="2"/>
        <v>0.94666666666666666</v>
      </c>
      <c r="AE18" s="60"/>
      <c r="AF18" s="60"/>
      <c r="AG18" s="126" t="str">
        <f t="shared" si="3"/>
        <v>% equipos de computo migrados</v>
      </c>
      <c r="AH18" s="25">
        <f t="shared" si="4"/>
        <v>0.25</v>
      </c>
      <c r="AI18" s="57"/>
      <c r="AJ18" s="5">
        <f t="shared" si="5"/>
        <v>0</v>
      </c>
      <c r="AK18" s="61"/>
      <c r="AL18" s="56"/>
      <c r="AM18" s="126" t="str">
        <f t="shared" si="6"/>
        <v>% equipos de computo migrados</v>
      </c>
      <c r="AN18" s="126">
        <f t="shared" si="7"/>
        <v>0</v>
      </c>
      <c r="AO18" s="56"/>
      <c r="AP18" s="5" t="e">
        <f t="shared" si="8"/>
        <v>#DIV/0!</v>
      </c>
      <c r="AQ18" s="56"/>
      <c r="AR18" s="56"/>
      <c r="AS18" s="126" t="str">
        <f t="shared" si="9"/>
        <v>% equipos de computo migrados</v>
      </c>
      <c r="AT18" s="126">
        <f t="shared" si="10"/>
        <v>0</v>
      </c>
      <c r="AU18" s="59"/>
      <c r="AV18" s="5" t="e">
        <f t="shared" si="11"/>
        <v>#DIV/0!</v>
      </c>
      <c r="AW18" s="55"/>
      <c r="AX18" s="56"/>
      <c r="AY18" s="126" t="str">
        <f t="shared" si="12"/>
        <v>% equipos de computo migrados</v>
      </c>
      <c r="AZ18" s="126">
        <f t="shared" si="13"/>
        <v>1</v>
      </c>
      <c r="BA18" s="8">
        <f t="shared" si="14"/>
        <v>0.71</v>
      </c>
      <c r="BB18" s="54"/>
      <c r="BC18" s="55"/>
    </row>
    <row r="19" spans="1:55" ht="102">
      <c r="A19" s="124">
        <v>5</v>
      </c>
      <c r="B19" s="191"/>
      <c r="C19" s="190"/>
      <c r="D19" s="190"/>
      <c r="E19" s="107" t="s">
        <v>82</v>
      </c>
      <c r="F19" s="113">
        <v>0.12</v>
      </c>
      <c r="G19" s="108" t="s">
        <v>53</v>
      </c>
      <c r="H19" s="105" t="s">
        <v>83</v>
      </c>
      <c r="I19" s="109" t="s">
        <v>84</v>
      </c>
      <c r="J19" s="110" t="s">
        <v>56</v>
      </c>
      <c r="K19" s="108" t="s">
        <v>57</v>
      </c>
      <c r="L19" s="108" t="s">
        <v>85</v>
      </c>
      <c r="M19" s="108">
        <v>0</v>
      </c>
      <c r="N19" s="108">
        <v>0</v>
      </c>
      <c r="O19" s="108">
        <v>0</v>
      </c>
      <c r="P19" s="111">
        <v>0.1</v>
      </c>
      <c r="Q19" s="111">
        <v>0.1</v>
      </c>
      <c r="R19" s="126" t="s">
        <v>81</v>
      </c>
      <c r="S19" s="56" t="s">
        <v>59</v>
      </c>
      <c r="T19" s="56" t="s">
        <v>60</v>
      </c>
      <c r="U19" s="56" t="s">
        <v>61</v>
      </c>
      <c r="V19" s="56" t="s">
        <v>76</v>
      </c>
      <c r="W19" s="56"/>
      <c r="X19" s="56">
        <v>1120</v>
      </c>
      <c r="Y19" s="61" t="str">
        <f>IF('PLAN GESTION POR PROCESO'!X19=Hoja2!$B$100,Hoja2!$C$100,IF('PLAN GESTION POR PROCESO'!X19=Hoja2!$B$101,Hoja2!$C$101,IF('PLAN GESTION POR PROCESO'!X19=Hoja2!$B$102,Hoja2!$C$102,IF('PLAN GESTION POR PROCESO'!X19=Hoja2!$B$103,Hoja2!$C$103,IF('PLAN GESTION POR PROCESO'!X19=Hoja2!$B$104,Hoja2!$C$104,IF('PLAN GESTION POR PROCESO'!X19=Hoja2!$B$105,Hoja2!$C$105,IF('PLAN GESTION POR PROCESO'!X19=Hoja2!$B$106,Hoja2!$C$106,IF(X19=Hoja2!$B$107,Hoja2!$C$107,"COMPLETAR"))))))))</f>
        <v>IMPLEMENTACIÓN DEL MODELO DE GESTIÓN DE TÉCNOLOGIA DE LA INFORMACIÓN PARA EL FORTALECIMIENTO INSTITUCIONAL</v>
      </c>
      <c r="Z19" s="62"/>
      <c r="AA19" s="126" t="str">
        <f t="shared" si="0"/>
        <v>% equipos de computo renovados</v>
      </c>
      <c r="AB19" s="126">
        <f t="shared" si="1"/>
        <v>0</v>
      </c>
      <c r="AC19" s="56"/>
      <c r="AD19" s="5" t="e">
        <f>(AC19/AB19)</f>
        <v>#DIV/0!</v>
      </c>
      <c r="AE19" s="60"/>
      <c r="AF19" s="60"/>
      <c r="AG19" s="126" t="str">
        <f t="shared" si="3"/>
        <v>% equipos de computo renovados</v>
      </c>
      <c r="AH19" s="25">
        <f t="shared" si="4"/>
        <v>0</v>
      </c>
      <c r="AI19" s="57"/>
      <c r="AJ19" s="5" t="e">
        <f t="shared" si="5"/>
        <v>#DIV/0!</v>
      </c>
      <c r="AK19" s="61"/>
      <c r="AL19" s="56"/>
      <c r="AM19" s="126" t="str">
        <f t="shared" si="6"/>
        <v>% equipos de computo renovados</v>
      </c>
      <c r="AN19" s="126">
        <f t="shared" si="7"/>
        <v>0</v>
      </c>
      <c r="AO19" s="56"/>
      <c r="AP19" s="5" t="e">
        <f t="shared" si="8"/>
        <v>#DIV/0!</v>
      </c>
      <c r="AQ19" s="56"/>
      <c r="AR19" s="56"/>
      <c r="AS19" s="126" t="str">
        <f t="shared" si="9"/>
        <v>% equipos de computo renovados</v>
      </c>
      <c r="AT19" s="126">
        <f t="shared" si="10"/>
        <v>0.1</v>
      </c>
      <c r="AU19" s="59"/>
      <c r="AV19" s="5">
        <f t="shared" si="11"/>
        <v>0</v>
      </c>
      <c r="AW19" s="55"/>
      <c r="AX19" s="56"/>
      <c r="AY19" s="126" t="str">
        <f t="shared" si="12"/>
        <v>% equipos de computo renovados</v>
      </c>
      <c r="AZ19" s="126">
        <f t="shared" si="13"/>
        <v>0.1</v>
      </c>
      <c r="BA19" s="8">
        <f t="shared" si="14"/>
        <v>0</v>
      </c>
      <c r="BB19" s="54"/>
      <c r="BC19" s="55"/>
    </row>
    <row r="20" spans="1:55" ht="85.5">
      <c r="A20" s="124">
        <v>6</v>
      </c>
      <c r="B20" s="191"/>
      <c r="C20" s="154" t="s">
        <v>86</v>
      </c>
      <c r="D20" s="126" t="s">
        <v>87</v>
      </c>
      <c r="E20" s="104" t="s">
        <v>88</v>
      </c>
      <c r="F20" s="113">
        <v>0.15</v>
      </c>
      <c r="G20" s="108" t="s">
        <v>53</v>
      </c>
      <c r="H20" s="105" t="s">
        <v>89</v>
      </c>
      <c r="I20" s="109" t="s">
        <v>90</v>
      </c>
      <c r="J20" s="110" t="s">
        <v>56</v>
      </c>
      <c r="K20" s="108" t="s">
        <v>57</v>
      </c>
      <c r="L20" s="108" t="s">
        <v>89</v>
      </c>
      <c r="M20" s="108">
        <v>0</v>
      </c>
      <c r="N20" s="108">
        <v>0</v>
      </c>
      <c r="O20" s="108">
        <v>0</v>
      </c>
      <c r="P20" s="108">
        <v>3</v>
      </c>
      <c r="Q20" s="108">
        <v>3</v>
      </c>
      <c r="R20" s="126" t="s">
        <v>58</v>
      </c>
      <c r="S20" s="56" t="s">
        <v>59</v>
      </c>
      <c r="T20" s="56" t="s">
        <v>60</v>
      </c>
      <c r="U20" s="56" t="s">
        <v>61</v>
      </c>
      <c r="V20" s="56" t="s">
        <v>91</v>
      </c>
      <c r="W20" s="56"/>
      <c r="X20" s="56"/>
      <c r="Y20" s="61" t="str">
        <f>IF('PLAN GESTION POR PROCESO'!X20=Hoja2!$B$100,Hoja2!$C$100,IF('PLAN GESTION POR PROCESO'!X20=Hoja2!$B$101,Hoja2!$C$101,IF('PLAN GESTION POR PROCESO'!X20=Hoja2!$B$102,Hoja2!$C$102,IF('PLAN GESTION POR PROCESO'!X20=Hoja2!$B$103,Hoja2!$C$103,IF('PLAN GESTION POR PROCESO'!X20=Hoja2!$B$104,Hoja2!$C$104,IF('PLAN GESTION POR PROCESO'!X20=Hoja2!$B$105,Hoja2!$C$105,IF('PLAN GESTION POR PROCESO'!X20=Hoja2!$B$106,Hoja2!$C$106,IF(X20=Hoja2!$B$107,Hoja2!$C$107,"COMPLETAR"))))))))</f>
        <v>COMPLETAR</v>
      </c>
      <c r="Z20" s="62"/>
      <c r="AA20" s="126" t="str">
        <f t="shared" si="0"/>
        <v>Sistemas de alta disponiblidad implementados</v>
      </c>
      <c r="AB20" s="126">
        <f t="shared" si="1"/>
        <v>0</v>
      </c>
      <c r="AC20" s="56"/>
      <c r="AD20" s="5" t="e">
        <f t="shared" si="2"/>
        <v>#DIV/0!</v>
      </c>
      <c r="AE20" s="60"/>
      <c r="AF20" s="60"/>
      <c r="AG20" s="126" t="str">
        <f t="shared" si="3"/>
        <v>Sistemas de alta disponiblidad implementados</v>
      </c>
      <c r="AH20" s="25">
        <f t="shared" si="4"/>
        <v>0</v>
      </c>
      <c r="AI20" s="57"/>
      <c r="AJ20" s="5" t="e">
        <f t="shared" si="5"/>
        <v>#DIV/0!</v>
      </c>
      <c r="AK20" s="61"/>
      <c r="AL20" s="56"/>
      <c r="AM20" s="126" t="str">
        <f t="shared" si="6"/>
        <v>Sistemas de alta disponiblidad implementados</v>
      </c>
      <c r="AN20" s="126">
        <f t="shared" si="7"/>
        <v>0</v>
      </c>
      <c r="AO20" s="56"/>
      <c r="AP20" s="5" t="e">
        <f t="shared" si="8"/>
        <v>#DIV/0!</v>
      </c>
      <c r="AQ20" s="56"/>
      <c r="AR20" s="56"/>
      <c r="AS20" s="126" t="str">
        <f t="shared" si="9"/>
        <v>Sistemas de alta disponiblidad implementados</v>
      </c>
      <c r="AT20" s="126">
        <f t="shared" si="10"/>
        <v>3</v>
      </c>
      <c r="AU20" s="59"/>
      <c r="AV20" s="5">
        <f t="shared" si="11"/>
        <v>0</v>
      </c>
      <c r="AW20" s="55"/>
      <c r="AX20" s="56"/>
      <c r="AY20" s="126" t="str">
        <f t="shared" si="12"/>
        <v>Sistemas de alta disponiblidad implementados</v>
      </c>
      <c r="AZ20" s="126">
        <f t="shared" si="13"/>
        <v>3</v>
      </c>
      <c r="BA20" s="8">
        <f t="shared" si="14"/>
        <v>0</v>
      </c>
      <c r="BB20" s="54"/>
      <c r="BC20" s="55"/>
    </row>
    <row r="21" spans="1:55" ht="63.75">
      <c r="A21" s="124">
        <v>7</v>
      </c>
      <c r="B21" s="191"/>
      <c r="C21" s="154"/>
      <c r="D21" s="154" t="s">
        <v>92</v>
      </c>
      <c r="E21" s="121" t="s">
        <v>93</v>
      </c>
      <c r="F21" s="114">
        <v>0.1</v>
      </c>
      <c r="G21" s="108" t="s">
        <v>72</v>
      </c>
      <c r="H21" s="105" t="s">
        <v>94</v>
      </c>
      <c r="I21" s="109" t="s">
        <v>179</v>
      </c>
      <c r="J21" s="110" t="s">
        <v>56</v>
      </c>
      <c r="K21" s="108" t="s">
        <v>74</v>
      </c>
      <c r="L21" s="108" t="s">
        <v>95</v>
      </c>
      <c r="M21" s="108">
        <v>0</v>
      </c>
      <c r="N21" s="111">
        <v>0.05</v>
      </c>
      <c r="O21" s="111">
        <v>0.15</v>
      </c>
      <c r="P21" s="111">
        <v>0.2</v>
      </c>
      <c r="Q21" s="111">
        <v>0.2</v>
      </c>
      <c r="R21" s="126" t="s">
        <v>68</v>
      </c>
      <c r="S21" s="56" t="s">
        <v>59</v>
      </c>
      <c r="T21" s="56" t="s">
        <v>60</v>
      </c>
      <c r="U21" s="56" t="s">
        <v>61</v>
      </c>
      <c r="V21" s="56" t="s">
        <v>91</v>
      </c>
      <c r="W21" s="56"/>
      <c r="X21" s="56"/>
      <c r="Y21" s="61" t="str">
        <f>IF('PLAN GESTION POR PROCESO'!X21=Hoja2!$B$100,Hoja2!$C$100,IF('PLAN GESTION POR PROCESO'!X21=Hoja2!$B$101,Hoja2!$C$101,IF('PLAN GESTION POR PROCESO'!X21=Hoja2!$B$102,Hoja2!$C$102,IF('PLAN GESTION POR PROCESO'!X21=Hoja2!$B$103,Hoja2!$C$103,IF('PLAN GESTION POR PROCESO'!X21=Hoja2!$B$104,Hoja2!$C$104,IF('PLAN GESTION POR PROCESO'!X21=Hoja2!$B$105,Hoja2!$C$105,IF('PLAN GESTION POR PROCESO'!X21=Hoja2!$B$106,Hoja2!$C$106,IF(X21=Hoja2!$B$107,Hoja2!$C$107,"COMPLETAR"))))))))</f>
        <v>COMPLETAR</v>
      </c>
      <c r="Z21" s="62"/>
      <c r="AA21" s="126" t="str">
        <f t="shared" si="0"/>
        <v>% Reducción de tiempo de respuesta</v>
      </c>
      <c r="AB21" s="126">
        <f t="shared" si="1"/>
        <v>0</v>
      </c>
      <c r="AC21" s="56"/>
      <c r="AD21" s="5" t="e">
        <f t="shared" si="2"/>
        <v>#DIV/0!</v>
      </c>
      <c r="AE21" s="60"/>
      <c r="AF21" s="60"/>
      <c r="AG21" s="126" t="str">
        <f t="shared" si="3"/>
        <v>% Reducción de tiempo de respuesta</v>
      </c>
      <c r="AH21" s="25">
        <f t="shared" si="4"/>
        <v>0.05</v>
      </c>
      <c r="AI21" s="57"/>
      <c r="AJ21" s="5">
        <f t="shared" si="5"/>
        <v>0</v>
      </c>
      <c r="AK21" s="61"/>
      <c r="AL21" s="56"/>
      <c r="AM21" s="126" t="str">
        <f t="shared" si="6"/>
        <v>% Reducción de tiempo de respuesta</v>
      </c>
      <c r="AN21" s="126">
        <f t="shared" si="7"/>
        <v>0.15</v>
      </c>
      <c r="AO21" s="56"/>
      <c r="AP21" s="5">
        <f t="shared" si="8"/>
        <v>0</v>
      </c>
      <c r="AQ21" s="56"/>
      <c r="AR21" s="56"/>
      <c r="AS21" s="126" t="str">
        <f t="shared" si="9"/>
        <v>% Reducción de tiempo de respuesta</v>
      </c>
      <c r="AT21" s="126">
        <f t="shared" si="10"/>
        <v>0.2</v>
      </c>
      <c r="AU21" s="59"/>
      <c r="AV21" s="5">
        <f t="shared" si="11"/>
        <v>0</v>
      </c>
      <c r="AW21" s="55"/>
      <c r="AX21" s="56"/>
      <c r="AY21" s="126" t="str">
        <f t="shared" si="12"/>
        <v>% Reducción de tiempo de respuesta</v>
      </c>
      <c r="AZ21" s="126">
        <f t="shared" si="13"/>
        <v>0.2</v>
      </c>
      <c r="BA21" s="8">
        <f t="shared" si="14"/>
        <v>0</v>
      </c>
      <c r="BB21" s="54"/>
      <c r="BC21" s="55"/>
    </row>
    <row r="22" spans="1:55" ht="77.25" thickBot="1">
      <c r="A22" s="124">
        <v>8</v>
      </c>
      <c r="B22" s="192"/>
      <c r="C22" s="154"/>
      <c r="D22" s="154"/>
      <c r="E22" s="115" t="s">
        <v>96</v>
      </c>
      <c r="F22" s="116">
        <v>0.08</v>
      </c>
      <c r="G22" s="117" t="s">
        <v>53</v>
      </c>
      <c r="H22" s="118" t="s">
        <v>97</v>
      </c>
      <c r="I22" s="109" t="s">
        <v>98</v>
      </c>
      <c r="J22" s="110" t="s">
        <v>56</v>
      </c>
      <c r="K22" s="117" t="s">
        <v>57</v>
      </c>
      <c r="L22" s="117" t="s">
        <v>99</v>
      </c>
      <c r="M22" s="117">
        <v>0</v>
      </c>
      <c r="N22" s="117">
        <v>0</v>
      </c>
      <c r="O22" s="117">
        <v>0</v>
      </c>
      <c r="P22" s="117">
        <v>6</v>
      </c>
      <c r="Q22" s="117">
        <v>6</v>
      </c>
      <c r="R22" s="126" t="s">
        <v>68</v>
      </c>
      <c r="S22" s="119" t="s">
        <v>59</v>
      </c>
      <c r="T22" s="56" t="s">
        <v>60</v>
      </c>
      <c r="U22" s="56" t="s">
        <v>61</v>
      </c>
      <c r="V22" s="56"/>
      <c r="W22" s="56"/>
      <c r="X22" s="56"/>
      <c r="Y22" s="61" t="str">
        <f>IF('PLAN GESTION POR PROCESO'!X22=Hoja2!$B$100,Hoja2!$C$100,IF('PLAN GESTION POR PROCESO'!X22=Hoja2!$B$101,Hoja2!$C$101,IF('PLAN GESTION POR PROCESO'!X22=Hoja2!$B$102,Hoja2!$C$102,IF('PLAN GESTION POR PROCESO'!X22=Hoja2!$B$103,Hoja2!$C$103,IF('PLAN GESTION POR PROCESO'!X22=Hoja2!$B$104,Hoja2!$C$104,IF('PLAN GESTION POR PROCESO'!X22=Hoja2!$B$105,Hoja2!$C$105,IF('PLAN GESTION POR PROCESO'!X22=Hoja2!$B$106,Hoja2!$C$106,IF(X22=Hoja2!$B$107,Hoja2!$C$107,"COMPLETAR"))))))))</f>
        <v>COMPLETAR</v>
      </c>
      <c r="Z22" s="62"/>
      <c r="AA22" s="126" t="str">
        <f t="shared" ref="AA22" si="15">H22</f>
        <v>Procesos de gestión de servicios de TI implementados</v>
      </c>
      <c r="AB22" s="126">
        <f t="shared" ref="AB22" si="16">M22</f>
        <v>0</v>
      </c>
      <c r="AC22" s="56"/>
      <c r="AD22" s="5" t="e">
        <f t="shared" ref="AD22" si="17">(AC22/AB22)</f>
        <v>#DIV/0!</v>
      </c>
      <c r="AE22" s="60"/>
      <c r="AF22" s="60"/>
      <c r="AG22" s="126" t="str">
        <f t="shared" ref="AG22" si="18">H22</f>
        <v>Procesos de gestión de servicios de TI implementados</v>
      </c>
      <c r="AH22" s="25">
        <f t="shared" ref="AH22" si="19">N22</f>
        <v>0</v>
      </c>
      <c r="AI22" s="57"/>
      <c r="AJ22" s="5" t="e">
        <f t="shared" ref="AJ22" si="20">(AI22/AH22)</f>
        <v>#DIV/0!</v>
      </c>
      <c r="AK22" s="61"/>
      <c r="AL22" s="56"/>
      <c r="AM22" s="126" t="str">
        <f t="shared" ref="AM22" si="21">H22</f>
        <v>Procesos de gestión de servicios de TI implementados</v>
      </c>
      <c r="AN22" s="126">
        <f t="shared" ref="AN22" si="22">O22</f>
        <v>0</v>
      </c>
      <c r="AO22" s="56"/>
      <c r="AP22" s="5" t="e">
        <f t="shared" ref="AP22" si="23">(AO22/AN22)</f>
        <v>#DIV/0!</v>
      </c>
      <c r="AQ22" s="56"/>
      <c r="AR22" s="56"/>
      <c r="AS22" s="126" t="str">
        <f t="shared" ref="AS22" si="24">H22</f>
        <v>Procesos de gestión de servicios de TI implementados</v>
      </c>
      <c r="AT22" s="126">
        <f t="shared" ref="AT22" si="25">P22</f>
        <v>6</v>
      </c>
      <c r="AU22" s="59"/>
      <c r="AV22" s="5">
        <f t="shared" ref="AV22" si="26">(AU22/AT22)</f>
        <v>0</v>
      </c>
      <c r="AW22" s="55"/>
      <c r="AX22" s="56"/>
      <c r="AY22" s="126" t="str">
        <f t="shared" ref="AY22" si="27">H22</f>
        <v>Procesos de gestión de servicios de TI implementados</v>
      </c>
      <c r="AZ22" s="126">
        <f t="shared" ref="AZ22" si="28">Q22</f>
        <v>6</v>
      </c>
      <c r="BA22" s="8">
        <f t="shared" ref="BA22" si="29">IF(K22="CONSTANTE",AVERAGE(AC22,AI22,AO22,AU22),(SUM(AC22,AI22,AO22,AU22)))</f>
        <v>0</v>
      </c>
      <c r="BB22" s="54"/>
      <c r="BC22" s="55"/>
    </row>
    <row r="23" spans="1:55" ht="30">
      <c r="A23" s="124">
        <v>9</v>
      </c>
      <c r="B23" s="154" t="s">
        <v>100</v>
      </c>
      <c r="C23" s="189"/>
      <c r="D23" s="120"/>
      <c r="E23" s="74" t="s">
        <v>177</v>
      </c>
      <c r="F23" s="75">
        <v>0.02</v>
      </c>
      <c r="G23" s="76" t="s">
        <v>101</v>
      </c>
      <c r="H23" s="98"/>
      <c r="I23" s="109"/>
      <c r="J23" s="77"/>
      <c r="K23" s="78"/>
      <c r="L23" s="77"/>
      <c r="M23" s="79"/>
      <c r="N23" s="79"/>
      <c r="O23" s="79"/>
      <c r="P23" s="80"/>
      <c r="Q23" s="80"/>
      <c r="R23" s="77"/>
      <c r="S23" s="77"/>
      <c r="T23" s="56"/>
      <c r="U23" s="56"/>
      <c r="V23" s="56"/>
      <c r="W23" s="56"/>
      <c r="X23" s="56"/>
      <c r="Y23" s="61" t="str">
        <f>IF('PLAN GESTION POR PROCESO'!X23=Hoja2!$B$100,Hoja2!$C$100,IF('PLAN GESTION POR PROCESO'!X23=Hoja2!$B$101,Hoja2!$C$101,IF('PLAN GESTION POR PROCESO'!X23=Hoja2!$B$102,Hoja2!$C$102,IF('PLAN GESTION POR PROCESO'!X23=Hoja2!$B$103,Hoja2!$C$103,IF('PLAN GESTION POR PROCESO'!X23=Hoja2!$B$104,Hoja2!$C$104,IF('PLAN GESTION POR PROCESO'!X23=Hoja2!$B$105,Hoja2!$C$105,IF('PLAN GESTION POR PROCESO'!X23=Hoja2!$B$106,Hoja2!$C$106,IF(X23=Hoja2!$B$107,Hoja2!$C$107,"COMPLETAR"))))))))</f>
        <v>COMPLETAR</v>
      </c>
      <c r="Z23" s="62"/>
      <c r="AA23" s="126">
        <f t="shared" si="0"/>
        <v>0</v>
      </c>
      <c r="AB23" s="126">
        <f t="shared" si="1"/>
        <v>0</v>
      </c>
      <c r="AC23" s="56"/>
      <c r="AD23" s="5" t="e">
        <f t="shared" si="2"/>
        <v>#DIV/0!</v>
      </c>
      <c r="AE23" s="60"/>
      <c r="AF23" s="60"/>
      <c r="AG23" s="126">
        <f t="shared" si="3"/>
        <v>0</v>
      </c>
      <c r="AH23" s="25">
        <f t="shared" si="4"/>
        <v>0</v>
      </c>
      <c r="AI23" s="57"/>
      <c r="AJ23" s="5" t="e">
        <f t="shared" si="5"/>
        <v>#DIV/0!</v>
      </c>
      <c r="AK23" s="61"/>
      <c r="AL23" s="56"/>
      <c r="AM23" s="126">
        <f t="shared" si="6"/>
        <v>0</v>
      </c>
      <c r="AN23" s="126">
        <f t="shared" si="7"/>
        <v>0</v>
      </c>
      <c r="AO23" s="56"/>
      <c r="AP23" s="5" t="e">
        <f t="shared" si="8"/>
        <v>#DIV/0!</v>
      </c>
      <c r="AQ23" s="56"/>
      <c r="AR23" s="56"/>
      <c r="AS23" s="126">
        <f t="shared" si="9"/>
        <v>0</v>
      </c>
      <c r="AT23" s="8">
        <f t="shared" si="10"/>
        <v>0</v>
      </c>
      <c r="AU23" s="59"/>
      <c r="AV23" s="5" t="e">
        <f t="shared" si="11"/>
        <v>#DIV/0!</v>
      </c>
      <c r="AW23" s="55"/>
      <c r="AX23" s="56"/>
      <c r="AY23" s="126">
        <f t="shared" si="12"/>
        <v>0</v>
      </c>
      <c r="AZ23" s="126">
        <f t="shared" si="13"/>
        <v>0</v>
      </c>
      <c r="BA23" s="8">
        <f t="shared" si="14"/>
        <v>0</v>
      </c>
      <c r="BB23" s="54"/>
      <c r="BC23" s="55"/>
    </row>
    <row r="24" spans="1:55" ht="45">
      <c r="A24" s="124">
        <v>10</v>
      </c>
      <c r="B24" s="154"/>
      <c r="C24" s="189"/>
      <c r="D24" s="56"/>
      <c r="E24" s="81" t="s">
        <v>102</v>
      </c>
      <c r="F24" s="71">
        <v>0.04</v>
      </c>
      <c r="G24" s="72" t="s">
        <v>103</v>
      </c>
      <c r="H24" s="82" t="s">
        <v>104</v>
      </c>
      <c r="I24" s="69" t="s">
        <v>104</v>
      </c>
      <c r="J24" s="56" t="s">
        <v>56</v>
      </c>
      <c r="K24" s="126" t="s">
        <v>57</v>
      </c>
      <c r="L24" s="56" t="s">
        <v>105</v>
      </c>
      <c r="M24" s="58">
        <v>0</v>
      </c>
      <c r="N24" s="58">
        <v>0</v>
      </c>
      <c r="O24" s="58">
        <v>0</v>
      </c>
      <c r="P24" s="83">
        <v>1</v>
      </c>
      <c r="Q24" s="83">
        <v>1</v>
      </c>
      <c r="R24" s="56" t="s">
        <v>58</v>
      </c>
      <c r="S24" s="56" t="s">
        <v>106</v>
      </c>
      <c r="T24" s="56"/>
      <c r="U24" s="56"/>
      <c r="V24" s="56"/>
      <c r="W24" s="56"/>
      <c r="X24" s="56"/>
      <c r="Y24" s="61" t="str">
        <f>IF('PLAN GESTION POR PROCESO'!X24=Hoja2!$B$100,Hoja2!$C$100,IF('PLAN GESTION POR PROCESO'!X24=Hoja2!$B$101,Hoja2!$C$101,IF('PLAN GESTION POR PROCESO'!X24=Hoja2!$B$102,Hoja2!$C$102,IF('PLAN GESTION POR PROCESO'!X24=Hoja2!$B$103,Hoja2!$C$103,IF('PLAN GESTION POR PROCESO'!X24=Hoja2!$B$104,Hoja2!$C$104,IF('PLAN GESTION POR PROCESO'!X24=Hoja2!$B$105,Hoja2!$C$105,IF('PLAN GESTION POR PROCESO'!X24=Hoja2!$B$106,Hoja2!$C$106,IF(X24=Hoja2!$B$107,Hoja2!$C$107,"COMPLETAR"))))))))</f>
        <v>COMPLETAR</v>
      </c>
      <c r="Z24" s="62"/>
      <c r="AA24" s="126" t="str">
        <f t="shared" si="0"/>
        <v>Línea base del perfil del riesgo</v>
      </c>
      <c r="AB24" s="126">
        <f t="shared" si="1"/>
        <v>0</v>
      </c>
      <c r="AC24" s="56"/>
      <c r="AD24" s="5" t="e">
        <f t="shared" si="2"/>
        <v>#DIV/0!</v>
      </c>
      <c r="AE24" s="60"/>
      <c r="AF24" s="60"/>
      <c r="AG24" s="126" t="str">
        <f t="shared" si="3"/>
        <v>Línea base del perfil del riesgo</v>
      </c>
      <c r="AH24" s="25">
        <f t="shared" si="4"/>
        <v>0</v>
      </c>
      <c r="AI24" s="57"/>
      <c r="AJ24" s="5" t="e">
        <f t="shared" si="5"/>
        <v>#DIV/0!</v>
      </c>
      <c r="AK24" s="56"/>
      <c r="AL24" s="56"/>
      <c r="AM24" s="126" t="str">
        <f t="shared" si="6"/>
        <v>Línea base del perfil del riesgo</v>
      </c>
      <c r="AN24" s="126">
        <f t="shared" si="7"/>
        <v>0</v>
      </c>
      <c r="AO24" s="56"/>
      <c r="AP24" s="5" t="e">
        <f t="shared" si="8"/>
        <v>#DIV/0!</v>
      </c>
      <c r="AQ24" s="56"/>
      <c r="AR24" s="56"/>
      <c r="AS24" s="126" t="str">
        <f t="shared" si="9"/>
        <v>Línea base del perfil del riesgo</v>
      </c>
      <c r="AT24" s="126">
        <f t="shared" si="10"/>
        <v>1</v>
      </c>
      <c r="AU24" s="58"/>
      <c r="AV24" s="5">
        <f t="shared" si="11"/>
        <v>0</v>
      </c>
      <c r="AW24" s="55"/>
      <c r="AX24" s="56"/>
      <c r="AY24" s="126" t="str">
        <f t="shared" si="12"/>
        <v>Línea base del perfil del riesgo</v>
      </c>
      <c r="AZ24" s="126">
        <f t="shared" si="13"/>
        <v>1</v>
      </c>
      <c r="BA24" s="8">
        <f t="shared" si="14"/>
        <v>0</v>
      </c>
      <c r="BB24" s="54"/>
      <c r="BC24" s="55"/>
    </row>
    <row r="25" spans="1:55" ht="105">
      <c r="A25" s="124">
        <v>11</v>
      </c>
      <c r="B25" s="154"/>
      <c r="C25" s="189"/>
      <c r="D25" s="56"/>
      <c r="E25" s="81" t="s">
        <v>107</v>
      </c>
      <c r="F25" s="63">
        <v>0.06</v>
      </c>
      <c r="G25" s="72" t="s">
        <v>103</v>
      </c>
      <c r="H25" s="97" t="s">
        <v>108</v>
      </c>
      <c r="I25" s="69" t="s">
        <v>109</v>
      </c>
      <c r="J25" s="56" t="s">
        <v>56</v>
      </c>
      <c r="K25" s="126" t="s">
        <v>110</v>
      </c>
      <c r="L25" s="56" t="s">
        <v>111</v>
      </c>
      <c r="M25" s="58">
        <v>1</v>
      </c>
      <c r="N25" s="58">
        <v>1</v>
      </c>
      <c r="O25" s="58">
        <v>1</v>
      </c>
      <c r="P25" s="58">
        <v>1</v>
      </c>
      <c r="Q25" s="58">
        <v>1</v>
      </c>
      <c r="R25" s="56" t="s">
        <v>58</v>
      </c>
      <c r="S25" s="56" t="s">
        <v>112</v>
      </c>
      <c r="T25" s="56"/>
      <c r="U25" s="56"/>
      <c r="V25" s="56"/>
      <c r="W25" s="56"/>
      <c r="X25" s="56"/>
      <c r="Y25" s="61" t="str">
        <f>IF('PLAN GESTION POR PROCESO'!X25=Hoja2!$B$100,Hoja2!$C$100,IF('PLAN GESTION POR PROCESO'!X25=Hoja2!$B$101,Hoja2!$C$101,IF('PLAN GESTION POR PROCESO'!X25=Hoja2!$B$102,Hoja2!$C$102,IF('PLAN GESTION POR PROCESO'!X25=Hoja2!$B$103,Hoja2!$C$103,IF('PLAN GESTION POR PROCESO'!X25=Hoja2!$B$104,Hoja2!$C$104,IF('PLAN GESTION POR PROCESO'!X25=Hoja2!$B$105,Hoja2!$C$105,IF('PLAN GESTION POR PROCESO'!X25=Hoja2!$B$106,Hoja2!$C$106,IF(X25=Hoja2!$B$107,Hoja2!$C$107,"COMPLETAR"))))))))</f>
        <v>COMPLETAR</v>
      </c>
      <c r="Z25" s="62"/>
      <c r="AA25" s="126" t="str">
        <f t="shared" si="0"/>
        <v>Acciones correctivas documentadas y vigentes</v>
      </c>
      <c r="AB25" s="126">
        <f t="shared" si="1"/>
        <v>1</v>
      </c>
      <c r="AC25" s="193">
        <v>0.7</v>
      </c>
      <c r="AD25" s="5">
        <f t="shared" si="2"/>
        <v>0.7</v>
      </c>
      <c r="AE25" s="60"/>
      <c r="AF25" s="60"/>
      <c r="AG25" s="126" t="str">
        <f t="shared" si="3"/>
        <v>Acciones correctivas documentadas y vigentes</v>
      </c>
      <c r="AH25" s="25">
        <f t="shared" si="4"/>
        <v>1</v>
      </c>
      <c r="AI25" s="57"/>
      <c r="AJ25" s="5">
        <f t="shared" si="5"/>
        <v>0</v>
      </c>
      <c r="AK25" s="61"/>
      <c r="AL25" s="56"/>
      <c r="AM25" s="126" t="str">
        <f t="shared" si="6"/>
        <v>Acciones correctivas documentadas y vigentes</v>
      </c>
      <c r="AN25" s="126">
        <f t="shared" si="7"/>
        <v>1</v>
      </c>
      <c r="AO25" s="56"/>
      <c r="AP25" s="5">
        <f t="shared" si="8"/>
        <v>0</v>
      </c>
      <c r="AQ25" s="56"/>
      <c r="AR25" s="56"/>
      <c r="AS25" s="126" t="str">
        <f t="shared" si="9"/>
        <v>Acciones correctivas documentadas y vigentes</v>
      </c>
      <c r="AT25" s="126">
        <f t="shared" si="10"/>
        <v>1</v>
      </c>
      <c r="AU25" s="92"/>
      <c r="AV25" s="5">
        <f t="shared" si="11"/>
        <v>0</v>
      </c>
      <c r="AW25" s="55"/>
      <c r="AX25" s="56"/>
      <c r="AY25" s="126" t="str">
        <f t="shared" si="12"/>
        <v>Acciones correctivas documentadas y vigentes</v>
      </c>
      <c r="AZ25" s="126">
        <f t="shared" si="13"/>
        <v>1</v>
      </c>
      <c r="BA25" s="8">
        <f t="shared" si="14"/>
        <v>0.7</v>
      </c>
      <c r="BB25" s="54"/>
      <c r="BC25" s="55"/>
    </row>
    <row r="26" spans="1:55" ht="76.5">
      <c r="A26" s="124">
        <v>12</v>
      </c>
      <c r="B26" s="154"/>
      <c r="C26" s="189"/>
      <c r="D26" s="56"/>
      <c r="E26" s="84" t="s">
        <v>113</v>
      </c>
      <c r="F26" s="63">
        <v>0.02</v>
      </c>
      <c r="G26" s="72" t="s">
        <v>103</v>
      </c>
      <c r="H26" s="97" t="s">
        <v>114</v>
      </c>
      <c r="I26" s="70" t="s">
        <v>115</v>
      </c>
      <c r="J26" s="56" t="s">
        <v>56</v>
      </c>
      <c r="K26" s="126" t="s">
        <v>110</v>
      </c>
      <c r="L26" s="56" t="s">
        <v>116</v>
      </c>
      <c r="M26" s="58">
        <v>1</v>
      </c>
      <c r="N26" s="58">
        <v>1</v>
      </c>
      <c r="O26" s="58">
        <v>1</v>
      </c>
      <c r="P26" s="58">
        <v>1</v>
      </c>
      <c r="Q26" s="58">
        <v>1</v>
      </c>
      <c r="R26" s="56" t="s">
        <v>58</v>
      </c>
      <c r="S26" s="56" t="s">
        <v>106</v>
      </c>
      <c r="T26" s="56"/>
      <c r="U26" s="56"/>
      <c r="V26" s="56"/>
      <c r="W26" s="56"/>
      <c r="X26" s="56"/>
      <c r="Y26" s="61" t="str">
        <f>IF('PLAN GESTION POR PROCESO'!X26=Hoja2!$B$100,Hoja2!$C$100,IF('PLAN GESTION POR PROCESO'!X26=Hoja2!$B$101,Hoja2!$C$101,IF('PLAN GESTION POR PROCESO'!X26=Hoja2!$B$102,Hoja2!$C$102,IF('PLAN GESTION POR PROCESO'!X26=Hoja2!$B$103,Hoja2!$C$103,IF('PLAN GESTION POR PROCESO'!X26=Hoja2!$B$104,Hoja2!$C$104,IF('PLAN GESTION POR PROCESO'!X26=Hoja2!$B$105,Hoja2!$C$105,IF('PLAN GESTION POR PROCESO'!X26=Hoja2!$B$106,Hoja2!$C$106,IF(X26=Hoja2!$B$107,Hoja2!$C$107,"COMPLETAR"))))))))</f>
        <v>COMPLETAR</v>
      </c>
      <c r="Z26" s="62"/>
      <c r="AA26" s="126" t="str">
        <f t="shared" si="0"/>
        <v>Cumplimiento en reportes de riesgos de manera oportuna</v>
      </c>
      <c r="AB26" s="126">
        <f t="shared" si="1"/>
        <v>1</v>
      </c>
      <c r="AC26" s="193">
        <v>1</v>
      </c>
      <c r="AD26" s="5">
        <f t="shared" si="2"/>
        <v>1</v>
      </c>
      <c r="AE26" s="60"/>
      <c r="AF26" s="60"/>
      <c r="AG26" s="126" t="str">
        <f t="shared" si="3"/>
        <v>Cumplimiento en reportes de riesgos de manera oportuna</v>
      </c>
      <c r="AH26" s="25">
        <f t="shared" si="4"/>
        <v>1</v>
      </c>
      <c r="AI26" s="57"/>
      <c r="AJ26" s="5">
        <f t="shared" si="5"/>
        <v>0</v>
      </c>
      <c r="AK26" s="61"/>
      <c r="AL26" s="56"/>
      <c r="AM26" s="126" t="str">
        <f t="shared" si="6"/>
        <v>Cumplimiento en reportes de riesgos de manera oportuna</v>
      </c>
      <c r="AN26" s="126">
        <f t="shared" si="7"/>
        <v>1</v>
      </c>
      <c r="AO26" s="56"/>
      <c r="AP26" s="5">
        <f t="shared" si="8"/>
        <v>0</v>
      </c>
      <c r="AQ26" s="56"/>
      <c r="AR26" s="56"/>
      <c r="AS26" s="126" t="str">
        <f t="shared" si="9"/>
        <v>Cumplimiento en reportes de riesgos de manera oportuna</v>
      </c>
      <c r="AT26" s="126">
        <f t="shared" si="10"/>
        <v>1</v>
      </c>
      <c r="AU26" s="59"/>
      <c r="AV26" s="5">
        <f t="shared" si="11"/>
        <v>0</v>
      </c>
      <c r="AW26" s="55"/>
      <c r="AX26" s="56"/>
      <c r="AY26" s="126" t="str">
        <f t="shared" si="12"/>
        <v>Cumplimiento en reportes de riesgos de manera oportuna</v>
      </c>
      <c r="AZ26" s="126">
        <f t="shared" si="13"/>
        <v>1</v>
      </c>
      <c r="BA26" s="8">
        <f t="shared" si="14"/>
        <v>1</v>
      </c>
      <c r="BB26" s="54"/>
      <c r="BC26" s="55"/>
    </row>
    <row r="27" spans="1:55" ht="89.25">
      <c r="A27" s="124">
        <v>13</v>
      </c>
      <c r="B27" s="154"/>
      <c r="C27" s="189"/>
      <c r="D27" s="56"/>
      <c r="E27" s="84" t="s">
        <v>117</v>
      </c>
      <c r="F27" s="63">
        <v>0.02</v>
      </c>
      <c r="G27" s="72" t="s">
        <v>103</v>
      </c>
      <c r="H27" s="97" t="s">
        <v>118</v>
      </c>
      <c r="I27" s="70" t="s">
        <v>119</v>
      </c>
      <c r="J27" s="56" t="s">
        <v>56</v>
      </c>
      <c r="K27" s="126" t="s">
        <v>110</v>
      </c>
      <c r="L27" s="56" t="s">
        <v>120</v>
      </c>
      <c r="M27" s="58">
        <v>1</v>
      </c>
      <c r="N27" s="58">
        <v>1</v>
      </c>
      <c r="O27" s="58">
        <v>1</v>
      </c>
      <c r="P27" s="58">
        <v>1</v>
      </c>
      <c r="Q27" s="58">
        <v>1</v>
      </c>
      <c r="R27" s="56" t="s">
        <v>58</v>
      </c>
      <c r="S27" s="56" t="s">
        <v>121</v>
      </c>
      <c r="T27" s="56"/>
      <c r="U27" s="56"/>
      <c r="V27" s="56"/>
      <c r="W27" s="56"/>
      <c r="X27" s="56"/>
      <c r="Y27" s="61" t="str">
        <f>IF('PLAN GESTION POR PROCESO'!X27=Hoja2!$B$100,Hoja2!$C$100,IF('PLAN GESTION POR PROCESO'!X27=Hoja2!$B$101,Hoja2!$C$101,IF('PLAN GESTION POR PROCESO'!X27=Hoja2!$B$102,Hoja2!$C$102,IF('PLAN GESTION POR PROCESO'!X27=Hoja2!$B$103,Hoja2!$C$103,IF('PLAN GESTION POR PROCESO'!X27=Hoja2!$B$104,Hoja2!$C$104,IF('PLAN GESTION POR PROCESO'!X27=Hoja2!$B$105,Hoja2!$C$105,IF('PLAN GESTION POR PROCESO'!X27=Hoja2!$B$106,Hoja2!$C$106,IF(X27=Hoja2!$B$107,Hoja2!$C$107,"COMPLETAR"))))))))</f>
        <v>COMPLETAR</v>
      </c>
      <c r="Z27" s="62"/>
      <c r="AA27" s="126" t="str">
        <f t="shared" si="0"/>
        <v>Asistencia a las mesas de trabajo relacionadas con el Sistema de Gestión</v>
      </c>
      <c r="AB27" s="126">
        <f t="shared" si="1"/>
        <v>1</v>
      </c>
      <c r="AC27" s="193">
        <v>1</v>
      </c>
      <c r="AD27" s="5">
        <f t="shared" si="2"/>
        <v>1</v>
      </c>
      <c r="AE27" s="60"/>
      <c r="AF27" s="60"/>
      <c r="AG27" s="126" t="str">
        <f t="shared" si="3"/>
        <v>Asistencia a las mesas de trabajo relacionadas con el Sistema de Gestión</v>
      </c>
      <c r="AH27" s="25">
        <f t="shared" si="4"/>
        <v>1</v>
      </c>
      <c r="AI27" s="57"/>
      <c r="AJ27" s="5">
        <f t="shared" si="5"/>
        <v>0</v>
      </c>
      <c r="AK27" s="56"/>
      <c r="AL27" s="56"/>
      <c r="AM27" s="126" t="str">
        <f t="shared" si="6"/>
        <v>Asistencia a las mesas de trabajo relacionadas con el Sistema de Gestión</v>
      </c>
      <c r="AN27" s="126">
        <f t="shared" si="7"/>
        <v>1</v>
      </c>
      <c r="AO27" s="56"/>
      <c r="AP27" s="5">
        <f t="shared" si="8"/>
        <v>0</v>
      </c>
      <c r="AQ27" s="56"/>
      <c r="AR27" s="56"/>
      <c r="AS27" s="126" t="str">
        <f t="shared" si="9"/>
        <v>Asistencia a las mesas de trabajo relacionadas con el Sistema de Gestión</v>
      </c>
      <c r="AT27" s="126">
        <f t="shared" si="10"/>
        <v>1</v>
      </c>
      <c r="AU27" s="58"/>
      <c r="AV27" s="5">
        <f t="shared" si="11"/>
        <v>0</v>
      </c>
      <c r="AW27" s="55"/>
      <c r="AX27" s="56"/>
      <c r="AY27" s="126" t="str">
        <f t="shared" si="12"/>
        <v>Asistencia a las mesas de trabajo relacionadas con el Sistema de Gestión</v>
      </c>
      <c r="AZ27" s="126">
        <f t="shared" si="13"/>
        <v>1</v>
      </c>
      <c r="BA27" s="8">
        <f t="shared" si="14"/>
        <v>1</v>
      </c>
      <c r="BB27" s="54"/>
      <c r="BC27" s="55"/>
    </row>
    <row r="28" spans="1:55" ht="91.5" customHeight="1">
      <c r="A28" s="124">
        <v>14</v>
      </c>
      <c r="B28" s="154"/>
      <c r="C28" s="189"/>
      <c r="D28" s="56"/>
      <c r="E28" s="84" t="s">
        <v>122</v>
      </c>
      <c r="F28" s="73">
        <v>0.02</v>
      </c>
      <c r="G28" s="72" t="s">
        <v>103</v>
      </c>
      <c r="H28" s="97" t="s">
        <v>123</v>
      </c>
      <c r="I28" s="69" t="s">
        <v>124</v>
      </c>
      <c r="J28" s="56" t="s">
        <v>56</v>
      </c>
      <c r="K28" s="126" t="s">
        <v>110</v>
      </c>
      <c r="L28" s="56" t="s">
        <v>125</v>
      </c>
      <c r="M28" s="58">
        <v>1</v>
      </c>
      <c r="N28" s="58">
        <v>1</v>
      </c>
      <c r="O28" s="58">
        <v>1</v>
      </c>
      <c r="P28" s="58">
        <v>1</v>
      </c>
      <c r="Q28" s="58">
        <v>1</v>
      </c>
      <c r="R28" s="56" t="s">
        <v>58</v>
      </c>
      <c r="S28" s="56"/>
      <c r="T28" s="56"/>
      <c r="U28" s="56"/>
      <c r="V28" s="56"/>
      <c r="W28" s="56"/>
      <c r="X28" s="56"/>
      <c r="Y28" s="61" t="str">
        <f>IF('PLAN GESTION POR PROCESO'!X28=Hoja2!$B$100,Hoja2!$C$100,IF('PLAN GESTION POR PROCESO'!X28=Hoja2!$B$101,Hoja2!$C$101,IF('PLAN GESTION POR PROCESO'!X28=Hoja2!$B$102,Hoja2!$C$102,IF('PLAN GESTION POR PROCESO'!X28=Hoja2!$B$103,Hoja2!$C$103,IF('PLAN GESTION POR PROCESO'!X28=Hoja2!$B$104,Hoja2!$C$104,IF('PLAN GESTION POR PROCESO'!X28=Hoja2!$B$105,Hoja2!$C$105,IF('PLAN GESTION POR PROCESO'!X28=Hoja2!$B$106,Hoja2!$C$106,IF(X28=Hoja2!$B$107,Hoja2!$C$107,"COMPLETAR"))))))))</f>
        <v>COMPLETAR</v>
      </c>
      <c r="Z28" s="62"/>
      <c r="AA28" s="126" t="str">
        <f t="shared" si="0"/>
        <v>Cumplimiento del plan de actualización de los procesos en el marco del Sistema de Gestión</v>
      </c>
      <c r="AB28" s="126">
        <f t="shared" si="1"/>
        <v>1</v>
      </c>
      <c r="AC28" s="193">
        <v>1</v>
      </c>
      <c r="AD28" s="5">
        <f t="shared" si="2"/>
        <v>1</v>
      </c>
      <c r="AE28" s="60"/>
      <c r="AF28" s="60"/>
      <c r="AG28" s="126" t="str">
        <f t="shared" si="3"/>
        <v>Cumplimiento del plan de actualización de los procesos en el marco del Sistema de Gestión</v>
      </c>
      <c r="AH28" s="25">
        <f t="shared" si="4"/>
        <v>1</v>
      </c>
      <c r="AI28" s="57"/>
      <c r="AJ28" s="5">
        <f t="shared" si="5"/>
        <v>0</v>
      </c>
      <c r="AK28" s="61"/>
      <c r="AL28" s="56"/>
      <c r="AM28" s="126" t="str">
        <f t="shared" si="6"/>
        <v>Cumplimiento del plan de actualización de los procesos en el marco del Sistema de Gestión</v>
      </c>
      <c r="AN28" s="126">
        <f t="shared" si="7"/>
        <v>1</v>
      </c>
      <c r="AO28" s="56"/>
      <c r="AP28" s="5">
        <f t="shared" si="8"/>
        <v>0</v>
      </c>
      <c r="AQ28" s="56"/>
      <c r="AR28" s="56"/>
      <c r="AS28" s="126" t="str">
        <f t="shared" si="9"/>
        <v>Cumplimiento del plan de actualización de los procesos en el marco del Sistema de Gestión</v>
      </c>
      <c r="AT28" s="126">
        <f t="shared" si="10"/>
        <v>1</v>
      </c>
      <c r="AU28" s="59"/>
      <c r="AV28" s="5">
        <f t="shared" si="11"/>
        <v>0</v>
      </c>
      <c r="AW28" s="55"/>
      <c r="AX28" s="56"/>
      <c r="AY28" s="126" t="str">
        <f t="shared" si="12"/>
        <v>Cumplimiento del plan de actualización de los procesos en el marco del Sistema de Gestión</v>
      </c>
      <c r="AZ28" s="126">
        <f t="shared" si="13"/>
        <v>1</v>
      </c>
      <c r="BA28" s="8">
        <f t="shared" si="14"/>
        <v>1</v>
      </c>
      <c r="BB28" s="54"/>
      <c r="BC28" s="55"/>
    </row>
    <row r="29" spans="1:55" ht="105.75" thickBot="1">
      <c r="A29" s="124">
        <v>15</v>
      </c>
      <c r="B29" s="154"/>
      <c r="C29" s="190"/>
      <c r="D29" s="56"/>
      <c r="E29" s="85" t="s">
        <v>126</v>
      </c>
      <c r="F29" s="86">
        <v>0.02</v>
      </c>
      <c r="G29" s="87" t="s">
        <v>103</v>
      </c>
      <c r="H29" s="99" t="s">
        <v>127</v>
      </c>
      <c r="I29" s="88" t="s">
        <v>128</v>
      </c>
      <c r="J29" s="89" t="s">
        <v>56</v>
      </c>
      <c r="K29" s="90" t="s">
        <v>110</v>
      </c>
      <c r="L29" s="89" t="s">
        <v>129</v>
      </c>
      <c r="M29" s="91">
        <v>1</v>
      </c>
      <c r="N29" s="91">
        <v>1</v>
      </c>
      <c r="O29" s="91">
        <v>1</v>
      </c>
      <c r="P29" s="91">
        <v>1</v>
      </c>
      <c r="Q29" s="91">
        <v>1</v>
      </c>
      <c r="R29" s="89" t="s">
        <v>58</v>
      </c>
      <c r="S29" s="89" t="s">
        <v>130</v>
      </c>
      <c r="T29" s="56"/>
      <c r="U29" s="56"/>
      <c r="V29" s="56"/>
      <c r="W29" s="56"/>
      <c r="X29" s="56"/>
      <c r="Y29" s="61" t="str">
        <f>IF('PLAN GESTION POR PROCESO'!X29=Hoja2!$B$100,Hoja2!$C$100,IF('PLAN GESTION POR PROCESO'!X29=Hoja2!$B$101,Hoja2!$C$101,IF('PLAN GESTION POR PROCESO'!X29=Hoja2!$B$102,Hoja2!$C$102,IF('PLAN GESTION POR PROCESO'!X29=Hoja2!$B$103,Hoja2!$C$103,IF('PLAN GESTION POR PROCESO'!X29=Hoja2!$B$104,Hoja2!$C$104,IF('PLAN GESTION POR PROCESO'!X29=Hoja2!$B$105,Hoja2!$C$105,IF('PLAN GESTION POR PROCESO'!X29=Hoja2!$B$106,Hoja2!$C$106,IF(X29=Hoja2!$B$107,Hoja2!$C$107,"COMPLETAR"))))))))</f>
        <v>COMPLETAR</v>
      </c>
      <c r="Z29" s="62"/>
      <c r="AA29" s="126" t="str">
        <f t="shared" si="0"/>
        <v>Cumplimiento oportuno Plan Anticorrupción 2017</v>
      </c>
      <c r="AB29" s="126">
        <f t="shared" si="1"/>
        <v>1</v>
      </c>
      <c r="AC29" s="193">
        <v>0.67</v>
      </c>
      <c r="AD29" s="5">
        <f t="shared" si="2"/>
        <v>0.67</v>
      </c>
      <c r="AE29" s="60"/>
      <c r="AF29" s="60"/>
      <c r="AG29" s="126" t="str">
        <f t="shared" si="3"/>
        <v>Cumplimiento oportuno Plan Anticorrupción 2017</v>
      </c>
      <c r="AH29" s="25">
        <f t="shared" si="4"/>
        <v>1</v>
      </c>
      <c r="AI29" s="57"/>
      <c r="AJ29" s="5">
        <f t="shared" si="5"/>
        <v>0</v>
      </c>
      <c r="AK29" s="61"/>
      <c r="AL29" s="56"/>
      <c r="AM29" s="126" t="str">
        <f t="shared" si="6"/>
        <v>Cumplimiento oportuno Plan Anticorrupción 2017</v>
      </c>
      <c r="AN29" s="126">
        <f t="shared" si="7"/>
        <v>1</v>
      </c>
      <c r="AO29" s="56"/>
      <c r="AP29" s="5">
        <f t="shared" si="8"/>
        <v>0</v>
      </c>
      <c r="AQ29" s="56"/>
      <c r="AR29" s="56"/>
      <c r="AS29" s="126" t="str">
        <f t="shared" si="9"/>
        <v>Cumplimiento oportuno Plan Anticorrupción 2017</v>
      </c>
      <c r="AT29" s="126">
        <f t="shared" si="10"/>
        <v>1</v>
      </c>
      <c r="AU29" s="59"/>
      <c r="AV29" s="5">
        <f t="shared" si="11"/>
        <v>0</v>
      </c>
      <c r="AW29" s="55"/>
      <c r="AX29" s="56"/>
      <c r="AY29" s="126" t="str">
        <f t="shared" si="12"/>
        <v>Cumplimiento oportuno Plan Anticorrupción 2017</v>
      </c>
      <c r="AZ29" s="126">
        <f t="shared" si="13"/>
        <v>1</v>
      </c>
      <c r="BA29" s="8">
        <f t="shared" si="14"/>
        <v>0.67</v>
      </c>
      <c r="BB29" s="54"/>
      <c r="BC29" s="55"/>
    </row>
    <row r="30" spans="1:55" ht="33.75">
      <c r="A30" s="4"/>
      <c r="B30" s="168" t="s">
        <v>131</v>
      </c>
      <c r="C30" s="169"/>
      <c r="D30" s="169"/>
      <c r="E30" s="170"/>
      <c r="F30" s="125">
        <f>SUM(F15:F29)</f>
        <v>1</v>
      </c>
      <c r="G30" s="183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5"/>
      <c r="AA30" s="174" t="s">
        <v>132</v>
      </c>
      <c r="AB30" s="175"/>
      <c r="AC30" s="176"/>
      <c r="AD30" s="66" t="e">
        <f>AVERAGE(AD15:AD29)</f>
        <v>#DIV/0!</v>
      </c>
      <c r="AE30" s="183"/>
      <c r="AF30" s="185"/>
      <c r="AG30" s="171" t="s">
        <v>133</v>
      </c>
      <c r="AH30" s="172"/>
      <c r="AI30" s="173"/>
      <c r="AJ30" s="66" t="e">
        <f>AVERAGE(AJ15:AJ29)</f>
        <v>#DIV/0!</v>
      </c>
      <c r="AK30" s="183"/>
      <c r="AL30" s="185"/>
      <c r="AM30" s="174" t="s">
        <v>134</v>
      </c>
      <c r="AN30" s="175"/>
      <c r="AO30" s="176"/>
      <c r="AP30" s="66" t="e">
        <f>AVERAGE(AP15:AP29)</f>
        <v>#DIV/0!</v>
      </c>
      <c r="AQ30" s="186"/>
      <c r="AR30" s="187"/>
      <c r="AS30" s="177" t="s">
        <v>135</v>
      </c>
      <c r="AT30" s="178"/>
      <c r="AU30" s="179"/>
      <c r="AV30" s="66" t="e">
        <f>AVERAGE(AV15:AV29)</f>
        <v>#DIV/0!</v>
      </c>
      <c r="AW30" s="67"/>
      <c r="AX30" s="180" t="s">
        <v>136</v>
      </c>
      <c r="AY30" s="181"/>
      <c r="AZ30" s="182"/>
      <c r="BA30" s="68">
        <f>AVERAGE(BA15:BA29)</f>
        <v>0.33866666666666667</v>
      </c>
      <c r="BB30" s="166"/>
      <c r="BC30" s="167"/>
    </row>
    <row r="31" spans="1:55">
      <c r="A31" s="3"/>
      <c r="B31" s="9"/>
      <c r="C31" s="9"/>
      <c r="D31" s="9"/>
      <c r="E31" s="9"/>
      <c r="F31" s="9"/>
      <c r="G31" s="9"/>
      <c r="H31" s="10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"/>
      <c r="U31" s="1"/>
      <c r="V31" s="1"/>
      <c r="W31" s="1"/>
      <c r="X31" s="1"/>
      <c r="Y31" s="1"/>
      <c r="Z31" s="1"/>
      <c r="AA31" s="156"/>
      <c r="AB31" s="156"/>
      <c r="AC31" s="156"/>
      <c r="AD31" s="53"/>
      <c r="AE31" s="13"/>
      <c r="AF31" s="13"/>
      <c r="AG31" s="156"/>
      <c r="AH31" s="156"/>
      <c r="AI31" s="156"/>
      <c r="AJ31" s="53"/>
      <c r="AK31" s="13"/>
      <c r="AL31" s="13"/>
      <c r="AM31" s="156"/>
      <c r="AN31" s="156"/>
      <c r="AO31" s="156"/>
      <c r="AP31" s="53"/>
      <c r="AQ31" s="13"/>
      <c r="AR31" s="13"/>
      <c r="AS31" s="156"/>
      <c r="AT31" s="156"/>
      <c r="AU31" s="156"/>
      <c r="AV31" s="53"/>
      <c r="AW31" s="13"/>
      <c r="AX31" s="13"/>
      <c r="AY31" s="156"/>
      <c r="AZ31" s="156"/>
      <c r="BA31" s="156"/>
      <c r="BB31" s="53"/>
      <c r="BC31" s="1"/>
    </row>
    <row r="32" spans="1:55">
      <c r="A32" s="3"/>
      <c r="B32" s="9"/>
      <c r="C32" s="9"/>
      <c r="D32" s="9"/>
      <c r="E32" s="9"/>
      <c r="F32" s="9"/>
      <c r="G32" s="9"/>
      <c r="H32" s="10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"/>
      <c r="U32" s="1"/>
      <c r="V32" s="1"/>
      <c r="W32" s="1"/>
      <c r="X32" s="1"/>
      <c r="Y32" s="1"/>
      <c r="Z32" s="1"/>
      <c r="AA32" s="127"/>
      <c r="AB32" s="127"/>
      <c r="AC32" s="127"/>
      <c r="AD32" s="53"/>
      <c r="AE32" s="13"/>
      <c r="AF32" s="13"/>
      <c r="AG32" s="127"/>
      <c r="AH32" s="127"/>
      <c r="AI32" s="127"/>
      <c r="AJ32" s="53"/>
      <c r="AK32" s="13"/>
      <c r="AL32" s="13"/>
      <c r="AM32" s="127"/>
      <c r="AN32" s="127"/>
      <c r="AO32" s="127"/>
      <c r="AP32" s="53"/>
      <c r="AQ32" s="13"/>
      <c r="AR32" s="13"/>
      <c r="AS32" s="127"/>
      <c r="AT32" s="127"/>
      <c r="AU32" s="127"/>
      <c r="AV32" s="53"/>
      <c r="AW32" s="13"/>
      <c r="AX32" s="13"/>
      <c r="AY32" s="127"/>
      <c r="AZ32" s="127"/>
      <c r="BA32" s="127"/>
      <c r="BB32" s="53"/>
      <c r="BC32" s="1"/>
    </row>
    <row r="33" spans="1:55" ht="15.75" hidden="1" customHeight="1">
      <c r="A33" s="3"/>
      <c r="B33" s="9"/>
      <c r="C33" s="9"/>
      <c r="D33" s="9"/>
      <c r="E33" s="9"/>
      <c r="F33" s="9"/>
      <c r="G33" s="9"/>
      <c r="H33" s="10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"/>
      <c r="U33" s="1"/>
      <c r="V33" s="1"/>
      <c r="W33" s="1"/>
      <c r="X33" s="1"/>
      <c r="Y33" s="1"/>
      <c r="Z33" s="1"/>
      <c r="AA33" s="156"/>
      <c r="AB33" s="156"/>
      <c r="AC33" s="156"/>
      <c r="AD33" s="64"/>
      <c r="AE33" s="13"/>
      <c r="AF33" s="13"/>
      <c r="AG33" s="156"/>
      <c r="AH33" s="156"/>
      <c r="AI33" s="156"/>
      <c r="AJ33" s="64"/>
      <c r="AK33" s="13"/>
      <c r="AL33" s="13"/>
      <c r="AM33" s="156"/>
      <c r="AN33" s="156"/>
      <c r="AO33" s="156"/>
      <c r="AP33" s="65"/>
      <c r="AQ33" s="13"/>
      <c r="AR33" s="13"/>
      <c r="AS33" s="156"/>
      <c r="AT33" s="156"/>
      <c r="AU33" s="156"/>
      <c r="AV33" s="65"/>
      <c r="AW33" s="13"/>
      <c r="AX33" s="13"/>
      <c r="AY33" s="156"/>
      <c r="AZ33" s="156"/>
      <c r="BA33" s="156"/>
      <c r="BB33" s="65"/>
      <c r="BC33" s="1"/>
    </row>
    <row r="34" spans="1:55" ht="15.75" hidden="1" customHeight="1">
      <c r="A34" s="3"/>
      <c r="B34" s="155" t="s">
        <v>137</v>
      </c>
      <c r="C34" s="155"/>
      <c r="D34" s="155"/>
      <c r="E34" s="155"/>
      <c r="F34" s="133"/>
      <c r="G34" s="155" t="s">
        <v>138</v>
      </c>
      <c r="H34" s="155"/>
      <c r="I34" s="155"/>
      <c r="J34" s="155"/>
      <c r="K34" s="155" t="s">
        <v>139</v>
      </c>
      <c r="L34" s="155"/>
      <c r="M34" s="155"/>
      <c r="N34" s="155"/>
      <c r="O34" s="155"/>
      <c r="P34" s="155"/>
      <c r="Q34" s="155"/>
      <c r="R34" s="10"/>
      <c r="S34" s="10"/>
      <c r="T34" s="1"/>
      <c r="U34" s="1"/>
      <c r="V34" s="1"/>
      <c r="W34" s="1"/>
      <c r="X34" s="1"/>
      <c r="Y34" s="1"/>
      <c r="Z34" s="1"/>
      <c r="AA34" s="156"/>
      <c r="AB34" s="156"/>
      <c r="AC34" s="156"/>
      <c r="AD34" s="64"/>
      <c r="AE34" s="13"/>
      <c r="AF34" s="13"/>
      <c r="AG34" s="156"/>
      <c r="AH34" s="156"/>
      <c r="AI34" s="156"/>
      <c r="AJ34" s="64"/>
      <c r="AK34" s="13"/>
      <c r="AL34" s="13"/>
      <c r="AM34" s="156"/>
      <c r="AN34" s="156"/>
      <c r="AO34" s="156"/>
      <c r="AP34" s="65"/>
      <c r="AQ34" s="13"/>
      <c r="AR34" s="13"/>
      <c r="AS34" s="156"/>
      <c r="AT34" s="156"/>
      <c r="AU34" s="156"/>
      <c r="AV34" s="65"/>
      <c r="AW34" s="13"/>
      <c r="AX34" s="13"/>
      <c r="AY34" s="156"/>
      <c r="AZ34" s="156"/>
      <c r="BA34" s="156"/>
      <c r="BB34" s="65"/>
      <c r="BC34" s="1"/>
    </row>
    <row r="35" spans="1:55" ht="15.75" hidden="1" customHeight="1">
      <c r="A35" s="3"/>
      <c r="B35" s="157" t="s">
        <v>140</v>
      </c>
      <c r="C35" s="157"/>
      <c r="D35" s="157"/>
      <c r="E35" s="134"/>
      <c r="F35" s="134"/>
      <c r="G35" s="158" t="s">
        <v>140</v>
      </c>
      <c r="H35" s="158"/>
      <c r="I35" s="158"/>
      <c r="J35" s="158"/>
      <c r="K35" s="158" t="s">
        <v>140</v>
      </c>
      <c r="L35" s="158"/>
      <c r="M35" s="158"/>
      <c r="N35" s="158"/>
      <c r="O35" s="158"/>
      <c r="P35" s="158"/>
      <c r="Q35" s="158"/>
      <c r="R35" s="10"/>
      <c r="S35" s="10"/>
      <c r="T35" s="1"/>
      <c r="U35" s="1"/>
      <c r="V35" s="1"/>
      <c r="W35" s="1"/>
      <c r="X35" s="1"/>
      <c r="Y35" s="1"/>
      <c r="Z35" s="1"/>
      <c r="AA35" s="159"/>
      <c r="AB35" s="159"/>
      <c r="AC35" s="159"/>
      <c r="AD35" s="53"/>
      <c r="AE35" s="13"/>
      <c r="AF35" s="13"/>
      <c r="AG35" s="159"/>
      <c r="AH35" s="159"/>
      <c r="AI35" s="159"/>
      <c r="AJ35" s="53"/>
      <c r="AK35" s="13"/>
      <c r="AL35" s="13"/>
      <c r="AM35" s="159"/>
      <c r="AN35" s="159"/>
      <c r="AO35" s="159"/>
      <c r="AP35" s="53"/>
      <c r="AQ35" s="13"/>
      <c r="AR35" s="13"/>
      <c r="AS35" s="159"/>
      <c r="AT35" s="159"/>
      <c r="AU35" s="159"/>
      <c r="AV35" s="53"/>
      <c r="AW35" s="13"/>
      <c r="AX35" s="13"/>
      <c r="AY35" s="159"/>
      <c r="AZ35" s="159"/>
      <c r="BA35" s="159"/>
      <c r="BB35" s="53"/>
      <c r="BC35" s="1"/>
    </row>
    <row r="36" spans="1:55" ht="51" hidden="1" customHeight="1">
      <c r="A36" s="3"/>
      <c r="B36" s="154" t="s">
        <v>141</v>
      </c>
      <c r="C36" s="154"/>
      <c r="D36" s="154"/>
      <c r="E36" s="126"/>
      <c r="F36" s="126"/>
      <c r="G36" s="155" t="s">
        <v>142</v>
      </c>
      <c r="H36" s="155"/>
      <c r="I36" s="155"/>
      <c r="J36" s="155"/>
      <c r="K36" s="155" t="s">
        <v>143</v>
      </c>
      <c r="L36" s="155"/>
      <c r="M36" s="155"/>
      <c r="N36" s="155"/>
      <c r="O36" s="155"/>
      <c r="P36" s="155"/>
      <c r="Q36" s="155"/>
      <c r="R36" s="10"/>
      <c r="S36" s="10"/>
      <c r="T36" s="1"/>
      <c r="U36" s="1"/>
      <c r="V36" s="1"/>
      <c r="W36" s="1"/>
      <c r="X36" s="1"/>
      <c r="Y36" s="1"/>
      <c r="Z36" s="1"/>
      <c r="AA36" s="1"/>
      <c r="AB36" s="1"/>
      <c r="AC36" s="1"/>
      <c r="AD36" s="11"/>
      <c r="AE36" s="1"/>
      <c r="AF36" s="1"/>
      <c r="AG36" s="1"/>
      <c r="AH36" s="1"/>
      <c r="AI36" s="1"/>
      <c r="AJ36" s="11"/>
      <c r="AK36" s="1"/>
      <c r="AL36" s="1"/>
      <c r="AM36" s="1"/>
      <c r="AN36" s="1"/>
      <c r="AO36" s="1"/>
      <c r="AP36" s="11"/>
      <c r="AQ36" s="1"/>
      <c r="AR36" s="1"/>
      <c r="AS36" s="1"/>
      <c r="AT36" s="1"/>
      <c r="AU36" s="1"/>
      <c r="AV36" s="11"/>
      <c r="AW36" s="1"/>
      <c r="AX36" s="1"/>
      <c r="AY36" s="1"/>
      <c r="AZ36" s="1"/>
      <c r="BA36" s="1"/>
      <c r="BB36" s="11"/>
      <c r="BC36" s="1"/>
    </row>
    <row r="37" spans="1:55" ht="22.5" hidden="1" customHeight="1">
      <c r="A37" s="3"/>
      <c r="B37" s="154"/>
      <c r="C37" s="154"/>
      <c r="D37" s="154"/>
      <c r="E37" s="126"/>
      <c r="F37" s="126"/>
      <c r="G37" s="155"/>
      <c r="H37" s="155"/>
      <c r="I37" s="155"/>
      <c r="J37" s="155"/>
      <c r="K37" s="154"/>
      <c r="L37" s="154"/>
      <c r="M37" s="154"/>
      <c r="N37" s="154"/>
      <c r="O37" s="154"/>
      <c r="P37" s="154"/>
      <c r="Q37" s="154"/>
      <c r="R37" s="10"/>
      <c r="S37" s="10"/>
      <c r="T37" s="1"/>
      <c r="U37" s="1"/>
      <c r="V37" s="1"/>
      <c r="W37" s="1"/>
      <c r="X37" s="1"/>
      <c r="Y37" s="1"/>
      <c r="Z37" s="1"/>
      <c r="AA37" s="1"/>
      <c r="AB37" s="1"/>
      <c r="AC37" s="1"/>
      <c r="AD37" s="11"/>
      <c r="AE37" s="1"/>
      <c r="AF37" s="1"/>
      <c r="AG37" s="1"/>
      <c r="AH37" s="1"/>
      <c r="AI37" s="1"/>
      <c r="AJ37" s="11"/>
      <c r="AK37" s="1"/>
      <c r="AL37" s="1"/>
      <c r="AM37" s="1"/>
      <c r="AN37" s="1"/>
      <c r="AO37" s="1"/>
      <c r="AP37" s="11"/>
      <c r="AQ37" s="1"/>
      <c r="AR37" s="1"/>
      <c r="AS37" s="1"/>
      <c r="AT37" s="1"/>
      <c r="AU37" s="1"/>
      <c r="AV37" s="11"/>
      <c r="AW37" s="1"/>
      <c r="AX37" s="1"/>
      <c r="AY37" s="1"/>
      <c r="AZ37" s="1"/>
      <c r="BA37" s="1"/>
      <c r="BB37" s="11"/>
      <c r="BC37" s="1"/>
    </row>
  </sheetData>
  <autoFilter ref="A14:BC30"/>
  <mergeCells count="97">
    <mergeCell ref="C20:C22"/>
    <mergeCell ref="C23:C29"/>
    <mergeCell ref="B15:B22"/>
    <mergeCell ref="AY33:BA33"/>
    <mergeCell ref="AS33:AU33"/>
    <mergeCell ref="AM33:AO33"/>
    <mergeCell ref="AG33:AI33"/>
    <mergeCell ref="AA33:AC33"/>
    <mergeCell ref="AY31:BA31"/>
    <mergeCell ref="AA30:AC30"/>
    <mergeCell ref="A10:D11"/>
    <mergeCell ref="E10:Z11"/>
    <mergeCell ref="BB30:BC30"/>
    <mergeCell ref="B30:E30"/>
    <mergeCell ref="AG30:AI30"/>
    <mergeCell ref="AM30:AO30"/>
    <mergeCell ref="AS30:AU30"/>
    <mergeCell ref="AX30:AZ30"/>
    <mergeCell ref="G30:Z30"/>
    <mergeCell ref="AE30:AF30"/>
    <mergeCell ref="AK30:AL30"/>
    <mergeCell ref="AQ30:AR30"/>
    <mergeCell ref="B23:B29"/>
    <mergeCell ref="C17:C19"/>
    <mergeCell ref="D17:D19"/>
    <mergeCell ref="D21:D22"/>
    <mergeCell ref="AY35:BA35"/>
    <mergeCell ref="A1:Z1"/>
    <mergeCell ref="A2:Z2"/>
    <mergeCell ref="AM31:AO31"/>
    <mergeCell ref="AS31:AU31"/>
    <mergeCell ref="AA31:AC31"/>
    <mergeCell ref="AG31:AI31"/>
    <mergeCell ref="A3:Z3"/>
    <mergeCell ref="A4:Z4"/>
    <mergeCell ref="A5:Z5"/>
    <mergeCell ref="A6:Z6"/>
    <mergeCell ref="A8:Z8"/>
    <mergeCell ref="AA8:AF8"/>
    <mergeCell ref="A7:D7"/>
    <mergeCell ref="AX12:AX13"/>
    <mergeCell ref="AP12:AP13"/>
    <mergeCell ref="AG34:AI34"/>
    <mergeCell ref="AM34:AO34"/>
    <mergeCell ref="K36:Q36"/>
    <mergeCell ref="G36:J36"/>
    <mergeCell ref="B36:D36"/>
    <mergeCell ref="B37:D37"/>
    <mergeCell ref="G37:J37"/>
    <mergeCell ref="K37:Q37"/>
    <mergeCell ref="AS34:AU34"/>
    <mergeCell ref="AY34:BA34"/>
    <mergeCell ref="B35:D35"/>
    <mergeCell ref="G35:J35"/>
    <mergeCell ref="K35:Q35"/>
    <mergeCell ref="AA35:AC35"/>
    <mergeCell ref="AG35:AI35"/>
    <mergeCell ref="AM35:AO35"/>
    <mergeCell ref="AS35:AU35"/>
    <mergeCell ref="B34:E34"/>
    <mergeCell ref="G34:J34"/>
    <mergeCell ref="K34:Q34"/>
    <mergeCell ref="AA34:AC34"/>
    <mergeCell ref="AA10:AF10"/>
    <mergeCell ref="AG10:AL10"/>
    <mergeCell ref="AM10:AR10"/>
    <mergeCell ref="AY12:BA12"/>
    <mergeCell ref="AR12:AR13"/>
    <mergeCell ref="AS12:AU12"/>
    <mergeCell ref="AV12:AV13"/>
    <mergeCell ref="AF12:AF13"/>
    <mergeCell ref="AG12:AI12"/>
    <mergeCell ref="AJ12:AJ13"/>
    <mergeCell ref="AK12:AK13"/>
    <mergeCell ref="AL12:AL13"/>
    <mergeCell ref="AQ12:AQ13"/>
    <mergeCell ref="AG8:AL8"/>
    <mergeCell ref="BB12:BB13"/>
    <mergeCell ref="BC12:BC13"/>
    <mergeCell ref="AW12:AW13"/>
    <mergeCell ref="AM12:AO12"/>
    <mergeCell ref="E12:T12"/>
    <mergeCell ref="AY8:BC8"/>
    <mergeCell ref="AS10:AX10"/>
    <mergeCell ref="AY10:BC10"/>
    <mergeCell ref="AA11:AF11"/>
    <mergeCell ref="AG11:AL11"/>
    <mergeCell ref="AM11:AR11"/>
    <mergeCell ref="AS11:AX11"/>
    <mergeCell ref="AY11:BC11"/>
    <mergeCell ref="V12:Z12"/>
    <mergeCell ref="AA12:AC12"/>
    <mergeCell ref="AD12:AD13"/>
    <mergeCell ref="AE12:AE13"/>
    <mergeCell ref="X13:Y13"/>
    <mergeCell ref="AM8:AR8"/>
    <mergeCell ref="AS8:AX8"/>
  </mergeCells>
  <conditionalFormatting sqref="BA30 AD15:AD30 BB15:BB30 AJ15:AJ30 AP15:AP30 AV15:AV30">
    <cfRule type="containsText" dxfId="3" priority="219" operator="containsText" text="N/A">
      <formula>NOT(ISERROR(SEARCH("N/A",AD15)))</formula>
    </cfRule>
    <cfRule type="cellIs" dxfId="2" priority="220" operator="between">
      <formula>#REF!</formula>
      <formula>#REF!</formula>
    </cfRule>
    <cfRule type="cellIs" dxfId="1" priority="221" operator="between">
      <formula>#REF!</formula>
      <formula>#REF!</formula>
    </cfRule>
    <cfRule type="cellIs" dxfId="0" priority="222" operator="between">
      <formula>#REF!</formula>
      <formula>#REF!</formula>
    </cfRule>
  </conditionalFormatting>
  <conditionalFormatting sqref="AD30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J30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P30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V30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A30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A15:BA30">
    <cfRule type="colorScale" priority="65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dataValidations count="9">
    <dataValidation type="list" allowBlank="1" showInputMessage="1" showErrorMessage="1" sqref="G23:G29">
      <formula1>META02</formula1>
    </dataValidation>
    <dataValidation type="list" allowBlank="1" showInputMessage="1" showErrorMessage="1" error="Escriba un texto " promptTitle="Cualquier contenido" sqref="G15:G22">
      <formula1>META02</formula1>
    </dataValidation>
    <dataValidation type="list" allowBlank="1" showInputMessage="1" showErrorMessage="1" sqref="K15:K29">
      <formula1>PROGRAMACION</formula1>
    </dataValidation>
    <dataValidation type="list" allowBlank="1" showInputMessage="1" showErrorMessage="1" sqref="R15:R29">
      <formula1>INDICADOR</formula1>
    </dataValidation>
    <dataValidation type="list" allowBlank="1" showInputMessage="1" showErrorMessage="1" sqref="V15:V29">
      <formula1>FUENTE</formula1>
    </dataValidation>
    <dataValidation type="list" allowBlank="1" showInputMessage="1" showErrorMessage="1" sqref="W15:W29">
      <formula1>RUBROS</formula1>
    </dataValidation>
    <dataValidation type="list" allowBlank="1" showInputMessage="1" showErrorMessage="1" sqref="X15:X29">
      <formula1>CODIGO</formula1>
    </dataValidation>
    <dataValidation type="list" allowBlank="1" showInputMessage="1" showErrorMessage="1" sqref="U15:U29">
      <formula1>CONTRALORIA</formula1>
    </dataValidation>
    <dataValidation type="list" allowBlank="1" showInputMessage="1" showErrorMessage="1" sqref="AC5">
      <formula1>$BC$8:$BC$8</formula1>
    </dataValidation>
  </dataValidations>
  <pageMargins left="0.35433070866141736" right="0.27559055118110237" top="0.74803149606299213" bottom="0.74803149606299213" header="0.31496062992125984" footer="0.31496062992125984"/>
  <pageSetup paperSize="14" scale="41" fitToHeight="0" orientation="landscape" horizontalDpi="4294967293" verticalDpi="0" r:id="rId1"/>
  <colBreaks count="1" manualBreakCount="1">
    <brk id="26" max="4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topLeftCell="A2" zoomScale="55" zoomScaleNormal="55" workbookViewId="0">
      <selection activeCell="C3" sqref="C3:C6"/>
    </sheetView>
  </sheetViews>
  <sheetFormatPr baseColWidth="10" defaultColWidth="11.42578125" defaultRowHeight="15"/>
  <cols>
    <col min="1" max="1" width="25.140625" customWidth="1"/>
    <col min="2" max="2" width="28.28515625" bestFit="1" customWidth="1"/>
    <col min="3" max="3" width="56.5703125" bestFit="1" customWidth="1"/>
    <col min="4" max="4" width="43.28515625" customWidth="1"/>
    <col min="5" max="5" width="13.28515625" customWidth="1"/>
  </cols>
  <sheetData>
    <row r="1" spans="1:8">
      <c r="A1" t="s">
        <v>144</v>
      </c>
      <c r="B1" t="s">
        <v>39</v>
      </c>
      <c r="C1" t="s">
        <v>145</v>
      </c>
      <c r="D1" t="s">
        <v>146</v>
      </c>
      <c r="F1" t="s">
        <v>147</v>
      </c>
    </row>
    <row r="2" spans="1:8">
      <c r="A2" t="s">
        <v>148</v>
      </c>
      <c r="B2" t="s">
        <v>91</v>
      </c>
      <c r="D2" t="s">
        <v>57</v>
      </c>
      <c r="F2" t="s">
        <v>68</v>
      </c>
    </row>
    <row r="3" spans="1:8">
      <c r="A3" t="s">
        <v>149</v>
      </c>
      <c r="B3" t="s">
        <v>76</v>
      </c>
      <c r="C3" t="s">
        <v>150</v>
      </c>
      <c r="D3" t="s">
        <v>110</v>
      </c>
      <c r="F3" t="s">
        <v>58</v>
      </c>
    </row>
    <row r="4" spans="1:8">
      <c r="A4" t="s">
        <v>151</v>
      </c>
      <c r="C4" t="s">
        <v>72</v>
      </c>
      <c r="D4" t="s">
        <v>74</v>
      </c>
      <c r="F4" t="s">
        <v>81</v>
      </c>
    </row>
    <row r="5" spans="1:8">
      <c r="A5" t="s">
        <v>152</v>
      </c>
      <c r="C5" t="s">
        <v>53</v>
      </c>
      <c r="D5" t="s">
        <v>153</v>
      </c>
    </row>
    <row r="6" spans="1:8">
      <c r="A6" t="s">
        <v>154</v>
      </c>
      <c r="C6" t="s">
        <v>101</v>
      </c>
      <c r="E6" t="s">
        <v>155</v>
      </c>
      <c r="G6" t="s">
        <v>156</v>
      </c>
    </row>
    <row r="7" spans="1:8">
      <c r="A7" t="s">
        <v>157</v>
      </c>
      <c r="E7" t="s">
        <v>158</v>
      </c>
      <c r="G7" t="s">
        <v>61</v>
      </c>
    </row>
    <row r="8" spans="1:8">
      <c r="E8" t="s">
        <v>159</v>
      </c>
      <c r="G8" t="s">
        <v>160</v>
      </c>
    </row>
    <row r="9" spans="1:8">
      <c r="E9" t="s">
        <v>161</v>
      </c>
    </row>
    <row r="10" spans="1:8">
      <c r="E10" t="s">
        <v>162</v>
      </c>
    </row>
    <row r="12" spans="1:8" s="16" customFormat="1" ht="74.25" customHeight="1">
      <c r="A12" s="26"/>
      <c r="C12" s="27"/>
      <c r="D12" s="19"/>
      <c r="H12" s="16" t="s">
        <v>163</v>
      </c>
    </row>
    <row r="13" spans="1:8" s="16" customFormat="1" ht="74.25" customHeight="1">
      <c r="A13" s="26"/>
      <c r="C13" s="27"/>
      <c r="D13" s="19"/>
      <c r="H13" s="16" t="s">
        <v>164</v>
      </c>
    </row>
    <row r="14" spans="1:8" s="16" customFormat="1" ht="74.25" customHeight="1">
      <c r="A14" s="26"/>
      <c r="C14" s="27"/>
      <c r="D14" s="15"/>
      <c r="H14" s="16" t="s">
        <v>165</v>
      </c>
    </row>
    <row r="15" spans="1:8" s="16" customFormat="1" ht="74.25" customHeight="1">
      <c r="A15" s="26"/>
      <c r="C15" s="27"/>
      <c r="D15" s="15"/>
      <c r="H15" s="16" t="s">
        <v>166</v>
      </c>
    </row>
    <row r="16" spans="1:8" s="16" customFormat="1" ht="74.25" customHeight="1" thickBot="1">
      <c r="A16" s="26"/>
      <c r="C16" s="27"/>
      <c r="D16" s="18"/>
    </row>
    <row r="17" spans="1:4" s="16" customFormat="1" ht="74.25" customHeight="1">
      <c r="A17" s="26"/>
      <c r="C17" s="27"/>
      <c r="D17" s="17"/>
    </row>
    <row r="18" spans="1:4" s="16" customFormat="1" ht="74.25" customHeight="1">
      <c r="A18" s="26"/>
      <c r="C18" s="27"/>
      <c r="D18" s="19"/>
    </row>
    <row r="19" spans="1:4" s="16" customFormat="1" ht="74.25" customHeight="1">
      <c r="A19" s="26"/>
      <c r="C19" s="27"/>
      <c r="D19" s="19"/>
    </row>
    <row r="20" spans="1:4" s="16" customFormat="1" ht="74.25" customHeight="1">
      <c r="A20" s="26"/>
      <c r="C20" s="27"/>
      <c r="D20" s="19"/>
    </row>
    <row r="21" spans="1:4" s="16" customFormat="1" ht="74.25" customHeight="1" thickBot="1">
      <c r="A21" s="26"/>
      <c r="C21" s="28"/>
      <c r="D21" s="19"/>
    </row>
    <row r="22" spans="1:4" ht="18.75" thickBot="1">
      <c r="C22" s="28"/>
      <c r="D22" s="17"/>
    </row>
    <row r="23" spans="1:4" ht="18.75" thickBot="1">
      <c r="C23" s="28"/>
      <c r="D23" s="14"/>
    </row>
    <row r="24" spans="1:4" ht="18">
      <c r="C24" s="29"/>
      <c r="D24" s="17"/>
    </row>
    <row r="25" spans="1:4" ht="18">
      <c r="C25" s="29"/>
      <c r="D25" s="19"/>
    </row>
    <row r="26" spans="1:4" ht="18">
      <c r="C26" s="29"/>
      <c r="D26" s="19"/>
    </row>
    <row r="27" spans="1:4" ht="18.75" thickBot="1">
      <c r="C27" s="29"/>
      <c r="D27" s="18"/>
    </row>
    <row r="28" spans="1:4" ht="18">
      <c r="C28" s="29"/>
      <c r="D28" s="17"/>
    </row>
    <row r="29" spans="1:4" ht="18">
      <c r="C29" s="29"/>
      <c r="D29" s="19"/>
    </row>
    <row r="30" spans="1:4" ht="18">
      <c r="C30" s="29"/>
      <c r="D30" s="19"/>
    </row>
    <row r="31" spans="1:4" ht="18">
      <c r="C31" s="29"/>
      <c r="D31" s="19"/>
    </row>
    <row r="32" spans="1:4" ht="18">
      <c r="C32" s="30"/>
      <c r="D32" s="19"/>
    </row>
    <row r="33" spans="3:4" ht="18">
      <c r="C33" s="30"/>
      <c r="D33" s="19"/>
    </row>
    <row r="34" spans="3:4" ht="18">
      <c r="C34" s="30"/>
      <c r="D34" s="18"/>
    </row>
    <row r="35" spans="3:4" ht="18">
      <c r="C35" s="30"/>
      <c r="D35" s="18"/>
    </row>
    <row r="36" spans="3:4" ht="18">
      <c r="C36" s="30"/>
      <c r="D36" s="18"/>
    </row>
    <row r="37" spans="3:4" ht="18">
      <c r="C37" s="30"/>
      <c r="D37" s="18"/>
    </row>
    <row r="38" spans="3:4" ht="18">
      <c r="C38" s="30"/>
      <c r="D38" s="21"/>
    </row>
    <row r="39" spans="3:4" ht="18">
      <c r="C39" s="30"/>
      <c r="D39" s="21"/>
    </row>
    <row r="40" spans="3:4" ht="18">
      <c r="C40" s="31"/>
      <c r="D40" s="21"/>
    </row>
    <row r="41" spans="3:4" ht="18">
      <c r="C41" s="31"/>
      <c r="D41" s="21"/>
    </row>
    <row r="42" spans="3:4" ht="18.75" thickBot="1">
      <c r="C42" s="32"/>
      <c r="D42" s="21"/>
    </row>
    <row r="43" spans="3:4" ht="18">
      <c r="C43" s="33"/>
      <c r="D43" s="17"/>
    </row>
    <row r="44" spans="3:4" ht="18">
      <c r="C44" s="34"/>
      <c r="D44" s="18"/>
    </row>
    <row r="45" spans="3:4" ht="18">
      <c r="C45" s="34"/>
      <c r="D45" s="18"/>
    </row>
    <row r="46" spans="3:4" ht="18">
      <c r="C46" s="34"/>
      <c r="D46" s="21"/>
    </row>
    <row r="47" spans="3:4" ht="18.75" thickBot="1">
      <c r="C47" s="35"/>
      <c r="D47" s="20"/>
    </row>
    <row r="48" spans="3:4" ht="18">
      <c r="C48" s="36"/>
    </row>
    <row r="49" spans="3:3" ht="18">
      <c r="C49" s="36"/>
    </row>
    <row r="50" spans="3:3" ht="18">
      <c r="C50" s="36"/>
    </row>
    <row r="51" spans="3:3" ht="18">
      <c r="C51" s="36"/>
    </row>
    <row r="52" spans="3:3" ht="18">
      <c r="C52" s="37"/>
    </row>
    <row r="53" spans="3:3" ht="18">
      <c r="C53" s="37"/>
    </row>
    <row r="54" spans="3:3" ht="18">
      <c r="C54" s="37"/>
    </row>
    <row r="55" spans="3:3" ht="18">
      <c r="C55" s="37"/>
    </row>
    <row r="56" spans="3:3" ht="18">
      <c r="C56" s="38"/>
    </row>
    <row r="57" spans="3:3" ht="18">
      <c r="C57" s="39"/>
    </row>
    <row r="58" spans="3:3" ht="18">
      <c r="C58" s="39"/>
    </row>
    <row r="59" spans="3:3" ht="18">
      <c r="C59" s="39"/>
    </row>
    <row r="60" spans="3:3" ht="18.75" thickBot="1">
      <c r="C60" s="40"/>
    </row>
    <row r="61" spans="3:3" ht="18">
      <c r="C61" s="41"/>
    </row>
    <row r="62" spans="3:3" ht="18">
      <c r="C62" s="42"/>
    </row>
    <row r="63" spans="3:3" ht="18">
      <c r="C63" s="42"/>
    </row>
    <row r="64" spans="3:3" ht="18">
      <c r="C64" s="42"/>
    </row>
    <row r="65" spans="3:3" ht="18">
      <c r="C65" s="42"/>
    </row>
    <row r="66" spans="3:3" ht="18">
      <c r="C66" s="43"/>
    </row>
    <row r="67" spans="3:3" ht="18">
      <c r="C67" s="43"/>
    </row>
    <row r="68" spans="3:3" ht="18">
      <c r="C68" s="43"/>
    </row>
    <row r="69" spans="3:3" ht="18">
      <c r="C69" s="43"/>
    </row>
    <row r="70" spans="3:3" ht="18">
      <c r="C70" s="43"/>
    </row>
    <row r="71" spans="3:3" ht="18">
      <c r="C71" s="44"/>
    </row>
    <row r="72" spans="3:3" ht="18">
      <c r="C72" s="43"/>
    </row>
    <row r="73" spans="3:3" ht="18">
      <c r="C73" s="43"/>
    </row>
    <row r="74" spans="3:3" ht="18">
      <c r="C74" s="43"/>
    </row>
    <row r="75" spans="3:3" ht="18">
      <c r="C75" s="43"/>
    </row>
    <row r="76" spans="3:3" ht="18">
      <c r="C76" s="43"/>
    </row>
    <row r="77" spans="3:3" ht="18">
      <c r="C77" s="43"/>
    </row>
    <row r="78" spans="3:3" ht="18">
      <c r="C78" s="43"/>
    </row>
    <row r="79" spans="3:3" ht="18">
      <c r="C79" s="42"/>
    </row>
    <row r="80" spans="3:3" ht="18">
      <c r="C80" s="42"/>
    </row>
    <row r="81" spans="3:3" ht="18">
      <c r="C81" s="42"/>
    </row>
    <row r="82" spans="3:3" ht="18">
      <c r="C82" s="42"/>
    </row>
    <row r="83" spans="3:3" ht="18">
      <c r="C83" s="42"/>
    </row>
    <row r="84" spans="3:3" ht="18">
      <c r="C84" s="42"/>
    </row>
    <row r="85" spans="3:3" ht="18">
      <c r="C85" s="45"/>
    </row>
    <row r="86" spans="3:3" ht="18">
      <c r="C86" s="42"/>
    </row>
    <row r="87" spans="3:3" ht="18">
      <c r="C87" s="42"/>
    </row>
    <row r="88" spans="3:3" ht="18.75" thickBot="1">
      <c r="C88" s="46"/>
    </row>
    <row r="89" spans="3:3" ht="18">
      <c r="C89" s="47"/>
    </row>
    <row r="90" spans="3:3" ht="18">
      <c r="C90" s="43"/>
    </row>
    <row r="91" spans="3:3" ht="18">
      <c r="C91" s="43"/>
    </row>
    <row r="92" spans="3:3" ht="18">
      <c r="C92" s="43"/>
    </row>
    <row r="93" spans="3:3" ht="18">
      <c r="C93" s="43"/>
    </row>
    <row r="94" spans="3:3" ht="18.75" thickBot="1">
      <c r="C94" s="48"/>
    </row>
    <row r="99" spans="2:3">
      <c r="B99" t="s">
        <v>47</v>
      </c>
      <c r="C99" t="s">
        <v>167</v>
      </c>
    </row>
    <row r="100" spans="2:3">
      <c r="B100" s="23">
        <v>1167</v>
      </c>
      <c r="C100" s="16" t="s">
        <v>168</v>
      </c>
    </row>
    <row r="101" spans="2:3" ht="30">
      <c r="B101" s="23">
        <v>1131</v>
      </c>
      <c r="C101" s="16" t="s">
        <v>169</v>
      </c>
    </row>
    <row r="102" spans="2:3">
      <c r="B102" s="23">
        <v>1177</v>
      </c>
      <c r="C102" s="16" t="s">
        <v>170</v>
      </c>
    </row>
    <row r="103" spans="2:3" ht="30">
      <c r="B103" s="23">
        <v>1094</v>
      </c>
      <c r="C103" s="16" t="s">
        <v>171</v>
      </c>
    </row>
    <row r="104" spans="2:3">
      <c r="B104" s="23">
        <v>1128</v>
      </c>
      <c r="C104" s="16" t="s">
        <v>172</v>
      </c>
    </row>
    <row r="105" spans="2:3" ht="30">
      <c r="B105" s="23">
        <v>1095</v>
      </c>
      <c r="C105" s="16" t="s">
        <v>173</v>
      </c>
    </row>
    <row r="106" spans="2:3" ht="30">
      <c r="B106" s="23">
        <v>1129</v>
      </c>
      <c r="C106" s="16" t="s">
        <v>174</v>
      </c>
    </row>
    <row r="107" spans="2:3" ht="45">
      <c r="B107" s="23">
        <v>1120</v>
      </c>
      <c r="C107" s="16" t="s">
        <v>175</v>
      </c>
    </row>
    <row r="108" spans="2:3">
      <c r="B108" s="22"/>
    </row>
    <row r="109" spans="2:3">
      <c r="B109" s="22"/>
    </row>
  </sheetData>
  <conditionalFormatting sqref="C13">
    <cfRule type="colorScale" priority="1">
      <colorScale>
        <cfvo type="min" val="0"/>
        <cfvo type="max" val="0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17</vt:i4>
      </vt:variant>
    </vt:vector>
  </HeadingPairs>
  <TitlesOfParts>
    <vt:vector size="19" baseType="lpstr">
      <vt:lpstr>PLAN GESTION POR PROCESO</vt:lpstr>
      <vt:lpstr>Hoja2</vt:lpstr>
      <vt:lpstr>'PLAN GESTION POR PROCESO'!Área_de_impresión</vt:lpstr>
      <vt:lpstr>CODIGO</vt:lpstr>
      <vt:lpstr>CONTRALORIA</vt:lpstr>
      <vt:lpstr>FUENTE</vt:lpstr>
      <vt:lpstr>INDICADOR</vt:lpstr>
      <vt:lpstr>MEDICION</vt:lpstr>
      <vt:lpstr>MEDICIONFINAL</vt:lpstr>
      <vt:lpstr>META</vt:lpstr>
      <vt:lpstr>META02</vt:lpstr>
      <vt:lpstr>META2</vt:lpstr>
      <vt:lpstr>OBJETIVOS</vt:lpstr>
      <vt:lpstr>PMRFINAL</vt:lpstr>
      <vt:lpstr>PRODUCTO</vt:lpstr>
      <vt:lpstr>PROGRAMACION</vt:lpstr>
      <vt:lpstr>RUBROS</vt:lpstr>
      <vt:lpstr>SIG</vt:lpstr>
      <vt:lpstr>'PLAN GESTION POR PROCESO'!Títulos_a_imprimir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juan.jimenez</cp:lastModifiedBy>
  <cp:revision/>
  <cp:lastPrinted>2017-04-07T21:28:32Z</cp:lastPrinted>
  <dcterms:created xsi:type="dcterms:W3CDTF">2016-04-29T15:58:00Z</dcterms:created>
  <dcterms:modified xsi:type="dcterms:W3CDTF">2017-06-06T19:38:01Z</dcterms:modified>
  <cp:category/>
  <cp:contentStatus/>
</cp:coreProperties>
</file>