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5_Planeacion y gestion sectorial/"/>
    </mc:Choice>
  </mc:AlternateContent>
  <xr:revisionPtr revIDLastSave="121" documentId="13_ncr:1_{D36260DE-A043-427A-84F0-02F6EC4DA5E7}" xr6:coauthVersionLast="47" xr6:coauthVersionMax="47" xr10:uidLastSave="{6208EB48-DC8E-4C62-A6FB-5E76A4CCC95B}"/>
  <bookViews>
    <workbookView showHorizontalScroll="0" showVerticalScroll="0" showSheetTabs="0"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8" i="1" l="1"/>
  <c r="W18" i="1"/>
  <c r="U22" i="1"/>
  <c r="W22" i="1"/>
  <c r="AJ22" i="1"/>
  <c r="AL22" i="1"/>
  <c r="AE22" i="1"/>
  <c r="AG22" i="1"/>
  <c r="Z22" i="1"/>
  <c r="AB22" i="1"/>
  <c r="AO22" i="1"/>
  <c r="AQ22" i="1"/>
  <c r="O21" i="1"/>
  <c r="AO21" i="1"/>
  <c r="AQ21" i="1"/>
  <c r="AJ21" i="1"/>
  <c r="AL21" i="1"/>
  <c r="AE21" i="1"/>
  <c r="AG21" i="1"/>
  <c r="Z21" i="1"/>
  <c r="AB21" i="1"/>
  <c r="AJ20" i="1"/>
  <c r="AL20" i="1"/>
  <c r="AE20" i="1"/>
  <c r="AG20" i="1"/>
  <c r="AG23" i="1"/>
  <c r="Z20" i="1"/>
  <c r="AB20" i="1"/>
  <c r="U20" i="1"/>
  <c r="W23" i="1"/>
  <c r="O20" i="1"/>
  <c r="AO20" i="1"/>
  <c r="AQ20" i="1"/>
  <c r="AQ23" i="1"/>
  <c r="AJ18" i="1"/>
  <c r="AL18" i="1"/>
  <c r="AJ17" i="1"/>
  <c r="AL17" i="1"/>
  <c r="AJ16" i="1"/>
  <c r="AL16" i="1"/>
  <c r="AJ15" i="1"/>
  <c r="AL15" i="1"/>
  <c r="AJ14" i="1"/>
  <c r="AL14" i="1"/>
  <c r="AE18" i="1"/>
  <c r="AG18" i="1"/>
  <c r="AE17" i="1"/>
  <c r="AG17" i="1"/>
  <c r="AE16" i="1"/>
  <c r="AG16" i="1"/>
  <c r="AE15" i="1"/>
  <c r="AG15" i="1"/>
  <c r="AE14" i="1"/>
  <c r="AG14" i="1"/>
  <c r="Z14" i="1"/>
  <c r="AB14" i="1"/>
  <c r="U17" i="1"/>
  <c r="U16" i="1"/>
  <c r="U14" i="1"/>
  <c r="W14" i="1"/>
  <c r="AO16" i="1"/>
  <c r="AQ16" i="1"/>
  <c r="AO18" i="1"/>
  <c r="AQ18" i="1"/>
  <c r="AO17" i="1"/>
  <c r="AQ17" i="1"/>
  <c r="AO15" i="1"/>
  <c r="AQ15" i="1"/>
  <c r="AO14" i="1"/>
  <c r="AQ14" i="1"/>
  <c r="Z18" i="1"/>
  <c r="AB18" i="1"/>
  <c r="Z17" i="1"/>
  <c r="AB17" i="1"/>
  <c r="Z16" i="1"/>
  <c r="AB16" i="1"/>
  <c r="Z15" i="1"/>
  <c r="AB15" i="1"/>
  <c r="AB23" i="1"/>
  <c r="AL23" i="1"/>
  <c r="AG19" i="1"/>
  <c r="AG24" i="1"/>
  <c r="AB19" i="1"/>
  <c r="AB24" i="1"/>
  <c r="AQ19" i="1"/>
  <c r="AQ24" i="1"/>
  <c r="W19" i="1"/>
  <c r="W24" i="1"/>
  <c r="AL19" i="1"/>
  <c r="AL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3"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3"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<sst xmlns="http://schemas.openxmlformats.org/spreadsheetml/2006/main" count="241" uniqueCount="146">
  <si>
    <r>
      <rPr>
        <b/>
        <sz val="14"/>
        <color theme="1"/>
        <rFont val="Calibri Light"/>
        <family val="2"/>
        <scheme val="major"/>
      </rPr>
      <t>FORMULACIÓN Y SEGUIMIENTO PLANES DE GESTIÓN NIVEL CENTRAL</t>
    </r>
    <r>
      <rPr>
        <b/>
        <sz val="11"/>
        <color theme="1"/>
        <rFont val="Calibri Light"/>
        <family val="2"/>
        <scheme val="major"/>
      </rPr>
      <t xml:space="preserve">
PROCESO PLANEACIÓN Y GESTIÓN SECTORIAL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</si>
  <si>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Vigencia desde:</t>
    </r>
    <r>
      <rPr>
        <sz val="11"/>
        <color theme="1"/>
        <rFont val="Calibri Light"/>
        <family val="2"/>
        <scheme val="major"/>
      </rPr>
      <t xml:space="preserve"> 31 de enero de 2022
</t>
    </r>
    <r>
      <rPr>
        <b/>
        <sz val="11"/>
        <color theme="1"/>
        <rFont val="Calibri Light"/>
        <family val="2"/>
        <scheme val="major"/>
      </rPr>
      <t xml:space="preserve">Caso HOLA: </t>
    </r>
    <r>
      <rPr>
        <sz val="11"/>
        <color theme="1"/>
        <rFont val="Calibri Light"/>
        <family val="2"/>
        <scheme val="major"/>
      </rPr>
      <t>222703</t>
    </r>
  </si>
  <si>
    <t xml:space="preserve">VIGENCIA DE LA PLANEACIÓN 2022 </t>
  </si>
  <si>
    <t>DEPENDENCIAS ASOCIADAS</t>
  </si>
  <si>
    <t>Oficina Asesora de Planeación</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</si>
  <si>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</si>
  <si>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</si>
  <si>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</si>
  <si>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</si>
  <si>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</si>
  <si>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223220</t>
    </r>
  </si>
  <si>
    <t>11 de marzo de 2022</t>
  </si>
  <si>
    <t xml:space="preserve">Se modifica la programación trimestral de la meta transversal No. 2 Actualizar el 100% los documentos del proceso conforme al plan de trabajo definido, de acuerdo con el cronograma establecido para la vigencia. Se ajusta la programación de la meta transversal No. 3 de capacitación en el sistema de gestión, anticipando el ii trimestre al i trimestre. Se ajusta la programación de la meta No. 5 de políticas públicas, anticipando la programación trimestral. </t>
  </si>
  <si>
    <t>31 de marzo de 2022</t>
  </si>
  <si>
    <t xml:space="preserve">Se tramita caso Hola No. 238764 con el anexo del cronograma de actualización de documentos del proceso. </t>
  </si>
  <si>
    <t xml:space="preserve">Para el primer trimestre de la vigencia 2022, el plan de gestión del proceso alcanzó un nivel de desempeño del 100% de acuerdo con lo programado, y del 18,67% acumulado para la vigencia. Se precisa el entregable de las metas 1 y 2 acorde con su redacción. </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</si>
  <si>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</si>
  <si>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</si>
  <si>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</si>
  <si>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</si>
  <si>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</si>
  <si>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</si>
  <si>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</si>
  <si>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</si>
  <si>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</si>
  <si>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</si>
  <si>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</si>
  <si>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</si>
  <si>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</si>
  <si>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</si>
  <si>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</si>
  <si>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</si>
  <si>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</si>
  <si>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</si>
  <si>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</si>
  <si>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</si>
  <si>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</si>
  <si>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</si>
  <si>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</si>
  <si>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</si>
  <si>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</si>
  <si>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</si>
  <si>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</si>
  <si>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</si>
  <si>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</si>
  <si>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</si>
  <si>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</si>
  <si>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</si>
  <si>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</si>
  <si>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</si>
  <si>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</si>
  <si>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</si>
  <si>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</si>
  <si>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</si>
  <si>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Consolidar y revisar el 100% de los reportes del sector gobierno relacionados con las metas del plan estratégico sectorial, a partir de la información suministrada por los responsables.</t>
  </si>
  <si>
    <t>Gestión</t>
  </si>
  <si>
    <t>Reportes revisados</t>
  </si>
  <si>
    <t>Número de reportes del sector gobierno revisados /  Número de reportes sectoriales elaborados X 100</t>
  </si>
  <si>
    <t>Constante</t>
  </si>
  <si>
    <t>Eficacia</t>
  </si>
  <si>
    <t>Reportes trimestrales del plan estratégico sectorial</t>
  </si>
  <si>
    <t>Información de las dependencias</t>
  </si>
  <si>
    <t>Oficina Asesora de Planeación - Grupo planeación institucional y sectorial</t>
  </si>
  <si>
    <t xml:space="preserve"> Reportes publicados en la página web de la entidad</t>
  </si>
  <si>
    <t xml:space="preserve">En el primer trimestre de 2022 se realizó la revisión y consolidación del reporte trimestral de avance del Plan Estratégico Sectorial con corte a 31/12/2021, a partir de la información suministrada por parte de cada una de las áreas y entidades responsables. El reporte se encuenta publicado en la página web de la entidad. </t>
  </si>
  <si>
    <t>Reporte consolidado del Plan Estratégico Sectorial
https://www.gobiernobogota.gov.co/sites/gobiernobogota.gov.co/files/planeacion/consolidado_seguimiento_pes_-iv_trim_2021_1.xls</t>
  </si>
  <si>
    <t xml:space="preserve">Elaborar un informe informe del nivel de implementación de MIPG en el Sector Gobierno </t>
  </si>
  <si>
    <t>informes de implementación sectorial MIPG</t>
  </si>
  <si>
    <t>Número de informes de implementación MIPG sectorial</t>
  </si>
  <si>
    <t>Suma</t>
  </si>
  <si>
    <t>Informes elaborados</t>
  </si>
  <si>
    <t>informe del nivel de implementación de MIPG en el Sector Gobierno</t>
  </si>
  <si>
    <t>Reporte FURAG e informes de implementación del MIPG</t>
  </si>
  <si>
    <t xml:space="preserve"> Informes publicados en la página web de la entidad</t>
  </si>
  <si>
    <t>No programada</t>
  </si>
  <si>
    <t>No programada para el I trimestre de 2022</t>
  </si>
  <si>
    <t>Realizar cuatro (4) reuniones de articulación del sector gobierno, para identificar buenas prácticas al interior del sector en la implementación de  políticas del MIPG.</t>
  </si>
  <si>
    <t>Reuniones articulación del sector gobierno</t>
  </si>
  <si>
    <t xml:space="preserve">Número de reuniones realizadas </t>
  </si>
  <si>
    <t>Reuniones realizadas</t>
  </si>
  <si>
    <t xml:space="preserve">Evidencias de reunión </t>
  </si>
  <si>
    <t>Evidencias de reunión</t>
  </si>
  <si>
    <t>Archivo OAP</t>
  </si>
  <si>
    <t xml:space="preserve">Identificar e implementar una (1) buena práctica al interior del sector en la implementación de políticas del MIPG, con el fin de fortalecer el sistema de gestión de la SDG. </t>
  </si>
  <si>
    <t>Retadora (Mejora)</t>
  </si>
  <si>
    <t>Identificación e implementación de buena práctica</t>
  </si>
  <si>
    <t>Número de buenas prácticas identificadas e implementadas en el  MIPG de la SDG</t>
  </si>
  <si>
    <t>Buena  práctica</t>
  </si>
  <si>
    <t>Eficiencia</t>
  </si>
  <si>
    <t>Documento de buena práctica implementada</t>
  </si>
  <si>
    <t>Evidencias de reuniones, informes de las entidades del sector gobierno</t>
  </si>
  <si>
    <t>Publicar dos (2) informes sobre el estado de las políticas públicas que lidera el Sector Gobierno con el fin de medir la eficacia de la planeación del sector</t>
  </si>
  <si>
    <t>Estado de las Políticas Públicas del sector Gobierno</t>
  </si>
  <si>
    <t>Número de informes publicados</t>
  </si>
  <si>
    <t>2 informes publicados</t>
  </si>
  <si>
    <t>Informes publicados</t>
  </si>
  <si>
    <t>Informes de políticas públicas</t>
  </si>
  <si>
    <t>Archivo Gestión OAP 
pagina Web</t>
  </si>
  <si>
    <t>Grupo de políticas públicas - OAP -</t>
  </si>
  <si>
    <t xml:space="preserve">En el primer trimestre de 2022, se e realizó la publicación del informe del estado de las políticas públicas del sector gobierno para el segundo semestre del año 2021,  en el cual se contemplaron tanto las políticas propias de la SDG como las de las entidades adscritas al sector. </t>
  </si>
  <si>
    <t xml:space="preserve">Se realizó la publicación del informe del estado de las políticas públicas del sector gobierno para el segundo semestre del año 2021,  en el cual se contemplaron tanto las políticas propias de la SDG como las de las entidades adscritas al sector. </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</si>
  <si>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</si>
  <si>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</si>
  <si>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</si>
  <si>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</si>
  <si>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</si>
  <si>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</si>
  <si>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</si>
  <si>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</si>
  <si>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</si>
  <si>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</si>
  <si>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</si>
  <si>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No programa para el I trimestre de 2022</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</si>
  <si>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</si>
  <si>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</si>
  <si>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</si>
  <si>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</si>
  <si>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</si>
  <si>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</si>
  <si>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</si>
  <si>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Se realizó la actualización de la matriz de riegos del proceso. La nueva versión está publicada en MATIZ</t>
  </si>
  <si>
    <t>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</si>
  <si>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</si>
  <si>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</si>
  <si>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</si>
  <si>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</si>
  <si>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</si>
  <si>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</si>
  <si>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</si>
  <si>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</si>
  <si>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La Oficina Asesora de Planeación organizó, presentó y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</si>
  <si>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</si>
  <si>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</si>
  <si>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</si>
  <si>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</si>
  <si>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</si>
  <si>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</si>
  <si>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Creciente</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</si>
  <si>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</si>
  <si>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</si>
  <si>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</si>
  <si>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</si>
  <si>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</si>
  <si>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</si>
  <si>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Informe del estado de las políticas públicas del Sector Gobierno
https://www.gobiernobogota.gov.co/sites/gobiernobogota.gov.co/files/planeacion/informe_politicas_publicas_segundo_semestre_2021.pdf</t>
  </si>
  <si>
    <t>29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</si>
</sst>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1"/>
      <name val="Calibri Light"/>
      <family val="2"/>
      <scheme val="major"/>
    </font>
    <font>
      <u/>
      <sz val="11"/>
      <color theme="1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11" fillId="0" borderId="0"/>
    <xf numFmtId="0" fontId="13" fillId="0" borderId="0" applyNumberFormat="0" applyFill="0" applyBorder="0" applyAlignment="0" applyProtection="0"/>
  </cellStyleXfs>
  <cellXfs count="119">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4" fillId="0" borderId="1" xfId="0" applyFont="1" applyBorder="1" applyAlignment="1">
      <alignment horizontal="left" vertical="top" wrapText="1"/>
    </xf>
    <xf numFmtId="0" fontId="5" fillId="0" borderId="0" xfId="0" applyFont="1" applyAlignment="1">
      <alignment wrapText="1"/>
    </xf>
    <xf numFmtId="0" fontId="5"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0" fontId="2" fillId="2" borderId="1" xfId="0" applyFont="1" applyFill="1" applyBorder="1" applyAlignment="1">
      <alignment horizontal="center" vertical="center" wrapText="1"/>
    </xf>
    <xf numFmtId="0" fontId="9"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6" fillId="3" borderId="1" xfId="0" applyFont="1" applyFill="1" applyBorder="1" applyAlignment="1">
      <alignment wrapText="1"/>
    </xf>
    <xf numFmtId="0" fontId="1" fillId="0" borderId="0" xfId="0" applyFont="1" applyAlignment="1">
      <alignment vertical="top" wrapText="1"/>
    </xf>
    <xf numFmtId="9" fontId="6" fillId="3" borderId="1" xfId="1" applyFont="1" applyFill="1" applyBorder="1" applyAlignment="1">
      <alignment vertical="top" wrapText="1"/>
    </xf>
    <xf numFmtId="9" fontId="8" fillId="3" borderId="1" xfId="0" applyNumberFormat="1" applyFont="1" applyFill="1" applyBorder="1" applyAlignment="1">
      <alignment vertical="top" wrapText="1"/>
    </xf>
    <xf numFmtId="0" fontId="2" fillId="3" borderId="1" xfId="0" applyFont="1" applyFill="1" applyBorder="1" applyAlignment="1">
      <alignment horizontal="center" wrapText="1"/>
    </xf>
    <xf numFmtId="0" fontId="12" fillId="0" borderId="13" xfId="0" applyFont="1" applyBorder="1" applyAlignment="1" applyProtection="1">
      <alignment horizontal="center" vertical="center" wrapText="1"/>
      <protection hidden="1"/>
    </xf>
    <xf numFmtId="0" fontId="12" fillId="0" borderId="1" xfId="0" applyFont="1" applyBorder="1" applyAlignment="1" applyProtection="1">
      <alignment horizontal="justify" vertical="center" wrapText="1"/>
      <protection hidden="1"/>
    </xf>
    <xf numFmtId="0" fontId="12" fillId="0" borderId="1" xfId="0" applyFont="1" applyBorder="1" applyAlignment="1">
      <alignment horizontal="left" vertical="top" wrapText="1"/>
    </xf>
    <xf numFmtId="0" fontId="12" fillId="0" borderId="1" xfId="0" applyFont="1" applyBorder="1" applyAlignment="1" applyProtection="1">
      <alignment horizontal="justify" vertical="top" wrapText="1"/>
      <protection hidden="1"/>
    </xf>
    <xf numFmtId="9" fontId="12" fillId="0" borderId="1" xfId="1" applyFont="1" applyBorder="1" applyAlignment="1" applyProtection="1">
      <alignment horizontal="center" vertical="top" wrapText="1"/>
      <protection hidden="1"/>
    </xf>
    <xf numFmtId="9" fontId="12" fillId="0" borderId="1" xfId="0" applyNumberFormat="1" applyFont="1" applyBorder="1" applyAlignment="1">
      <alignment horizontal="left" vertical="top" wrapText="1"/>
    </xf>
    <xf numFmtId="9" fontId="12" fillId="0" borderId="1" xfId="1" applyFont="1" applyBorder="1" applyAlignment="1">
      <alignment horizontal="right" vertical="top" wrapText="1"/>
    </xf>
    <xf numFmtId="1" fontId="12" fillId="0" borderId="1" xfId="0" applyNumberFormat="1" applyFont="1" applyBorder="1" applyAlignment="1">
      <alignment horizontal="right" vertical="top" wrapText="1"/>
    </xf>
    <xf numFmtId="0" fontId="12" fillId="0" borderId="1" xfId="0" applyFont="1" applyBorder="1" applyAlignment="1">
      <alignment horizontal="right" vertical="top" wrapText="1"/>
    </xf>
    <xf numFmtId="9" fontId="12" fillId="0" borderId="1" xfId="1" applyFont="1" applyBorder="1" applyAlignment="1">
      <alignment horizontal="center" vertical="top" wrapText="1"/>
    </xf>
    <xf numFmtId="0" fontId="12" fillId="0" borderId="0" xfId="0" applyFont="1" applyAlignment="1">
      <alignment horizontal="left" vertical="top" wrapText="1"/>
    </xf>
    <xf numFmtId="0" fontId="12" fillId="0" borderId="1" xfId="0" applyFont="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1" fontId="12" fillId="0" borderId="1" xfId="0" applyNumberFormat="1" applyFont="1" applyBorder="1" applyAlignment="1">
      <alignment horizontal="left" vertical="top" wrapText="1"/>
    </xf>
    <xf numFmtId="164" fontId="12" fillId="0" borderId="1" xfId="0" applyNumberFormat="1" applyFont="1" applyBorder="1" applyAlignment="1">
      <alignment horizontal="left" vertical="top" wrapText="1"/>
    </xf>
    <xf numFmtId="164" fontId="12" fillId="0" borderId="1" xfId="1" applyNumberFormat="1" applyFont="1" applyBorder="1" applyAlignment="1">
      <alignment horizontal="left" vertical="top" wrapText="1"/>
    </xf>
    <xf numFmtId="9" fontId="12" fillId="0" borderId="1" xfId="0" applyNumberFormat="1" applyFont="1" applyBorder="1" applyAlignment="1" applyProtection="1">
      <alignment horizontal="left" vertical="top" wrapText="1"/>
      <protection hidden="1"/>
    </xf>
    <xf numFmtId="0" fontId="2" fillId="0" borderId="0" xfId="0" applyFont="1" applyAlignment="1">
      <alignment vertical="center" wrapText="1"/>
    </xf>
    <xf numFmtId="0" fontId="4" fillId="0" borderId="14" xfId="0" applyFont="1" applyBorder="1" applyAlignment="1" applyProtection="1">
      <alignment horizontal="center" vertical="center" wrapText="1"/>
      <protection hidden="1"/>
    </xf>
    <xf numFmtId="0" fontId="4" fillId="0" borderId="14" xfId="0" applyFont="1" applyBorder="1" applyAlignment="1" applyProtection="1">
      <alignment horizontal="left" vertical="center" wrapText="1"/>
      <protection hidden="1"/>
    </xf>
    <xf numFmtId="0" fontId="4" fillId="9" borderId="14" xfId="0" applyFont="1" applyFill="1" applyBorder="1" applyAlignment="1" applyProtection="1">
      <alignment horizontal="left" vertical="center" wrapText="1"/>
      <protection hidden="1"/>
    </xf>
    <xf numFmtId="9" fontId="4" fillId="9" borderId="1" xfId="0" applyNumberFormat="1"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9" fontId="4" fillId="0" borderId="1" xfId="1" applyFont="1" applyBorder="1" applyAlignment="1">
      <alignment horizontal="center" vertical="top" wrapText="1"/>
    </xf>
    <xf numFmtId="9" fontId="4" fillId="0" borderId="1" xfId="1" applyFont="1" applyBorder="1" applyAlignment="1">
      <alignment horizontal="right" vertical="top" wrapText="1"/>
    </xf>
    <xf numFmtId="0" fontId="4" fillId="0" borderId="0" xfId="0" applyFont="1" applyAlignment="1">
      <alignment wrapText="1"/>
    </xf>
    <xf numFmtId="0" fontId="4" fillId="0" borderId="1" xfId="0" applyFont="1" applyBorder="1" applyAlignment="1" applyProtection="1">
      <alignment horizontal="center" vertical="center" wrapText="1"/>
      <protection hidden="1"/>
    </xf>
    <xf numFmtId="0" fontId="4" fillId="9" borderId="1" xfId="0" applyFont="1" applyFill="1" applyBorder="1" applyAlignment="1" applyProtection="1">
      <alignment horizontal="left" vertical="center" wrapText="1"/>
      <protection hidden="1"/>
    </xf>
    <xf numFmtId="9" fontId="4" fillId="9" borderId="1" xfId="1" applyFont="1" applyFill="1" applyBorder="1" applyAlignment="1" applyProtection="1">
      <alignment horizontal="center" vertical="center" wrapText="1"/>
      <protection hidden="1"/>
    </xf>
    <xf numFmtId="0" fontId="4" fillId="0" borderId="2" xfId="0" applyFont="1" applyBorder="1" applyAlignment="1" applyProtection="1">
      <alignment horizontal="left" vertical="center" wrapText="1"/>
      <protection hidden="1"/>
    </xf>
    <xf numFmtId="0" fontId="5" fillId="2" borderId="1" xfId="0" applyFont="1" applyFill="1" applyBorder="1" applyAlignment="1">
      <alignment wrapText="1"/>
    </xf>
    <xf numFmtId="0" fontId="6" fillId="2" borderId="1" xfId="0" applyFont="1" applyFill="1" applyBorder="1" applyAlignment="1">
      <alignment wrapText="1"/>
    </xf>
    <xf numFmtId="9" fontId="5" fillId="2" borderId="1" xfId="1" applyFont="1" applyFill="1" applyBorder="1" applyAlignment="1">
      <alignment vertical="top" wrapText="1"/>
    </xf>
    <xf numFmtId="9" fontId="5" fillId="2" borderId="1" xfId="1" applyFont="1" applyFill="1" applyBorder="1" applyAlignment="1">
      <alignment wrapText="1"/>
    </xf>
    <xf numFmtId="9" fontId="6" fillId="2" borderId="1" xfId="0" applyNumberFormat="1" applyFont="1" applyFill="1" applyBorder="1" applyAlignment="1">
      <alignment wrapText="1"/>
    </xf>
    <xf numFmtId="9" fontId="4" fillId="0" borderId="1" xfId="1" applyFont="1" applyBorder="1" applyAlignment="1">
      <alignment horizontal="left" vertical="top" wrapText="1"/>
    </xf>
    <xf numFmtId="1" fontId="12" fillId="9" borderId="1" xfId="0" applyNumberFormat="1" applyFont="1" applyFill="1" applyBorder="1" applyAlignment="1">
      <alignment horizontal="left" vertical="top" wrapText="1"/>
    </xf>
    <xf numFmtId="1" fontId="12" fillId="9" borderId="1" xfId="1" applyNumberFormat="1" applyFont="1" applyFill="1" applyBorder="1" applyAlignment="1">
      <alignment horizontal="left" vertical="top" wrapText="1"/>
    </xf>
    <xf numFmtId="1" fontId="12" fillId="9" borderId="1" xfId="0" applyNumberFormat="1" applyFont="1" applyFill="1" applyBorder="1" applyAlignment="1">
      <alignment horizontal="right" vertical="top" wrapText="1"/>
    </xf>
    <xf numFmtId="0" fontId="12" fillId="9" borderId="1" xfId="0" applyFont="1" applyFill="1" applyBorder="1" applyAlignment="1">
      <alignment horizontal="right" vertical="top" wrapText="1"/>
    </xf>
    <xf numFmtId="9" fontId="12" fillId="9" borderId="1" xfId="1" applyFont="1" applyFill="1" applyBorder="1" applyAlignment="1">
      <alignment horizontal="center" vertical="top" wrapText="1"/>
    </xf>
    <xf numFmtId="0" fontId="12" fillId="9" borderId="1" xfId="0" applyFont="1" applyFill="1" applyBorder="1" applyAlignment="1">
      <alignment horizontal="left" vertical="top"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2" fillId="0" borderId="1" xfId="0" applyFont="1" applyBorder="1" applyAlignment="1">
      <alignment horizontal="justify" vertical="top" wrapText="1"/>
    </xf>
    <xf numFmtId="10" fontId="6" fillId="3" borderId="1" xfId="1" applyNumberFormat="1" applyFont="1" applyFill="1" applyBorder="1" applyAlignment="1">
      <alignment horizontal="center" wrapText="1"/>
    </xf>
    <xf numFmtId="9" fontId="4" fillId="0" borderId="1" xfId="1" applyFont="1" applyBorder="1" applyAlignment="1">
      <alignment horizontal="justify" vertical="top" wrapText="1"/>
    </xf>
    <xf numFmtId="0" fontId="4" fillId="0" borderId="1" xfId="0" applyFont="1" applyBorder="1" applyAlignment="1">
      <alignment horizontal="justify" vertical="top" wrapText="1"/>
    </xf>
    <xf numFmtId="0" fontId="1" fillId="0" borderId="0" xfId="0" applyFont="1" applyAlignment="1">
      <alignment horizontal="center" wrapText="1"/>
    </xf>
    <xf numFmtId="0" fontId="1" fillId="0" borderId="0" xfId="0" applyFont="1" applyAlignment="1">
      <alignment horizontal="center" vertical="center" wrapText="1"/>
    </xf>
    <xf numFmtId="1"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1" fontId="12" fillId="9" borderId="1" xfId="0" applyNumberFormat="1" applyFont="1" applyFill="1" applyBorder="1" applyAlignment="1">
      <alignment horizontal="center" vertical="top" wrapText="1"/>
    </xf>
    <xf numFmtId="0" fontId="12" fillId="9" borderId="1" xfId="0" applyFont="1" applyFill="1" applyBorder="1" applyAlignment="1">
      <alignment horizontal="center" vertical="top" wrapText="1"/>
    </xf>
    <xf numFmtId="9" fontId="6" fillId="3" borderId="1" xfId="1" applyFont="1" applyFill="1" applyBorder="1" applyAlignment="1">
      <alignment horizontal="center" wrapText="1"/>
    </xf>
    <xf numFmtId="9" fontId="8" fillId="3" borderId="1" xfId="0" applyNumberFormat="1" applyFont="1" applyFill="1" applyBorder="1" applyAlignment="1">
      <alignment horizontal="center" wrapText="1"/>
    </xf>
    <xf numFmtId="9" fontId="5" fillId="2" borderId="1" xfId="1" applyFont="1" applyFill="1" applyBorder="1" applyAlignment="1">
      <alignment horizontal="center" wrapText="1"/>
    </xf>
    <xf numFmtId="10" fontId="6" fillId="2" borderId="1" xfId="0" applyNumberFormat="1" applyFont="1" applyFill="1" applyBorder="1" applyAlignment="1">
      <alignment horizontal="center"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6" fillId="3" borderId="1" xfId="0" applyFont="1" applyFill="1" applyBorder="1" applyAlignment="1">
      <alignment horizontal="center" wrapText="1"/>
    </xf>
    <xf numFmtId="9" fontId="6" fillId="2" borderId="1" xfId="0" applyNumberFormat="1" applyFont="1" applyFill="1" applyBorder="1" applyAlignment="1">
      <alignment horizont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4">
    <cellStyle name="Hyperlink" xfId="3" xr:uid="{00000000-000B-0000-0000-000008000000}"/>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4"/>
  <sheetViews>
    <sheetView tabSelected="1" zoomScale="70" zoomScaleNormal="70" workbookViewId="0">
      <selection activeCell="E9" sqref="E9"/>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6.7109375" style="1" customWidth="1"/>
    <col min="7" max="7" width="23.5703125" style="1" customWidth="1"/>
    <col min="8" max="8" width="12.42578125" style="1" bestFit="1" customWidth="1"/>
    <col min="9" max="9" width="18.42578125" style="1" customWidth="1"/>
    <col min="10" max="10" width="15.85546875" style="1" customWidth="1"/>
    <col min="11" max="14" width="7.28515625" style="24" customWidth="1"/>
    <col min="15" max="15" width="20.85546875" style="1" customWidth="1"/>
    <col min="16" max="18" width="17.85546875" style="1" customWidth="1"/>
    <col min="19" max="19" width="22.85546875" style="1" customWidth="1"/>
    <col min="20" max="20" width="17.85546875" style="1" customWidth="1"/>
    <col min="21" max="21" width="19.85546875" style="77" customWidth="1"/>
    <col min="22" max="23" width="16.5703125" style="77" customWidth="1"/>
    <col min="24" max="24" width="38.85546875" style="1" customWidth="1"/>
    <col min="25" max="25" width="30" style="1" customWidth="1"/>
    <col min="26" max="28" width="16.5703125" style="1" hidden="1" customWidth="1"/>
    <col min="29" max="29" width="39.28515625" style="1" hidden="1" customWidth="1"/>
    <col min="30" max="30" width="22.85546875" style="1" hidden="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77" customWidth="1"/>
    <col min="42" max="42" width="16.5703125" style="77" customWidth="1"/>
    <col min="43" max="43" width="21.5703125" style="77" customWidth="1"/>
    <col min="44" max="44" width="40.7109375" style="1" customWidth="1"/>
    <col min="45" max="16384" width="10.85546875" style="1"/>
  </cols>
  <sheetData>
    <row r="1" spans="1:44" ht="70.5" customHeight="1" x14ac:dyDescent="0.25">
      <c r="A1" s="98" t="s">
        <v>0</v>
      </c>
      <c r="B1" s="99"/>
      <c r="C1" s="99"/>
      <c r="D1" s="99"/>
      <c r="E1" s="99"/>
      <c r="F1" s="99"/>
      <c r="G1" s="99"/>
      <c r="H1" s="99"/>
      <c r="I1" s="99"/>
      <c r="J1" s="99"/>
      <c r="K1" s="100" t="s">
        <v>1</v>
      </c>
      <c r="L1" s="100"/>
      <c r="M1" s="100"/>
      <c r="N1" s="100"/>
      <c r="O1" s="100"/>
    </row>
    <row r="2" spans="1:44" s="9" customFormat="1" ht="23.45" customHeight="1" x14ac:dyDescent="0.25">
      <c r="A2" s="108" t="s">
        <v>2</v>
      </c>
      <c r="B2" s="109"/>
      <c r="C2" s="109"/>
      <c r="D2" s="109"/>
      <c r="E2" s="109"/>
      <c r="F2" s="109"/>
      <c r="G2" s="109"/>
      <c r="H2" s="109"/>
      <c r="I2" s="109"/>
      <c r="J2" s="109"/>
      <c r="K2" s="45"/>
      <c r="L2" s="45"/>
      <c r="M2" s="45"/>
      <c r="N2" s="45"/>
      <c r="O2" s="45"/>
      <c r="U2" s="78"/>
      <c r="V2" s="78"/>
      <c r="W2" s="78"/>
      <c r="AO2" s="78"/>
      <c r="AP2" s="78"/>
      <c r="AQ2" s="78"/>
    </row>
    <row r="3" spans="1:44" x14ac:dyDescent="0.25">
      <c r="D3" s="18"/>
    </row>
    <row r="4" spans="1:44" ht="29.1" customHeight="1" x14ac:dyDescent="0.25">
      <c r="A4" s="91" t="s">
        <v>3</v>
      </c>
      <c r="B4" s="92"/>
      <c r="C4" s="93"/>
      <c r="D4" s="101" t="s">
        <v>4</v>
      </c>
      <c r="E4" s="97" t="s">
        <v>5</v>
      </c>
      <c r="F4" s="97"/>
      <c r="G4" s="97"/>
      <c r="H4" s="97"/>
      <c r="I4" s="97"/>
      <c r="J4" s="97"/>
    </row>
    <row r="5" spans="1:44" x14ac:dyDescent="0.25">
      <c r="A5" s="105"/>
      <c r="B5" s="106"/>
      <c r="C5" s="107"/>
      <c r="D5" s="102"/>
      <c r="E5" s="2" t="s">
        <v>6</v>
      </c>
      <c r="F5" s="27" t="s">
        <v>7</v>
      </c>
      <c r="G5" s="115" t="s">
        <v>8</v>
      </c>
      <c r="H5" s="115"/>
      <c r="I5" s="115"/>
      <c r="J5" s="115"/>
    </row>
    <row r="6" spans="1:44" x14ac:dyDescent="0.25">
      <c r="A6" s="105"/>
      <c r="B6" s="106"/>
      <c r="C6" s="107"/>
      <c r="D6" s="102"/>
      <c r="E6" s="22">
        <v>1</v>
      </c>
      <c r="F6" s="22" t="s">
        <v>9</v>
      </c>
      <c r="G6" s="110" t="s">
        <v>10</v>
      </c>
      <c r="H6" s="110"/>
      <c r="I6" s="110"/>
      <c r="J6" s="110"/>
    </row>
    <row r="7" spans="1:44" ht="105.75" customHeight="1" x14ac:dyDescent="0.25">
      <c r="A7" s="105"/>
      <c r="B7" s="106"/>
      <c r="C7" s="107"/>
      <c r="D7" s="102"/>
      <c r="E7" s="22">
        <v>2</v>
      </c>
      <c r="F7" s="22" t="s">
        <v>11</v>
      </c>
      <c r="G7" s="110" t="s">
        <v>12</v>
      </c>
      <c r="H7" s="110"/>
      <c r="I7" s="110"/>
      <c r="J7" s="110"/>
    </row>
    <row r="8" spans="1:44" ht="30" x14ac:dyDescent="0.25">
      <c r="A8" s="94"/>
      <c r="B8" s="95"/>
      <c r="C8" s="96"/>
      <c r="D8" s="103"/>
      <c r="E8" s="22">
        <v>3</v>
      </c>
      <c r="F8" s="22" t="s">
        <v>13</v>
      </c>
      <c r="G8" s="110" t="s">
        <v>14</v>
      </c>
      <c r="H8" s="110"/>
      <c r="I8" s="110"/>
      <c r="J8" s="110"/>
    </row>
    <row r="9" spans="1:44" ht="75.75" customHeight="1" x14ac:dyDescent="0.25">
      <c r="A9" s="71"/>
      <c r="B9" s="71"/>
      <c r="C9" s="71"/>
      <c r="D9" s="72"/>
      <c r="E9" s="22">
        <v>4</v>
      </c>
      <c r="F9" s="22" t="s">
        <v>145</v>
      </c>
      <c r="G9" s="110" t="s">
        <v>15</v>
      </c>
      <c r="H9" s="110"/>
      <c r="I9" s="110"/>
      <c r="J9" s="110"/>
    </row>
    <row r="11" spans="1:44" s="9" customFormat="1" ht="22.5" customHeight="1" x14ac:dyDescent="0.25">
      <c r="A11" s="97" t="s">
        <v>16</v>
      </c>
      <c r="B11" s="97"/>
      <c r="C11" s="91" t="s">
        <v>17</v>
      </c>
      <c r="D11" s="92"/>
      <c r="E11" s="93"/>
      <c r="F11" s="104" t="s">
        <v>18</v>
      </c>
      <c r="G11" s="104"/>
      <c r="H11" s="104"/>
      <c r="I11" s="104"/>
      <c r="J11" s="104"/>
      <c r="K11" s="104"/>
      <c r="L11" s="104"/>
      <c r="M11" s="104"/>
      <c r="N11" s="104"/>
      <c r="O11" s="104"/>
      <c r="P11" s="104"/>
      <c r="Q11" s="91" t="s">
        <v>19</v>
      </c>
      <c r="R11" s="92"/>
      <c r="S11" s="92"/>
      <c r="T11" s="93"/>
      <c r="U11" s="114" t="s">
        <v>20</v>
      </c>
      <c r="V11" s="114"/>
      <c r="W11" s="114"/>
      <c r="X11" s="114"/>
      <c r="Y11" s="114"/>
      <c r="Z11" s="116" t="s">
        <v>20</v>
      </c>
      <c r="AA11" s="116"/>
      <c r="AB11" s="116"/>
      <c r="AC11" s="116"/>
      <c r="AD11" s="116"/>
      <c r="AE11" s="117" t="s">
        <v>20</v>
      </c>
      <c r="AF11" s="117"/>
      <c r="AG11" s="117"/>
      <c r="AH11" s="117"/>
      <c r="AI11" s="117"/>
      <c r="AJ11" s="118" t="s">
        <v>20</v>
      </c>
      <c r="AK11" s="118"/>
      <c r="AL11" s="118"/>
      <c r="AM11" s="118"/>
      <c r="AN11" s="118"/>
      <c r="AO11" s="111" t="s">
        <v>21</v>
      </c>
      <c r="AP11" s="112"/>
      <c r="AQ11" s="112"/>
      <c r="AR11" s="113"/>
    </row>
    <row r="12" spans="1:44" ht="14.45" customHeight="1" x14ac:dyDescent="0.25">
      <c r="A12" s="97"/>
      <c r="B12" s="97"/>
      <c r="C12" s="94"/>
      <c r="D12" s="95"/>
      <c r="E12" s="96"/>
      <c r="F12" s="104"/>
      <c r="G12" s="104"/>
      <c r="H12" s="104"/>
      <c r="I12" s="104"/>
      <c r="J12" s="104"/>
      <c r="K12" s="104"/>
      <c r="L12" s="104"/>
      <c r="M12" s="104"/>
      <c r="N12" s="104"/>
      <c r="O12" s="104"/>
      <c r="P12" s="104"/>
      <c r="Q12" s="94"/>
      <c r="R12" s="95"/>
      <c r="S12" s="95"/>
      <c r="T12" s="96"/>
      <c r="U12" s="114" t="s">
        <v>22</v>
      </c>
      <c r="V12" s="114"/>
      <c r="W12" s="114"/>
      <c r="X12" s="114"/>
      <c r="Y12" s="114"/>
      <c r="Z12" s="116" t="s">
        <v>23</v>
      </c>
      <c r="AA12" s="116"/>
      <c r="AB12" s="116"/>
      <c r="AC12" s="116"/>
      <c r="AD12" s="116"/>
      <c r="AE12" s="117" t="s">
        <v>24</v>
      </c>
      <c r="AF12" s="117"/>
      <c r="AG12" s="117"/>
      <c r="AH12" s="117"/>
      <c r="AI12" s="117"/>
      <c r="AJ12" s="118" t="s">
        <v>25</v>
      </c>
      <c r="AK12" s="118"/>
      <c r="AL12" s="118"/>
      <c r="AM12" s="118"/>
      <c r="AN12" s="118"/>
      <c r="AO12" s="111" t="s">
        <v>26</v>
      </c>
      <c r="AP12" s="112"/>
      <c r="AQ12" s="112"/>
      <c r="AR12" s="113"/>
    </row>
    <row r="13" spans="1:44" ht="60" x14ac:dyDescent="0.25">
      <c r="A13" s="3" t="s">
        <v>27</v>
      </c>
      <c r="B13" s="3" t="s">
        <v>28</v>
      </c>
      <c r="C13" s="3" t="s">
        <v>29</v>
      </c>
      <c r="D13" s="3" t="s">
        <v>30</v>
      </c>
      <c r="E13" s="3" t="s">
        <v>31</v>
      </c>
      <c r="F13" s="17" t="s">
        <v>32</v>
      </c>
      <c r="G13" s="17" t="s">
        <v>33</v>
      </c>
      <c r="H13" s="17" t="s">
        <v>34</v>
      </c>
      <c r="I13" s="17" t="s">
        <v>35</v>
      </c>
      <c r="J13" s="17" t="s">
        <v>36</v>
      </c>
      <c r="K13" s="17" t="s">
        <v>37</v>
      </c>
      <c r="L13" s="17" t="s">
        <v>38</v>
      </c>
      <c r="M13" s="17" t="s">
        <v>39</v>
      </c>
      <c r="N13" s="17" t="s">
        <v>40</v>
      </c>
      <c r="O13" s="17" t="s">
        <v>41</v>
      </c>
      <c r="P13" s="17" t="s">
        <v>42</v>
      </c>
      <c r="Q13" s="3" t="s">
        <v>43</v>
      </c>
      <c r="R13" s="3" t="s">
        <v>44</v>
      </c>
      <c r="S13" s="3" t="s">
        <v>45</v>
      </c>
      <c r="T13" s="3" t="s">
        <v>46</v>
      </c>
      <c r="U13" s="4" t="s">
        <v>47</v>
      </c>
      <c r="V13" s="4" t="s">
        <v>48</v>
      </c>
      <c r="W13" s="4" t="s">
        <v>49</v>
      </c>
      <c r="X13" s="4" t="s">
        <v>50</v>
      </c>
      <c r="Y13" s="4" t="s">
        <v>51</v>
      </c>
      <c r="Z13" s="5" t="s">
        <v>47</v>
      </c>
      <c r="AA13" s="5" t="s">
        <v>48</v>
      </c>
      <c r="AB13" s="5" t="s">
        <v>49</v>
      </c>
      <c r="AC13" s="5" t="s">
        <v>50</v>
      </c>
      <c r="AD13" s="5" t="s">
        <v>51</v>
      </c>
      <c r="AE13" s="6" t="s">
        <v>47</v>
      </c>
      <c r="AF13" s="6" t="s">
        <v>48</v>
      </c>
      <c r="AG13" s="6" t="s">
        <v>49</v>
      </c>
      <c r="AH13" s="6" t="s">
        <v>50</v>
      </c>
      <c r="AI13" s="6" t="s">
        <v>51</v>
      </c>
      <c r="AJ13" s="7" t="s">
        <v>47</v>
      </c>
      <c r="AK13" s="7" t="s">
        <v>48</v>
      </c>
      <c r="AL13" s="7" t="s">
        <v>49</v>
      </c>
      <c r="AM13" s="7" t="s">
        <v>50</v>
      </c>
      <c r="AN13" s="7" t="s">
        <v>51</v>
      </c>
      <c r="AO13" s="8" t="s">
        <v>47</v>
      </c>
      <c r="AP13" s="8" t="s">
        <v>48</v>
      </c>
      <c r="AQ13" s="8" t="s">
        <v>49</v>
      </c>
      <c r="AR13" s="8" t="s">
        <v>52</v>
      </c>
    </row>
    <row r="14" spans="1:44" s="38" customFormat="1" ht="135" x14ac:dyDescent="0.25">
      <c r="A14" s="28">
        <v>1</v>
      </c>
      <c r="B14" s="29" t="s">
        <v>53</v>
      </c>
      <c r="C14" s="30">
        <v>1</v>
      </c>
      <c r="D14" s="30" t="s">
        <v>54</v>
      </c>
      <c r="E14" s="30" t="s">
        <v>55</v>
      </c>
      <c r="F14" s="30" t="s">
        <v>56</v>
      </c>
      <c r="G14" s="31" t="s">
        <v>57</v>
      </c>
      <c r="H14" s="32">
        <v>1</v>
      </c>
      <c r="I14" s="30" t="s">
        <v>58</v>
      </c>
      <c r="J14" s="30" t="s">
        <v>56</v>
      </c>
      <c r="K14" s="33">
        <v>1</v>
      </c>
      <c r="L14" s="33">
        <v>1</v>
      </c>
      <c r="M14" s="33">
        <v>1</v>
      </c>
      <c r="N14" s="33">
        <v>1</v>
      </c>
      <c r="O14" s="34">
        <v>1</v>
      </c>
      <c r="P14" s="30" t="s">
        <v>59</v>
      </c>
      <c r="Q14" s="30" t="s">
        <v>60</v>
      </c>
      <c r="R14" s="30" t="s">
        <v>61</v>
      </c>
      <c r="S14" s="30" t="s">
        <v>62</v>
      </c>
      <c r="T14" s="30" t="s">
        <v>63</v>
      </c>
      <c r="U14" s="37">
        <f>K14</f>
        <v>1</v>
      </c>
      <c r="V14" s="37">
        <v>1</v>
      </c>
      <c r="W14" s="37">
        <f>IF(V14/U14&gt;100%,100%,V14/U14)</f>
        <v>1</v>
      </c>
      <c r="X14" s="73" t="s">
        <v>64</v>
      </c>
      <c r="Y14" s="30" t="s">
        <v>65</v>
      </c>
      <c r="Z14" s="35">
        <f>L14</f>
        <v>1</v>
      </c>
      <c r="AA14" s="36"/>
      <c r="AB14" s="37">
        <f>IF(AA14/Z14&gt;100%,100%,AA14/Z14)</f>
        <v>0</v>
      </c>
      <c r="AC14" s="30"/>
      <c r="AD14" s="30"/>
      <c r="AE14" s="35">
        <f>M14</f>
        <v>1</v>
      </c>
      <c r="AF14" s="36"/>
      <c r="AG14" s="37">
        <f>IF(AF14/AE14&gt;100%,100%,AF14/AE14)</f>
        <v>0</v>
      </c>
      <c r="AH14" s="30"/>
      <c r="AI14" s="30"/>
      <c r="AJ14" s="35">
        <f>N14</f>
        <v>1</v>
      </c>
      <c r="AK14" s="36"/>
      <c r="AL14" s="37">
        <f>IF(AK14/AJ14&gt;100%,100%,AK14/AJ14)</f>
        <v>0</v>
      </c>
      <c r="AM14" s="30"/>
      <c r="AN14" s="30"/>
      <c r="AO14" s="37">
        <f>O14</f>
        <v>1</v>
      </c>
      <c r="AP14" s="37">
        <v>0.25</v>
      </c>
      <c r="AQ14" s="37">
        <f>IF(AP14/AO14&gt;100%,100%,AP14/AO14)</f>
        <v>0.25</v>
      </c>
      <c r="AR14" s="73" t="s">
        <v>64</v>
      </c>
    </row>
    <row r="15" spans="1:44" s="38" customFormat="1" ht="135" x14ac:dyDescent="0.25">
      <c r="A15" s="28">
        <v>1</v>
      </c>
      <c r="B15" s="29" t="s">
        <v>53</v>
      </c>
      <c r="C15" s="30">
        <v>2</v>
      </c>
      <c r="D15" s="30" t="s">
        <v>66</v>
      </c>
      <c r="E15" s="30" t="s">
        <v>55</v>
      </c>
      <c r="F15" s="30" t="s">
        <v>67</v>
      </c>
      <c r="G15" s="31" t="s">
        <v>68</v>
      </c>
      <c r="H15" s="39">
        <v>2</v>
      </c>
      <c r="I15" s="30" t="s">
        <v>69</v>
      </c>
      <c r="J15" s="30" t="s">
        <v>70</v>
      </c>
      <c r="K15" s="30">
        <v>0</v>
      </c>
      <c r="L15" s="30">
        <v>1</v>
      </c>
      <c r="M15" s="30">
        <v>0</v>
      </c>
      <c r="N15" s="30">
        <v>0</v>
      </c>
      <c r="O15" s="35">
        <v>1</v>
      </c>
      <c r="P15" s="30" t="s">
        <v>59</v>
      </c>
      <c r="Q15" s="30" t="s">
        <v>71</v>
      </c>
      <c r="R15" s="30" t="s">
        <v>72</v>
      </c>
      <c r="S15" s="30" t="s">
        <v>62</v>
      </c>
      <c r="T15" s="30" t="s">
        <v>73</v>
      </c>
      <c r="U15" s="80" t="s">
        <v>74</v>
      </c>
      <c r="V15" s="80" t="s">
        <v>74</v>
      </c>
      <c r="W15" s="80" t="s">
        <v>74</v>
      </c>
      <c r="X15" s="73" t="s">
        <v>75</v>
      </c>
      <c r="Y15" s="73" t="s">
        <v>74</v>
      </c>
      <c r="Z15" s="35">
        <f t="shared" ref="Z15:Z18" si="0">L15</f>
        <v>1</v>
      </c>
      <c r="AA15" s="36"/>
      <c r="AB15" s="37">
        <f t="shared" ref="AB15:AB18" si="1">IF(AA15/Z15&gt;100%,100%,AA15/Z15)</f>
        <v>0</v>
      </c>
      <c r="AC15" s="30"/>
      <c r="AD15" s="30"/>
      <c r="AE15" s="35">
        <f t="shared" ref="AE15:AE18" si="2">M15</f>
        <v>0</v>
      </c>
      <c r="AF15" s="36"/>
      <c r="AG15" s="37" t="e">
        <f t="shared" ref="AG15:AG18" si="3">IF(AF15/AE15&gt;100%,100%,AF15/AE15)</f>
        <v>#DIV/0!</v>
      </c>
      <c r="AH15" s="30"/>
      <c r="AI15" s="30"/>
      <c r="AJ15" s="35">
        <f t="shared" ref="AJ15:AJ18" si="4">N15</f>
        <v>0</v>
      </c>
      <c r="AK15" s="36"/>
      <c r="AL15" s="37" t="e">
        <f t="shared" ref="AL15:AL18" si="5">IF(AK15/AJ15&gt;100%,100%,AK15/AJ15)</f>
        <v>#DIV/0!</v>
      </c>
      <c r="AM15" s="30"/>
      <c r="AN15" s="30"/>
      <c r="AO15" s="79">
        <f t="shared" ref="AO15:AO18" si="6">O15</f>
        <v>1</v>
      </c>
      <c r="AP15" s="80">
        <v>0</v>
      </c>
      <c r="AQ15" s="37">
        <f t="shared" ref="AQ15:AQ18" si="7">IF(AP15/AO15&gt;100%,100%,AP15/AO15)</f>
        <v>0</v>
      </c>
      <c r="AR15" s="73" t="s">
        <v>75</v>
      </c>
    </row>
    <row r="16" spans="1:44" s="38" customFormat="1" ht="135" x14ac:dyDescent="0.25">
      <c r="A16" s="28">
        <v>1</v>
      </c>
      <c r="B16" s="29" t="s">
        <v>53</v>
      </c>
      <c r="C16" s="30">
        <v>3</v>
      </c>
      <c r="D16" s="30" t="s">
        <v>76</v>
      </c>
      <c r="E16" s="30" t="s">
        <v>55</v>
      </c>
      <c r="F16" s="30" t="s">
        <v>77</v>
      </c>
      <c r="G16" s="31" t="s">
        <v>78</v>
      </c>
      <c r="H16" s="40">
        <v>4</v>
      </c>
      <c r="I16" s="30" t="s">
        <v>69</v>
      </c>
      <c r="J16" s="30" t="s">
        <v>79</v>
      </c>
      <c r="K16" s="41" t="s">
        <v>74</v>
      </c>
      <c r="L16" s="41">
        <v>1</v>
      </c>
      <c r="M16" s="41">
        <v>1</v>
      </c>
      <c r="N16" s="41">
        <v>2</v>
      </c>
      <c r="O16" s="35">
        <v>4</v>
      </c>
      <c r="P16" s="30" t="s">
        <v>59</v>
      </c>
      <c r="Q16" s="30" t="s">
        <v>80</v>
      </c>
      <c r="R16" s="30" t="s">
        <v>81</v>
      </c>
      <c r="S16" s="30" t="s">
        <v>62</v>
      </c>
      <c r="T16" s="30" t="s">
        <v>82</v>
      </c>
      <c r="U16" s="80" t="str">
        <f t="shared" ref="U16:U18" si="8">K16</f>
        <v>No programada</v>
      </c>
      <c r="V16" s="80" t="s">
        <v>74</v>
      </c>
      <c r="W16" s="80" t="s">
        <v>74</v>
      </c>
      <c r="X16" s="73" t="s">
        <v>75</v>
      </c>
      <c r="Y16" s="73" t="s">
        <v>74</v>
      </c>
      <c r="Z16" s="35">
        <f t="shared" si="0"/>
        <v>1</v>
      </c>
      <c r="AA16" s="36"/>
      <c r="AB16" s="37">
        <f t="shared" si="1"/>
        <v>0</v>
      </c>
      <c r="AC16" s="30"/>
      <c r="AD16" s="30"/>
      <c r="AE16" s="35">
        <f t="shared" si="2"/>
        <v>1</v>
      </c>
      <c r="AF16" s="36"/>
      <c r="AG16" s="37">
        <f t="shared" si="3"/>
        <v>0</v>
      </c>
      <c r="AH16" s="30"/>
      <c r="AI16" s="30"/>
      <c r="AJ16" s="35">
        <f t="shared" si="4"/>
        <v>2</v>
      </c>
      <c r="AK16" s="36"/>
      <c r="AL16" s="37">
        <f t="shared" si="5"/>
        <v>0</v>
      </c>
      <c r="AM16" s="30"/>
      <c r="AN16" s="30"/>
      <c r="AO16" s="79">
        <f t="shared" si="6"/>
        <v>4</v>
      </c>
      <c r="AP16" s="80">
        <v>0</v>
      </c>
      <c r="AQ16" s="37">
        <f t="shared" si="7"/>
        <v>0</v>
      </c>
      <c r="AR16" s="73" t="s">
        <v>75</v>
      </c>
    </row>
    <row r="17" spans="1:44" s="38" customFormat="1" ht="135" x14ac:dyDescent="0.25">
      <c r="A17" s="28">
        <v>1</v>
      </c>
      <c r="B17" s="29" t="s">
        <v>53</v>
      </c>
      <c r="C17" s="30">
        <v>4</v>
      </c>
      <c r="D17" s="30" t="s">
        <v>83</v>
      </c>
      <c r="E17" s="30" t="s">
        <v>84</v>
      </c>
      <c r="F17" s="30" t="s">
        <v>85</v>
      </c>
      <c r="G17" s="31" t="s">
        <v>86</v>
      </c>
      <c r="H17" s="41">
        <v>1</v>
      </c>
      <c r="I17" s="30" t="s">
        <v>69</v>
      </c>
      <c r="J17" s="30" t="s">
        <v>87</v>
      </c>
      <c r="K17" s="41" t="s">
        <v>74</v>
      </c>
      <c r="L17" s="42">
        <v>0.5</v>
      </c>
      <c r="M17" s="43">
        <v>0.5</v>
      </c>
      <c r="N17" s="41" t="s">
        <v>74</v>
      </c>
      <c r="O17" s="35">
        <v>1</v>
      </c>
      <c r="P17" s="30" t="s">
        <v>88</v>
      </c>
      <c r="Q17" s="30" t="s">
        <v>89</v>
      </c>
      <c r="R17" s="30" t="s">
        <v>90</v>
      </c>
      <c r="S17" s="30" t="s">
        <v>4</v>
      </c>
      <c r="T17" s="30" t="s">
        <v>82</v>
      </c>
      <c r="U17" s="80" t="str">
        <f t="shared" si="8"/>
        <v>No programada</v>
      </c>
      <c r="V17" s="80" t="s">
        <v>74</v>
      </c>
      <c r="W17" s="80" t="s">
        <v>74</v>
      </c>
      <c r="X17" s="73" t="s">
        <v>75</v>
      </c>
      <c r="Y17" s="73" t="s">
        <v>74</v>
      </c>
      <c r="Z17" s="35">
        <f t="shared" si="0"/>
        <v>0.5</v>
      </c>
      <c r="AA17" s="36"/>
      <c r="AB17" s="37">
        <f t="shared" si="1"/>
        <v>0</v>
      </c>
      <c r="AC17" s="30"/>
      <c r="AD17" s="30"/>
      <c r="AE17" s="35">
        <f t="shared" si="2"/>
        <v>0.5</v>
      </c>
      <c r="AF17" s="36"/>
      <c r="AG17" s="37">
        <f t="shared" si="3"/>
        <v>0</v>
      </c>
      <c r="AH17" s="30"/>
      <c r="AI17" s="30"/>
      <c r="AJ17" s="35" t="str">
        <f t="shared" si="4"/>
        <v>No programada</v>
      </c>
      <c r="AK17" s="36"/>
      <c r="AL17" s="37" t="e">
        <f t="shared" si="5"/>
        <v>#VALUE!</v>
      </c>
      <c r="AM17" s="30"/>
      <c r="AN17" s="30"/>
      <c r="AO17" s="79">
        <f t="shared" si="6"/>
        <v>1</v>
      </c>
      <c r="AP17" s="80">
        <v>0</v>
      </c>
      <c r="AQ17" s="37">
        <f t="shared" si="7"/>
        <v>0</v>
      </c>
      <c r="AR17" s="73" t="s">
        <v>75</v>
      </c>
    </row>
    <row r="18" spans="1:44" s="38" customFormat="1" ht="135" x14ac:dyDescent="0.25">
      <c r="A18" s="28">
        <v>1</v>
      </c>
      <c r="B18" s="29" t="s">
        <v>53</v>
      </c>
      <c r="C18" s="30">
        <v>5</v>
      </c>
      <c r="D18" s="30" t="s">
        <v>91</v>
      </c>
      <c r="E18" s="30" t="s">
        <v>55</v>
      </c>
      <c r="F18" s="30" t="s">
        <v>92</v>
      </c>
      <c r="G18" s="31" t="s">
        <v>93</v>
      </c>
      <c r="H18" s="44" t="s">
        <v>94</v>
      </c>
      <c r="I18" s="30" t="s">
        <v>69</v>
      </c>
      <c r="J18" s="30" t="s">
        <v>95</v>
      </c>
      <c r="K18" s="65">
        <v>1</v>
      </c>
      <c r="L18" s="65">
        <v>0</v>
      </c>
      <c r="M18" s="66">
        <v>1</v>
      </c>
      <c r="N18" s="66">
        <v>0</v>
      </c>
      <c r="O18" s="35">
        <v>2</v>
      </c>
      <c r="P18" s="30" t="s">
        <v>59</v>
      </c>
      <c r="Q18" s="30" t="s">
        <v>96</v>
      </c>
      <c r="R18" s="30" t="s">
        <v>97</v>
      </c>
      <c r="S18" s="30" t="s">
        <v>98</v>
      </c>
      <c r="T18" s="30" t="s">
        <v>97</v>
      </c>
      <c r="U18" s="81">
        <f t="shared" si="8"/>
        <v>1</v>
      </c>
      <c r="V18" s="82">
        <v>1</v>
      </c>
      <c r="W18" s="69">
        <f t="shared" ref="W18" si="9">IF(V18/U18&gt;100%,100%,V18/U18)</f>
        <v>1</v>
      </c>
      <c r="X18" s="73" t="s">
        <v>99</v>
      </c>
      <c r="Y18" s="73" t="s">
        <v>144</v>
      </c>
      <c r="Z18" s="67">
        <f t="shared" si="0"/>
        <v>0</v>
      </c>
      <c r="AA18" s="68"/>
      <c r="AB18" s="69" t="e">
        <f t="shared" si="1"/>
        <v>#DIV/0!</v>
      </c>
      <c r="AC18" s="70"/>
      <c r="AD18" s="70"/>
      <c r="AE18" s="67">
        <f t="shared" si="2"/>
        <v>1</v>
      </c>
      <c r="AF18" s="68"/>
      <c r="AG18" s="69">
        <f t="shared" si="3"/>
        <v>0</v>
      </c>
      <c r="AH18" s="70"/>
      <c r="AI18" s="70"/>
      <c r="AJ18" s="67">
        <f t="shared" si="4"/>
        <v>0</v>
      </c>
      <c r="AK18" s="68"/>
      <c r="AL18" s="69" t="e">
        <f t="shared" si="5"/>
        <v>#DIV/0!</v>
      </c>
      <c r="AM18" s="70"/>
      <c r="AN18" s="70"/>
      <c r="AO18" s="81">
        <f t="shared" si="6"/>
        <v>2</v>
      </c>
      <c r="AP18" s="82">
        <v>1</v>
      </c>
      <c r="AQ18" s="69">
        <f t="shared" si="7"/>
        <v>0.5</v>
      </c>
      <c r="AR18" s="73" t="s">
        <v>100</v>
      </c>
    </row>
    <row r="19" spans="1:44" s="11" customFormat="1" ht="15.75" x14ac:dyDescent="0.25">
      <c r="A19" s="12"/>
      <c r="B19" s="12"/>
      <c r="C19" s="12"/>
      <c r="D19" s="15" t="s">
        <v>101</v>
      </c>
      <c r="E19" s="12"/>
      <c r="F19" s="12"/>
      <c r="G19" s="12"/>
      <c r="H19" s="12"/>
      <c r="I19" s="12"/>
      <c r="J19" s="12"/>
      <c r="K19" s="25"/>
      <c r="L19" s="25"/>
      <c r="M19" s="25"/>
      <c r="N19" s="25"/>
      <c r="O19" s="16"/>
      <c r="P19" s="12"/>
      <c r="Q19" s="12"/>
      <c r="R19" s="12"/>
      <c r="S19" s="12"/>
      <c r="T19" s="12"/>
      <c r="U19" s="83"/>
      <c r="V19" s="83"/>
      <c r="W19" s="83">
        <f>AVERAGE(W14:W18)*80%</f>
        <v>0.8</v>
      </c>
      <c r="X19" s="12"/>
      <c r="Y19" s="12"/>
      <c r="Z19" s="16"/>
      <c r="AA19" s="16"/>
      <c r="AB19" s="16" t="e">
        <f>AVERAGE(AB14:AB18)*80%</f>
        <v>#DIV/0!</v>
      </c>
      <c r="AC19" s="12"/>
      <c r="AD19" s="12"/>
      <c r="AE19" s="16"/>
      <c r="AF19" s="16"/>
      <c r="AG19" s="16" t="e">
        <f>AVERAGE(AG14:AG18)*80%</f>
        <v>#DIV/0!</v>
      </c>
      <c r="AH19" s="12"/>
      <c r="AI19" s="12"/>
      <c r="AJ19" s="16"/>
      <c r="AK19" s="16"/>
      <c r="AL19" s="16" t="e">
        <f>AVERAGE(AL14:AL18)*80%</f>
        <v>#DIV/0!</v>
      </c>
      <c r="AM19" s="12"/>
      <c r="AN19" s="12"/>
      <c r="AO19" s="83"/>
      <c r="AP19" s="83"/>
      <c r="AQ19" s="74">
        <f>AVERAGE(AQ14:AQ18)*80%</f>
        <v>0.12</v>
      </c>
      <c r="AR19" s="12"/>
    </row>
    <row r="20" spans="1:44" s="54" customFormat="1" ht="105" x14ac:dyDescent="0.25">
      <c r="A20" s="46">
        <v>7</v>
      </c>
      <c r="B20" s="47" t="s">
        <v>102</v>
      </c>
      <c r="C20" s="46" t="s">
        <v>103</v>
      </c>
      <c r="D20" s="47" t="s">
        <v>104</v>
      </c>
      <c r="E20" s="47" t="s">
        <v>105</v>
      </c>
      <c r="F20" s="47" t="s">
        <v>106</v>
      </c>
      <c r="G20" s="47" t="s">
        <v>107</v>
      </c>
      <c r="H20" s="10"/>
      <c r="I20" s="47" t="s">
        <v>58</v>
      </c>
      <c r="J20" s="48" t="s">
        <v>108</v>
      </c>
      <c r="K20" s="49" t="s">
        <v>74</v>
      </c>
      <c r="L20" s="49">
        <v>0.8</v>
      </c>
      <c r="M20" s="49" t="s">
        <v>74</v>
      </c>
      <c r="N20" s="49">
        <v>0.8</v>
      </c>
      <c r="O20" s="49">
        <f>AVERAGE(L20,N20)</f>
        <v>0.8</v>
      </c>
      <c r="P20" s="50" t="s">
        <v>59</v>
      </c>
      <c r="Q20" s="47" t="s">
        <v>109</v>
      </c>
      <c r="R20" s="47" t="s">
        <v>109</v>
      </c>
      <c r="S20" s="47" t="s">
        <v>110</v>
      </c>
      <c r="T20" s="51" t="s">
        <v>111</v>
      </c>
      <c r="U20" s="87" t="str">
        <f>K20</f>
        <v>No programada</v>
      </c>
      <c r="V20" s="88" t="s">
        <v>74</v>
      </c>
      <c r="W20" s="52" t="s">
        <v>74</v>
      </c>
      <c r="X20" s="75" t="s">
        <v>112</v>
      </c>
      <c r="Y20" s="75" t="s">
        <v>74</v>
      </c>
      <c r="Z20" s="53">
        <f>L20</f>
        <v>0.8</v>
      </c>
      <c r="AA20" s="10"/>
      <c r="AB20" s="52">
        <f>IF(AA20/Z20&gt;100%,100%,AA20/Z20)</f>
        <v>0</v>
      </c>
      <c r="AC20" s="10"/>
      <c r="AD20" s="10"/>
      <c r="AE20" s="53" t="str">
        <f>M20</f>
        <v>No programada</v>
      </c>
      <c r="AF20" s="10"/>
      <c r="AG20" s="52" t="e">
        <f>IF(AF20/AE20&gt;100%,100%,AF20/AE20)</f>
        <v>#VALUE!</v>
      </c>
      <c r="AH20" s="10"/>
      <c r="AI20" s="10"/>
      <c r="AJ20" s="53">
        <f>N20</f>
        <v>0.8</v>
      </c>
      <c r="AK20" s="10"/>
      <c r="AL20" s="52">
        <f>IF(AK20/AJ20&gt;100%,100%,AK20/AJ20)</f>
        <v>0</v>
      </c>
      <c r="AM20" s="10"/>
      <c r="AN20" s="10"/>
      <c r="AO20" s="52">
        <f>O20</f>
        <v>0.8</v>
      </c>
      <c r="AP20" s="52">
        <v>0</v>
      </c>
      <c r="AQ20" s="52">
        <f>IF(AP20/AO20&gt;100%,100%,AP20/AO20)</f>
        <v>0</v>
      </c>
      <c r="AR20" s="64" t="s">
        <v>112</v>
      </c>
    </row>
    <row r="21" spans="1:44" s="54" customFormat="1" ht="105" x14ac:dyDescent="0.25">
      <c r="A21" s="55">
        <v>7</v>
      </c>
      <c r="B21" s="50" t="s">
        <v>102</v>
      </c>
      <c r="C21" s="55" t="s">
        <v>113</v>
      </c>
      <c r="D21" s="50" t="s">
        <v>114</v>
      </c>
      <c r="E21" s="50" t="s">
        <v>105</v>
      </c>
      <c r="F21" s="50" t="s">
        <v>115</v>
      </c>
      <c r="G21" s="50" t="s">
        <v>116</v>
      </c>
      <c r="H21" s="10"/>
      <c r="I21" s="50" t="s">
        <v>69</v>
      </c>
      <c r="J21" s="56" t="s">
        <v>117</v>
      </c>
      <c r="K21" s="57">
        <v>0.5</v>
      </c>
      <c r="L21" s="57">
        <v>0.5</v>
      </c>
      <c r="M21" s="57">
        <v>0</v>
      </c>
      <c r="N21" s="57">
        <v>0</v>
      </c>
      <c r="O21" s="57">
        <f>SUM(K21:N21)</f>
        <v>1</v>
      </c>
      <c r="P21" s="50" t="s">
        <v>59</v>
      </c>
      <c r="Q21" s="50" t="s">
        <v>118</v>
      </c>
      <c r="R21" s="50" t="s">
        <v>118</v>
      </c>
      <c r="S21" s="47" t="s">
        <v>110</v>
      </c>
      <c r="T21" s="58" t="s">
        <v>119</v>
      </c>
      <c r="U21" s="52">
        <v>0.5</v>
      </c>
      <c r="V21" s="52">
        <v>0.5</v>
      </c>
      <c r="W21" s="52">
        <v>1</v>
      </c>
      <c r="X21" s="75" t="s">
        <v>120</v>
      </c>
      <c r="Y21" s="75" t="s">
        <v>121</v>
      </c>
      <c r="Z21" s="53">
        <f>L21</f>
        <v>0.5</v>
      </c>
      <c r="AA21" s="10"/>
      <c r="AB21" s="52">
        <f>IF(AA21/Z21&gt;100%,100%,AA21/Z21)</f>
        <v>0</v>
      </c>
      <c r="AC21" s="10"/>
      <c r="AD21" s="10"/>
      <c r="AE21" s="53">
        <f>M21</f>
        <v>0</v>
      </c>
      <c r="AF21" s="10"/>
      <c r="AG21" s="52" t="e">
        <f>IF(AF21/AE21&gt;100%,100%,AF21/AE21)</f>
        <v>#DIV/0!</v>
      </c>
      <c r="AH21" s="10"/>
      <c r="AI21" s="10"/>
      <c r="AJ21" s="53">
        <f>N21</f>
        <v>0</v>
      </c>
      <c r="AK21" s="10"/>
      <c r="AL21" s="52" t="e">
        <f>IF(AK21/AJ21&gt;100%,100%,AK21/AJ21)</f>
        <v>#DIV/0!</v>
      </c>
      <c r="AM21" s="10"/>
      <c r="AN21" s="10"/>
      <c r="AO21" s="52">
        <f>O21</f>
        <v>1</v>
      </c>
      <c r="AP21" s="52">
        <v>0.5</v>
      </c>
      <c r="AQ21" s="52">
        <f>IF(AP21/AO21&gt;100%,100%,AP21/AO21)</f>
        <v>0.5</v>
      </c>
      <c r="AR21" s="75" t="s">
        <v>120</v>
      </c>
    </row>
    <row r="22" spans="1:44" s="54" customFormat="1" ht="120" x14ac:dyDescent="0.25">
      <c r="A22" s="55">
        <v>7</v>
      </c>
      <c r="B22" s="50" t="s">
        <v>102</v>
      </c>
      <c r="C22" s="55" t="s">
        <v>122</v>
      </c>
      <c r="D22" s="50" t="s">
        <v>123</v>
      </c>
      <c r="E22" s="50" t="s">
        <v>105</v>
      </c>
      <c r="F22" s="50" t="s">
        <v>124</v>
      </c>
      <c r="G22" s="50" t="s">
        <v>125</v>
      </c>
      <c r="H22" s="10"/>
      <c r="I22" s="50" t="s">
        <v>58</v>
      </c>
      <c r="J22" s="56" t="s">
        <v>126</v>
      </c>
      <c r="K22" s="57">
        <v>1</v>
      </c>
      <c r="L22" s="57" t="s">
        <v>74</v>
      </c>
      <c r="M22" s="57" t="s">
        <v>74</v>
      </c>
      <c r="N22" s="57">
        <v>1</v>
      </c>
      <c r="O22" s="57">
        <v>1</v>
      </c>
      <c r="P22" s="50" t="s">
        <v>59</v>
      </c>
      <c r="Q22" s="50" t="s">
        <v>127</v>
      </c>
      <c r="R22" s="50" t="s">
        <v>128</v>
      </c>
      <c r="S22" s="47" t="s">
        <v>110</v>
      </c>
      <c r="T22" s="58" t="s">
        <v>129</v>
      </c>
      <c r="U22" s="52">
        <f>K22</f>
        <v>1</v>
      </c>
      <c r="V22" s="52">
        <v>1</v>
      </c>
      <c r="W22" s="52">
        <f>IF(V22/U22&gt;100%,100%,V22/U22)</f>
        <v>1</v>
      </c>
      <c r="X22" s="75" t="s">
        <v>130</v>
      </c>
      <c r="Y22" s="76" t="s">
        <v>131</v>
      </c>
      <c r="Z22" s="53" t="str">
        <f>L22</f>
        <v>No programada</v>
      </c>
      <c r="AA22" s="10"/>
      <c r="AB22" s="52" t="e">
        <f>IF(AA22/Z22&gt;100%,100%,AA22/Z22)</f>
        <v>#VALUE!</v>
      </c>
      <c r="AC22" s="10"/>
      <c r="AD22" s="10"/>
      <c r="AE22" s="53" t="str">
        <f>M22</f>
        <v>No programada</v>
      </c>
      <c r="AF22" s="10"/>
      <c r="AG22" s="52" t="e">
        <f>IF(AF22/AE22&gt;100%,100%,AF22/AE22)</f>
        <v>#VALUE!</v>
      </c>
      <c r="AH22" s="10"/>
      <c r="AI22" s="10"/>
      <c r="AJ22" s="53">
        <f>N22</f>
        <v>1</v>
      </c>
      <c r="AK22" s="10"/>
      <c r="AL22" s="52">
        <f>IF(AK22/AJ22&gt;100%,100%,AK22/AJ22)</f>
        <v>0</v>
      </c>
      <c r="AM22" s="10"/>
      <c r="AN22" s="10"/>
      <c r="AO22" s="52">
        <f>O22</f>
        <v>1</v>
      </c>
      <c r="AP22" s="52">
        <v>0.5</v>
      </c>
      <c r="AQ22" s="52">
        <f>IF(AP22/AO22&gt;100%,100%,AP22/AO22)</f>
        <v>0.5</v>
      </c>
      <c r="AR22" s="75" t="s">
        <v>130</v>
      </c>
    </row>
    <row r="23" spans="1:44" s="11" customFormat="1" ht="15.75" x14ac:dyDescent="0.25">
      <c r="A23" s="12"/>
      <c r="B23" s="12"/>
      <c r="C23" s="12"/>
      <c r="D23" s="13" t="s">
        <v>132</v>
      </c>
      <c r="E23" s="13"/>
      <c r="F23" s="13"/>
      <c r="G23" s="13"/>
      <c r="H23" s="13"/>
      <c r="I23" s="13"/>
      <c r="J23" s="13"/>
      <c r="K23" s="26"/>
      <c r="L23" s="26"/>
      <c r="M23" s="26"/>
      <c r="N23" s="26"/>
      <c r="O23" s="14"/>
      <c r="P23" s="13"/>
      <c r="Q23" s="12"/>
      <c r="R23" s="12"/>
      <c r="S23" s="12"/>
      <c r="T23" s="12"/>
      <c r="U23" s="84"/>
      <c r="V23" s="89"/>
      <c r="W23" s="83">
        <f>AVERAGE(W20:W22)*20%</f>
        <v>0.2</v>
      </c>
      <c r="X23" s="12"/>
      <c r="Y23" s="12"/>
      <c r="Z23" s="14"/>
      <c r="AA23" s="14"/>
      <c r="AB23" s="23" t="e">
        <f>AVERAGE(AB20:AB22)*20%</f>
        <v>#VALUE!</v>
      </c>
      <c r="AC23" s="12"/>
      <c r="AD23" s="12"/>
      <c r="AE23" s="14"/>
      <c r="AF23" s="14"/>
      <c r="AG23" s="23" t="e">
        <f>AVERAGE(AG20:AG22)*20%</f>
        <v>#VALUE!</v>
      </c>
      <c r="AH23" s="12"/>
      <c r="AI23" s="12"/>
      <c r="AJ23" s="14"/>
      <c r="AK23" s="14"/>
      <c r="AL23" s="23" t="e">
        <f>AVERAGE(AL20:AL22)*20%</f>
        <v>#DIV/0!</v>
      </c>
      <c r="AM23" s="12"/>
      <c r="AN23" s="12"/>
      <c r="AO23" s="84"/>
      <c r="AP23" s="84"/>
      <c r="AQ23" s="74">
        <f>AVERAGE(AQ20:AQ22)*20%</f>
        <v>6.6666666666666666E-2</v>
      </c>
      <c r="AR23" s="12"/>
    </row>
    <row r="24" spans="1:44" s="11" customFormat="1" ht="15.75" x14ac:dyDescent="0.25">
      <c r="A24" s="59"/>
      <c r="B24" s="59"/>
      <c r="C24" s="59"/>
      <c r="D24" s="60" t="s">
        <v>133</v>
      </c>
      <c r="E24" s="59"/>
      <c r="F24" s="59"/>
      <c r="G24" s="59"/>
      <c r="H24" s="59"/>
      <c r="I24" s="59"/>
      <c r="J24" s="59"/>
      <c r="K24" s="61"/>
      <c r="L24" s="61"/>
      <c r="M24" s="61"/>
      <c r="N24" s="61"/>
      <c r="O24" s="62"/>
      <c r="P24" s="59"/>
      <c r="Q24" s="59"/>
      <c r="R24" s="59"/>
      <c r="S24" s="59"/>
      <c r="T24" s="59"/>
      <c r="U24" s="85"/>
      <c r="V24" s="90"/>
      <c r="W24" s="90">
        <f>W19+W23</f>
        <v>1</v>
      </c>
      <c r="X24" s="59"/>
      <c r="Y24" s="59"/>
      <c r="Z24" s="62"/>
      <c r="AA24" s="62"/>
      <c r="AB24" s="63" t="e">
        <f>AB19+AB23</f>
        <v>#DIV/0!</v>
      </c>
      <c r="AC24" s="59"/>
      <c r="AD24" s="59"/>
      <c r="AE24" s="62"/>
      <c r="AF24" s="62"/>
      <c r="AG24" s="63" t="e">
        <f>AG19+AG23</f>
        <v>#DIV/0!</v>
      </c>
      <c r="AH24" s="59"/>
      <c r="AI24" s="59"/>
      <c r="AJ24" s="62"/>
      <c r="AK24" s="62"/>
      <c r="AL24" s="63" t="e">
        <f>AL19+AL23</f>
        <v>#DIV/0!</v>
      </c>
      <c r="AM24" s="59"/>
      <c r="AN24" s="59"/>
      <c r="AO24" s="85"/>
      <c r="AP24" s="85"/>
      <c r="AQ24" s="86">
        <f>AQ19+AQ23</f>
        <v>0.18666666666666665</v>
      </c>
      <c r="AR24" s="59"/>
    </row>
  </sheetData>
  <mergeCells count="25">
    <mergeCell ref="AO11:AR11"/>
    <mergeCell ref="AO12:AR12"/>
    <mergeCell ref="U11:Y11"/>
    <mergeCell ref="E4:J4"/>
    <mergeCell ref="G5:J5"/>
    <mergeCell ref="G6:J6"/>
    <mergeCell ref="G7:J7"/>
    <mergeCell ref="G8:J8"/>
    <mergeCell ref="U12:Y12"/>
    <mergeCell ref="Z12:AD12"/>
    <mergeCell ref="AE12:AI12"/>
    <mergeCell ref="AJ12:AN12"/>
    <mergeCell ref="AJ11:AN11"/>
    <mergeCell ref="AE11:AI11"/>
    <mergeCell ref="Z11:AD11"/>
    <mergeCell ref="Q11:T12"/>
    <mergeCell ref="C11:E12"/>
    <mergeCell ref="A11:B12"/>
    <mergeCell ref="A1:J1"/>
    <mergeCell ref="K1:O1"/>
    <mergeCell ref="D4:D8"/>
    <mergeCell ref="F11:P12"/>
    <mergeCell ref="A4:C8"/>
    <mergeCell ref="A2:J2"/>
    <mergeCell ref="G9:J9"/>
  </mergeCell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B20:C22</xm:sqref>
        </x14:dataValidation>
        <x14:dataValidation type="list" allowBlank="1" showInputMessage="1" showErrorMessage="1" error="Escriba un texto " promptTitle="Cualquier contenido" xr:uid="{79A30B2C-A7DE-4319-B00C-CDBA6C74F67E}">
          <x14:formula1>
            <xm:f>Hoja1!$C$2:$C$5</xm:f>
          </x14:formula1>
          <xm:sqref>E20:E22 E14:E18</xm:sqref>
        </x14:dataValidation>
        <x14:dataValidation type="list" allowBlank="1" showInputMessage="1" showErrorMessage="1" xr:uid="{99C4073F-8490-41CF-A138-FB0D27D789F3}">
          <x14:formula1>
            <xm:f>Hoja1!$D$2:$D$5</xm:f>
          </x14:formula1>
          <xm:sqref>I20:I22 I14:I18</xm:sqref>
        </x14:dataValidation>
        <x14:dataValidation type="list" allowBlank="1" showInputMessage="1" showErrorMessage="1" xr:uid="{40741A02-2F4C-48CF-999F-CF9269234581}">
          <x14:formula1>
            <xm:f>Hoja1!$E$2:$E$4</xm:f>
          </x14:formula1>
          <xm:sqref>P20:P22 P14:P18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0" t="s">
        <v>27</v>
      </c>
      <c r="B1" s="19" t="s">
        <v>134</v>
      </c>
      <c r="C1" s="19" t="s">
        <v>31</v>
      </c>
      <c r="D1" s="3" t="s">
        <v>35</v>
      </c>
      <c r="E1" s="17" t="s">
        <v>42</v>
      </c>
    </row>
    <row r="2" spans="1:5" x14ac:dyDescent="0.25">
      <c r="A2" s="21">
        <v>1</v>
      </c>
      <c r="B2" s="21" t="s">
        <v>53</v>
      </c>
      <c r="C2" s="21" t="s">
        <v>135</v>
      </c>
      <c r="D2" s="21" t="s">
        <v>69</v>
      </c>
      <c r="E2" s="21" t="s">
        <v>59</v>
      </c>
    </row>
    <row r="3" spans="1:5" x14ac:dyDescent="0.25">
      <c r="A3" s="21">
        <v>2</v>
      </c>
      <c r="B3" s="21" t="s">
        <v>136</v>
      </c>
      <c r="C3" s="21" t="s">
        <v>84</v>
      </c>
      <c r="D3" s="21" t="s">
        <v>137</v>
      </c>
      <c r="E3" s="21" t="s">
        <v>88</v>
      </c>
    </row>
    <row r="4" spans="1:5" x14ac:dyDescent="0.25">
      <c r="A4" s="21">
        <v>3</v>
      </c>
      <c r="B4" s="21" t="s">
        <v>138</v>
      </c>
      <c r="C4" s="21" t="s">
        <v>55</v>
      </c>
      <c r="D4" s="21" t="s">
        <v>139</v>
      </c>
      <c r="E4" s="21" t="s">
        <v>140</v>
      </c>
    </row>
    <row r="5" spans="1:5" x14ac:dyDescent="0.25">
      <c r="A5" s="21">
        <v>4</v>
      </c>
      <c r="B5" s="21" t="s">
        <v>141</v>
      </c>
      <c r="C5" s="21" t="s">
        <v>105</v>
      </c>
      <c r="D5" s="21" t="s">
        <v>58</v>
      </c>
      <c r="E5" s="21"/>
    </row>
    <row r="6" spans="1:5" x14ac:dyDescent="0.25">
      <c r="A6" s="21">
        <v>5</v>
      </c>
      <c r="B6" s="21" t="s">
        <v>142</v>
      </c>
      <c r="C6" s="21"/>
      <c r="D6" s="21"/>
      <c r="E6" s="21"/>
    </row>
    <row r="7" spans="1:5" x14ac:dyDescent="0.25">
      <c r="A7" s="21">
        <v>6</v>
      </c>
      <c r="B7" s="21" t="s">
        <v>143</v>
      </c>
      <c r="C7" s="21"/>
      <c r="D7" s="21"/>
      <c r="E7" s="21"/>
    </row>
    <row r="8" spans="1:5" x14ac:dyDescent="0.25">
      <c r="A8" s="21">
        <v>7</v>
      </c>
      <c r="B8" s="21" t="s">
        <v>102</v>
      </c>
      <c r="C8" s="21"/>
      <c r="D8" s="21"/>
      <c r="E8"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2022-05-01T01:07:55Z</dcterms:modified>
  <cp:category/>
  <cp:contentStatus/>
</cp:coreProperties>
</file>