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VIGENCIA 2022/PLANES DE GESTION 2022/Nivel Central/14_Planeacion institucional/"/>
    </mc:Choice>
  </mc:AlternateContent>
  <xr:revisionPtr revIDLastSave="32" documentId="8_{E2854D5D-9B90-48A0-8C03-8EA13CCABFE1}" xr6:coauthVersionLast="47" xr6:coauthVersionMax="47" xr10:uidLastSave="{7334C9D9-3A5F-4B3B-9F60-81FFED4F7BD7}"/>
  <bookViews>
    <workbookView xWindow="-120" yWindow="-120" windowWidth="29040" windowHeight="15840" xr2:uid="{82425007-B10C-4B30-B14E-E133B79C6502}"/>
  </bookViews>
  <sheets>
    <sheet name="PLAN DE GESTION" sheetId="1" r:id="rId1"/>
    <sheet name="Hoja1" sheetId="2" state="hidden" r:id="rId2"/>
  </sheets>
  <externalReferences>
    <externalReference r:id="rId3"/>
  </externalReferences>
  <definedNames>
    <definedName name="Tipos">[1]TABLA!$G$2:$G$4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J22" i="1" l="1"/>
  <c r="AL22" i="1"/>
  <c r="AE22" i="1"/>
  <c r="AG22" i="1" s="1"/>
  <c r="Z22" i="1"/>
  <c r="AB22" i="1" s="1"/>
  <c r="U22" i="1"/>
  <c r="W22" i="1" s="1"/>
  <c r="AO22" i="1"/>
  <c r="AQ22" i="1" s="1"/>
  <c r="AJ21" i="1"/>
  <c r="AL21" i="1" s="1"/>
  <c r="AE21" i="1"/>
  <c r="AG21" i="1" s="1"/>
  <c r="Z21" i="1"/>
  <c r="AB21" i="1" s="1"/>
  <c r="U21" i="1"/>
  <c r="W21" i="1" s="1"/>
  <c r="O21" i="1"/>
  <c r="AO21" i="1" s="1"/>
  <c r="AQ21" i="1" s="1"/>
  <c r="AJ20" i="1"/>
  <c r="AL20" i="1" s="1"/>
  <c r="AE20" i="1"/>
  <c r="AG20" i="1" s="1"/>
  <c r="AG23" i="1" s="1"/>
  <c r="Z20" i="1"/>
  <c r="AB20" i="1"/>
  <c r="U20" i="1"/>
  <c r="O20" i="1"/>
  <c r="AO20" i="1"/>
  <c r="AQ20" i="1" s="1"/>
  <c r="AJ18" i="1"/>
  <c r="AL18" i="1" s="1"/>
  <c r="AJ17" i="1"/>
  <c r="AL17" i="1"/>
  <c r="AJ16" i="1"/>
  <c r="AL16" i="1" s="1"/>
  <c r="AJ15" i="1"/>
  <c r="AL15" i="1"/>
  <c r="AE18" i="1"/>
  <c r="AG18" i="1" s="1"/>
  <c r="AE17" i="1"/>
  <c r="AG17" i="1"/>
  <c r="AE16" i="1"/>
  <c r="AG16" i="1" s="1"/>
  <c r="AE15" i="1"/>
  <c r="AG15" i="1"/>
  <c r="Z15" i="1"/>
  <c r="AB15" i="1" s="1"/>
  <c r="U18" i="1"/>
  <c r="W18" i="1"/>
  <c r="U17" i="1"/>
  <c r="W17" i="1" s="1"/>
  <c r="U15" i="1"/>
  <c r="W15" i="1" s="1"/>
  <c r="AO16" i="1"/>
  <c r="AQ16" i="1" s="1"/>
  <c r="AO18" i="1"/>
  <c r="AQ18" i="1" s="1"/>
  <c r="AO17" i="1"/>
  <c r="AQ17" i="1" s="1"/>
  <c r="AO15" i="1"/>
  <c r="Z18" i="1"/>
  <c r="AB18" i="1" s="1"/>
  <c r="Z17" i="1"/>
  <c r="AB17" i="1" s="1"/>
  <c r="Z16" i="1"/>
  <c r="AB16" i="1" s="1"/>
  <c r="AG24" i="1" l="1"/>
  <c r="W19" i="1"/>
  <c r="W24" i="1" s="1"/>
  <c r="AQ23" i="1"/>
  <c r="AB19" i="1"/>
  <c r="AG19" i="1"/>
  <c r="AL19" i="1"/>
  <c r="AQ19" i="1"/>
  <c r="W23" i="1"/>
  <c r="AB23" i="1"/>
  <c r="AB24" i="1" s="1"/>
  <c r="AL23" i="1"/>
  <c r="AL24" i="1" s="1"/>
  <c r="AQ2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Camilo Bautista Beltran</author>
  </authors>
  <commentList>
    <comment ref="D14" authorId="0" shapeId="0" xr:uid="{DE3D65C4-7D6E-4DE5-90BB-22459891F0EA}">
      <text>
        <r>
          <rPr>
            <b/>
            <sz val="9"/>
            <color indexed="81"/>
            <rFont val="Tahoma"/>
            <family val="2"/>
          </rPr>
          <t>El contenido de la meta debe redactarse en forma de resultado, preferiblemente así: 
Verbo rector + magnitud + resultado + complemento</t>
        </r>
      </text>
    </comment>
    <comment ref="S14" authorId="0" shapeId="0" xr:uid="{2F0E26DF-E946-4615-BFBE-2278AC8995F4}">
      <text>
        <r>
          <rPr>
            <b/>
            <sz val="9"/>
            <color indexed="81"/>
            <rFont val="Tahoma"/>
            <family val="2"/>
          </rPr>
          <t>Corresponde al responsable de la ejecución de la meta. En casos excepcionales podrá corresponder al responsable del reporte</t>
        </r>
      </text>
    </comment>
  </commentList>
</comments>
</file>

<file path=xl/sharedStrings.xml><?xml version="1.0" encoding="utf-8"?>
<sst xmlns="http://schemas.openxmlformats.org/spreadsheetml/2006/main" count="221" uniqueCount="142">
  <si>
    <r>
      <rPr>
        <b/>
        <sz val="14"/>
        <color theme="1"/>
        <rFont val="Calibri Light"/>
        <family val="2"/>
        <scheme val="major"/>
      </rPr>
      <t>FORMULACIÓN Y SEGUIMIENTO PLANES DE GESTIÓN NIVEL CENTRAL</t>
    </r>
    <r>
      <rPr>
        <b/>
        <sz val="11"/>
        <color theme="1"/>
        <rFont val="Calibri Light"/>
        <family val="2"/>
        <scheme val="major"/>
      </rPr>
      <t xml:space="preserve">
PROCESO PLANEACIÓN INSTITUCIONAL</t>
    </r>
  </si>
  <si>
    <r>
      <rPr>
        <b/>
        <sz val="11"/>
        <color theme="1"/>
        <rFont val="Calibri Light"/>
        <family val="2"/>
        <scheme val="major"/>
      </rPr>
      <t xml:space="preserve">Código Formato: </t>
    </r>
    <r>
      <rPr>
        <sz val="11"/>
        <color theme="1"/>
        <rFont val="Calibri Light"/>
        <family val="2"/>
        <scheme val="major"/>
      </rPr>
      <t xml:space="preserve">PLE-PIN-F017
</t>
    </r>
    <r>
      <rPr>
        <b/>
        <sz val="11"/>
        <color theme="1"/>
        <rFont val="Calibri Light"/>
        <family val="2"/>
        <scheme val="major"/>
      </rPr>
      <t>Versión: 5</t>
    </r>
    <r>
      <rPr>
        <sz val="11"/>
        <color theme="1"/>
        <rFont val="Calibri Light"/>
        <family val="2"/>
        <scheme val="major"/>
      </rPr>
      <t xml:space="preserve">
</t>
    </r>
    <r>
      <rPr>
        <b/>
        <sz val="11"/>
        <color theme="1"/>
        <rFont val="Calibri Light"/>
        <family val="2"/>
        <scheme val="major"/>
      </rPr>
      <t xml:space="preserve">Vigencia desde: </t>
    </r>
    <r>
      <rPr>
        <sz val="11"/>
        <color theme="1"/>
        <rFont val="Calibri Light"/>
        <family val="2"/>
        <scheme val="major"/>
      </rPr>
      <t xml:space="preserve">31 de enero de 2022
</t>
    </r>
    <r>
      <rPr>
        <b/>
        <sz val="11"/>
        <color theme="1"/>
        <rFont val="Calibri Light"/>
        <family val="2"/>
        <scheme val="major"/>
      </rPr>
      <t xml:space="preserve">Caso HOLA: </t>
    </r>
    <r>
      <rPr>
        <sz val="11"/>
        <color theme="1"/>
        <rFont val="Calibri Light"/>
        <family val="2"/>
        <scheme val="major"/>
      </rPr>
      <t>222703</t>
    </r>
  </si>
  <si>
    <t>VIGENCIA DE LA PLANEACIÓN 2022</t>
  </si>
  <si>
    <t>DEPENDENCIAS ASOCIADAS</t>
  </si>
  <si>
    <t>Oficina Asesora de Planeación</t>
  </si>
  <si>
    <t>CONTROL DE CAMBIOS</t>
  </si>
  <si>
    <t>VERSIÓN</t>
  </si>
  <si>
    <t>FECHA</t>
  </si>
  <si>
    <t>DESCRIPCIÓN DE LA MODIFICACIÓN</t>
  </si>
  <si>
    <t>31 de enero 2022</t>
  </si>
  <si>
    <r>
      <t xml:space="preserve">Publicación del plan de gestión aprobado. Caso HOLA: </t>
    </r>
    <r>
      <rPr>
        <b/>
        <sz val="11"/>
        <color theme="1"/>
        <rFont val="Calibri Light"/>
        <family val="2"/>
        <scheme val="major"/>
      </rPr>
      <t>223220</t>
    </r>
  </si>
  <si>
    <t>11 de marzo de 2022</t>
  </si>
  <si>
    <t xml:space="preserve">Se modifica la programación trimestral de la meta transversal No. 2 Actualizar el 100% los documentos del proceso conforme al plan de trabajo definido, de acuerdo con el cronograma establecido para la vigencia. Se ajusta la programación de la meta transversal No. 3 de capacitación en el sistema de gestión, anticipándo el ii trimestre al i trimestre. </t>
  </si>
  <si>
    <t>PLAN ESTRATÉGICO INSTITUCIONAL</t>
  </si>
  <si>
    <t>META</t>
  </si>
  <si>
    <t>INDICADOR</t>
  </si>
  <si>
    <t>RESULTADO</t>
  </si>
  <si>
    <t xml:space="preserve">SEGUIMIENTO PLANES DE GESTIÓN </t>
  </si>
  <si>
    <t xml:space="preserve">SEGUIMIENTO PLAN GESTIÓN PROCESOS </t>
  </si>
  <si>
    <t xml:space="preserve">I TRIMESTRE </t>
  </si>
  <si>
    <t xml:space="preserve">II TRIMESTRE </t>
  </si>
  <si>
    <t xml:space="preserve">III TRIMESTRE </t>
  </si>
  <si>
    <t xml:space="preserve">IV TRIMESTRE </t>
  </si>
  <si>
    <t>EVALUACIÓN FINAL PLAN DE GESTIÓN</t>
  </si>
  <si>
    <t>No OE</t>
  </si>
  <si>
    <t>OBJETIVO ESTRATÉGICO</t>
  </si>
  <si>
    <t>No. Meta</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</si>
  <si>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</si>
  <si>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</si>
  <si>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</si>
  <si>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</si>
  <si>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</si>
  <si>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</si>
  <si>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</si>
  <si>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</si>
  <si>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</si>
  <si>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</si>
  <si>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</si>
  <si>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</si>
  <si>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</si>
  <si>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</si>
  <si>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</si>
  <si>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 DE LA META</t>
  </si>
  <si>
    <t>MÉTODO DE VERIFICACIÓN PARA EL SEGUIMIENTO</t>
  </si>
  <si>
    <t>PROGRAMADO</t>
  </si>
  <si>
    <t>EJECUTADO</t>
  </si>
  <si>
    <t>RESULTADO DE LA MEDICIÓN</t>
  </si>
  <si>
    <t>ANÁLISIS DE AVANCE</t>
  </si>
  <si>
    <t>MEDIO DE VERIFICACIÓN</t>
  </si>
  <si>
    <t>ANÁLISIS DE RESULTADO</t>
  </si>
  <si>
    <t>Fomentar la gestión del conocimiento y la innovación para agilizar la comunicación con el ciudadano, la prestación de trámites y servicios, y garantizar la toma de decisiones con base en evidencia.</t>
  </si>
  <si>
    <t xml:space="preserve">Realizar los dos reportes trimestrales de proyectos de inversión en el aplicativo SEGPLAN, para los componentes de inversión y gestión </t>
  </si>
  <si>
    <t>Retadora (Mejora)</t>
  </si>
  <si>
    <t xml:space="preserve">Reporte trimestral de proyectos de inversión </t>
  </si>
  <si>
    <t>Número de reportes en el aplicativo SEGPLAN.</t>
  </si>
  <si>
    <t>N/A</t>
  </si>
  <si>
    <t>Constante</t>
  </si>
  <si>
    <t>Reportes SEGPLAN</t>
  </si>
  <si>
    <t>Eficacia</t>
  </si>
  <si>
    <t>Reporte de SEGPLAN</t>
  </si>
  <si>
    <t xml:space="preserve">Proyectos de Inversión </t>
  </si>
  <si>
    <t>Oficina Asesora de Planeación - Grupo proyectos de inversión</t>
  </si>
  <si>
    <t>En el primer trimestre 2022 se realizó la  verificación, validación y seguimiento de los reportes a las metas PDD con corte a 31 de diciembre de 2021.</t>
  </si>
  <si>
    <t>Dos reportes de SEGPLAN con corte a 31 de diciembre de 2021:  Componente de Gestión e inversión</t>
  </si>
  <si>
    <t>En el primer trimestre 2022 se realizó la  verificación, validación y seguimiento de los reportes (inversión y gestión) a las metas PDD con corte a 31 de diciembre de 2021.</t>
  </si>
  <si>
    <t xml:space="preserve">Mantener la calificación en categoría Elite de implementación del Sistema de Gestión Ambiental de la entidad en el Programa de Excelencia ambiental Distrital. </t>
  </si>
  <si>
    <t xml:space="preserve">Implementación Sistema de Gestión Ambiental </t>
  </si>
  <si>
    <t>Puntaje Obtenido implementación Programa de Excelencia Ambiental-PREAD-</t>
  </si>
  <si>
    <t xml:space="preserve">Categoría Elite 
900 puntos </t>
  </si>
  <si>
    <t>Informe auditoría externa Programa de Excelencia Ambiental-PREAD-</t>
  </si>
  <si>
    <t>Resultados auditoría externa Programa de Excelencia Ambiental-PREAD-</t>
  </si>
  <si>
    <t xml:space="preserve">Oficina Asesora de Planeación </t>
  </si>
  <si>
    <t>No programada</t>
  </si>
  <si>
    <t>No programada para el I trimestre de 2022.</t>
  </si>
  <si>
    <t>Fortalecer la gestión institucional aumentando las capacidades de la entidad para la planeación, seguimiento y ejecución de sus metas y recursos, y la gestión del talento humano.</t>
  </si>
  <si>
    <t>Realizar el reporte trimestral de avance del plan estratégico institucional (Resolución 710 2020)</t>
  </si>
  <si>
    <t>Gestión</t>
  </si>
  <si>
    <t>reportes trimestrales plan estratégico institucional</t>
  </si>
  <si>
    <t>Número de reportes realizados trimestralmente</t>
  </si>
  <si>
    <t>Informes</t>
  </si>
  <si>
    <t xml:space="preserve">Reporte de las dependencias </t>
  </si>
  <si>
    <t>Portal web (informe publicado)</t>
  </si>
  <si>
    <t xml:space="preserve">En el primer trimestre de 2022 se realizó la revisión y consolidación del reporte trimestral de avance del Plan Estratégico Institucional con corte a 31/12/2021, a partir de la información suministrada por parte de cada una de las áreas responsables. El reporte se encuenta publicado en la página web de la entidad. </t>
  </si>
  <si>
    <t xml:space="preserve">Realizar tres (3) informes cuatrimestrales de monitoreo a los riesgos identificados en la entidad (procesos y corrupción). </t>
  </si>
  <si>
    <t>Monitoreo a los riesgos de procesos y corrupción</t>
  </si>
  <si>
    <t>Número de informes de monitoreo realizados</t>
  </si>
  <si>
    <t>Suma</t>
  </si>
  <si>
    <t>Informes de monitoreo</t>
  </si>
  <si>
    <t>Informe cuatrimestral de monitoreo a la gestión de riesgos</t>
  </si>
  <si>
    <t>Matrices de monitoreo de riesgos a nivel central y local</t>
  </si>
  <si>
    <t>Total metas procesos (80%)</t>
  </si>
  <si>
    <t>T1</t>
  </si>
  <si>
    <t>Obtener una calificación semestral del 80% en la medición de desempeño ambiental, de acuerdo a los parámetros establecidos en la herramienta construida por la OAP</t>
  </si>
  <si>
    <t>Sostenibilidad del sistema de gestión</t>
  </si>
  <si>
    <t>Criteros ambientales</t>
  </si>
  <si>
    <t>Número de criterios ambientales cumplidos / Total de criterios ambientales establecidos * 100</t>
  </si>
  <si>
    <t>Porcentaje de buenas prácticas ambientales implementadas</t>
  </si>
  <si>
    <t>Herramienta Oficina Asesora de Planeación</t>
  </si>
  <si>
    <t>Aplicación de la meta: dependencias del proceso.
Reporte de la meta: Oficina Asesora de Planeación</t>
  </si>
  <si>
    <t>Listas de chequeo al cumplimiento de criterios ambientales remitidos por la OAP</t>
  </si>
  <si>
    <t>T2</t>
  </si>
  <si>
    <t>Actualizar el 100% los documentos del proceso conforme al plan de trabajo definido.</t>
  </si>
  <si>
    <t>Actualización documental</t>
  </si>
  <si>
    <t>Número de documentos actualizados del proceso / Número de documentos programados a actualizar en el plan de trabajo *100</t>
  </si>
  <si>
    <t xml:space="preserve">Documentos con actualización en el LMD </t>
  </si>
  <si>
    <t xml:space="preserve">Listado Maestro de Documentos 
Matiz </t>
  </si>
  <si>
    <t xml:space="preserve">Casos Hola de actualización generados
Listado Maestro de Documentos 
Matiz </t>
  </si>
  <si>
    <t>MATIZ publicacion del Procedimiento formalizado en el MIPG</t>
  </si>
  <si>
    <t>Se actualizaron los siguientos documentos del proceso:  PLE-PIN-P010 	Procedimiento formulación, seguimiento y reporte de los planes de austeridad de gasto público, PLE-PIN-IN007 Instrucciones para la expedición de viabilidad técnica a solicitud de procesos contractuales, PLE-PIN-F017 formato formulación y seguimiento planes de gestión nivel central y PLE-PIN-F018 formato formulación y seguimiento planes de gestión nivel local. Igualmente, se actualizó la matriz de riesgos del proceso.</t>
  </si>
  <si>
    <t>Listado maestro de documentos.</t>
  </si>
  <si>
    <t>T3</t>
  </si>
  <si>
    <t>Participar del 100% de las capacitaciones que se realicen en gestión de riesgos, planes de mejora, y sistema de gestión institucional</t>
  </si>
  <si>
    <t>Partipación en capacitaciones</t>
  </si>
  <si>
    <t>Número de capacitaciones en las que se participó/ Número de capacitaciones convocadas *100</t>
  </si>
  <si>
    <t>Capacitaciones realizadas</t>
  </si>
  <si>
    <t>Registros de participación</t>
  </si>
  <si>
    <t>Listado de asistencia
Video de la reunión
Presentación</t>
  </si>
  <si>
    <t>Carpeta compartida de registros de asistencia  - OAP</t>
  </si>
  <si>
    <t xml:space="preserve">La Oficina Asesora de Planeación organizó, presentó y participó en la capacitación dada a los promotores de mejora, en que se trataron temas como planeación estratégica, control de documentos, riesgos, planes de mejora y otros mecanismos de planeación y control de la gestión. </t>
  </si>
  <si>
    <t>Presentación realizada y listado de asistencia TEAMS</t>
  </si>
  <si>
    <t>Total metas transversales (20%)</t>
  </si>
  <si>
    <t xml:space="preserve">Total plan de gestión </t>
  </si>
  <si>
    <t>Objetivo Estrategico</t>
  </si>
  <si>
    <t>Rutinaria</t>
  </si>
  <si>
    <t>Promover una ciudadanía activa y responsable, propiciando espacios de participación, formación y diálogo con mayor inteligencia colectiva y conciencia común, donde las nuevas ciudadanías se sientan vinculadas e identificadas con el Gobierno Distrital.</t>
  </si>
  <si>
    <t>Creciente</t>
  </si>
  <si>
    <t>Eficiencia</t>
  </si>
  <si>
    <t>Implementar estrategias de Gobierno Abierto y transparencia, haciendo uso de herramientas de las TIC para su divulgación, como parte del fortalecimiento de la relación entre la ciudadanía y el gobierno.</t>
  </si>
  <si>
    <t>Decreciente</t>
  </si>
  <si>
    <t>Efectividad</t>
  </si>
  <si>
    <t>Realizar acciones enfocadas al fortalecimiento de la gobernabilidad democrática local.</t>
  </si>
  <si>
    <t>Brindar atención oportuna y de calidad a los diferentes sectores poblacionales, generando relaciones de confianza y respeto por la diferencia.</t>
  </si>
  <si>
    <t>Fortalecer las relaciones de confianza con las corporaciones político-administrativas de elección popular y con la región, facilitando la aprobación de iniciativas que permitan atender las demandas ciudadanas.</t>
  </si>
  <si>
    <t>31 de marzo de 2022</t>
  </si>
  <si>
    <t xml:space="preserve">Se tramita caso Hola No. 238764 con el anexo del cronograma de actualización de documentos del proceso. </t>
  </si>
  <si>
    <t>Informe consolidado del Plan Estratégico Institucional
https://www.gobiernobogota.gov.co/sites/gobiernobogota.gov.co/files/documentos/tabla_archivos/consolidado_seguimiento_pei_trim_iv_1.xls</t>
  </si>
  <si>
    <t>Reporte trimestral de plan estratégico institucional publicado</t>
  </si>
  <si>
    <t>Informe de monitoreo de riesgos
https://www.gobiernobogota.gov.co/sites/gobiernobogota.gov.co/files/documentos/tabla_archivos/informe_de_monitoreo_de_riesgos_iii_cuatrimestre.pdf</t>
  </si>
  <si>
    <t>Durante el primer trimestre 2022 se realizaron las actividades de monitoreo de riesgos correspondientes al III cuatrimestre 2021. Se analizaron las evidencias de los controles cargadas por cada proceso (18) y por cada alcaldía local (20), y producto de dicho ejercicio se realizó el Informe de monitoreo de riesgos III cuatrimestre 2021, el cual se encuentra publicado en la página web de la entidad</t>
  </si>
  <si>
    <t>Durante el primer trimestre 2022 se realizaron las actividades de monitoreo de riesgos correspondientes al III cuatrimestre 2021. Se analizaron las evidencias de los controles cargadas por cada proceso (18) y por cada alcaldía local (20), y producto de dicho ejercicio se realizó el Informe de monitoreo de riesgos III cuatrimestre 2021, el cual se encuentra publicado en la página web de la entidad.</t>
  </si>
  <si>
    <t>Se ajusta la redaccion del entregable de la meta, que corresponde al reporte de plan estratégico institucional. Para el primer trimestre de la vigencia 2022, el plan de gestión del proceso alcanzó un nivel de desempeño del 100% de acuerdo con lo programado, y del 21,59% acumulado para la vigencia.</t>
  </si>
  <si>
    <t>29 de abril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</si>
</sst>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17" x14ac:knownFonts="1">
    <font>
      <sz val="11"/>
      <color theme="1"/>
      <name val="Calibri"/>
      <family val="2"/>
      <scheme val="minor"/>
    </font>
    <font>
      <sz val="11"/>
      <color theme="1"/>
      <name val="Calibri Light"/>
      <family val="2"/>
      <scheme val="major"/>
    </font>
    <font>
      <b/>
      <sz val="11"/>
      <color theme="1"/>
      <name val="Calibri Light"/>
      <family val="2"/>
      <scheme val="major"/>
    </font>
    <font>
      <sz val="11"/>
      <name val="Calibri Light"/>
      <family val="2"/>
      <scheme val="major"/>
    </font>
    <font>
      <sz val="11"/>
      <color theme="1"/>
      <name val="Calibri"/>
      <family val="2"/>
      <scheme val="minor"/>
    </font>
    <font>
      <sz val="11"/>
      <color rgb="FF0070C0"/>
      <name val="Calibri Light"/>
      <family val="2"/>
      <scheme val="maj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sz val="9"/>
      <color rgb="FF323130"/>
      <name val="Segoe UI"/>
      <family val="2"/>
    </font>
    <font>
      <b/>
      <sz val="9"/>
      <color indexed="81"/>
      <name val="Tahoma"/>
      <family val="2"/>
    </font>
    <font>
      <sz val="10"/>
      <name val="Arial"/>
      <family val="2"/>
    </font>
    <font>
      <sz val="10"/>
      <color theme="1"/>
      <name val="Calibri Light"/>
      <family val="2"/>
      <scheme val="major"/>
    </font>
    <font>
      <u/>
      <sz val="11"/>
      <color theme="10"/>
      <name val="Calibri"/>
      <family val="2"/>
      <scheme val="minor"/>
    </font>
    <font>
      <sz val="11"/>
      <color rgb="FF000000"/>
      <name val="Calibri Light"/>
      <family val="2"/>
    </font>
  </fonts>
  <fills count="10">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9" fontId="4" fillId="0" borderId="0" applyFont="0" applyFill="0" applyBorder="0" applyAlignment="0" applyProtection="0"/>
    <xf numFmtId="41" fontId="4" fillId="0" borderId="0" applyFont="0" applyFill="0" applyBorder="0" applyAlignment="0" applyProtection="0"/>
    <xf numFmtId="0" fontId="13" fillId="0" borderId="0"/>
    <xf numFmtId="0" fontId="15" fillId="0" borderId="0" applyNumberFormat="0" applyFill="0" applyBorder="0" applyAlignment="0" applyProtection="0"/>
  </cellStyleXfs>
  <cellXfs count="129">
    <xf numFmtId="0" fontId="0" fillId="0" borderId="0" xfId="0"/>
    <xf numFmtId="0" fontId="1" fillId="0" borderId="0" xfId="0" applyFont="1" applyAlignment="1">
      <alignment wrapText="1"/>
    </xf>
    <xf numFmtId="0" fontId="2" fillId="3" borderId="1" xfId="0" applyFont="1" applyFill="1" applyBorder="1" applyAlignment="1">
      <alignment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1" fillId="0" borderId="1" xfId="0" applyFont="1" applyBorder="1" applyAlignment="1">
      <alignment horizontal="left" vertical="top" wrapText="1"/>
    </xf>
    <xf numFmtId="0" fontId="1" fillId="0" borderId="0" xfId="0" applyFont="1" applyAlignment="1">
      <alignment vertical="center" wrapText="1"/>
    </xf>
    <xf numFmtId="0" fontId="1" fillId="0" borderId="0" xfId="0" applyFont="1" applyAlignment="1">
      <alignment horizontal="left" vertical="top" wrapText="1"/>
    </xf>
    <xf numFmtId="0" fontId="5" fillId="0" borderId="1" xfId="0" applyFont="1" applyBorder="1" applyAlignment="1">
      <alignment horizontal="left" vertical="top" wrapText="1"/>
    </xf>
    <xf numFmtId="0" fontId="6" fillId="0" borderId="0" xfId="0" applyFont="1" applyAlignment="1">
      <alignment wrapText="1"/>
    </xf>
    <xf numFmtId="0" fontId="8" fillId="2" borderId="1" xfId="0" applyFont="1" applyFill="1" applyBorder="1" applyAlignment="1">
      <alignment wrapText="1"/>
    </xf>
    <xf numFmtId="0" fontId="9" fillId="2" borderId="1" xfId="0" applyFont="1" applyFill="1" applyBorder="1" applyAlignment="1">
      <alignment wrapText="1"/>
    </xf>
    <xf numFmtId="9" fontId="8" fillId="2" borderId="1" xfId="1" applyFont="1" applyFill="1" applyBorder="1" applyAlignment="1">
      <alignment wrapText="1"/>
    </xf>
    <xf numFmtId="0" fontId="8" fillId="0" borderId="0" xfId="0" applyFont="1" applyAlignment="1">
      <alignment wrapText="1"/>
    </xf>
    <xf numFmtId="0" fontId="6" fillId="3" borderId="1" xfId="0" applyFont="1" applyFill="1" applyBorder="1" applyAlignment="1">
      <alignment wrapText="1"/>
    </xf>
    <xf numFmtId="0" fontId="10" fillId="3" borderId="1" xfId="0" applyFont="1" applyFill="1" applyBorder="1" applyAlignment="1">
      <alignment wrapText="1"/>
    </xf>
    <xf numFmtId="9" fontId="10" fillId="3" borderId="1" xfId="0" applyNumberFormat="1" applyFont="1" applyFill="1" applyBorder="1" applyAlignment="1">
      <alignment wrapText="1"/>
    </xf>
    <xf numFmtId="0" fontId="7" fillId="3" borderId="1" xfId="0" applyFont="1" applyFill="1" applyBorder="1"/>
    <xf numFmtId="9" fontId="7" fillId="3" borderId="1" xfId="1" applyFont="1" applyFill="1" applyBorder="1" applyAlignment="1">
      <alignment wrapText="1"/>
    </xf>
    <xf numFmtId="0" fontId="1" fillId="0" borderId="1" xfId="0" applyFont="1" applyBorder="1" applyAlignment="1">
      <alignment horizontal="right" vertical="top" wrapText="1"/>
    </xf>
    <xf numFmtId="9" fontId="7" fillId="3" borderId="1" xfId="1" applyFont="1" applyFill="1" applyBorder="1" applyAlignment="1">
      <alignment horizontal="right" wrapText="1"/>
    </xf>
    <xf numFmtId="0" fontId="5" fillId="0" borderId="1" xfId="0" applyFont="1" applyBorder="1" applyAlignment="1">
      <alignment horizontal="right" vertical="top" wrapText="1"/>
    </xf>
    <xf numFmtId="9" fontId="10" fillId="3" borderId="1" xfId="0" applyNumberFormat="1" applyFont="1" applyFill="1" applyBorder="1" applyAlignment="1">
      <alignment horizontal="right" wrapText="1"/>
    </xf>
    <xf numFmtId="9" fontId="8" fillId="2" borderId="1" xfId="1" applyFont="1" applyFill="1" applyBorder="1" applyAlignment="1">
      <alignment horizontal="right" wrapText="1"/>
    </xf>
    <xf numFmtId="0" fontId="2" fillId="2" borderId="1" xfId="0" applyFont="1" applyFill="1" applyBorder="1" applyAlignment="1">
      <alignment horizontal="center" vertical="center" wrapText="1"/>
    </xf>
    <xf numFmtId="0" fontId="11" fillId="0" borderId="0" xfId="0" applyFont="1"/>
    <xf numFmtId="0" fontId="0" fillId="3" borderId="1" xfId="0" applyFill="1" applyBorder="1" applyAlignment="1">
      <alignment horizontal="center" vertical="center" wrapText="1"/>
    </xf>
    <xf numFmtId="0" fontId="0" fillId="3" borderId="1" xfId="0" applyFill="1" applyBorder="1"/>
    <xf numFmtId="0" fontId="0" fillId="0" borderId="1" xfId="0" applyBorder="1"/>
    <xf numFmtId="0" fontId="1" fillId="0" borderId="1" xfId="0" applyFont="1" applyBorder="1" applyAlignment="1">
      <alignment horizontal="center" vertical="center" wrapText="1"/>
    </xf>
    <xf numFmtId="0" fontId="7" fillId="3" borderId="1" xfId="0" applyFont="1" applyFill="1" applyBorder="1" applyAlignment="1">
      <alignment wrapText="1"/>
    </xf>
    <xf numFmtId="9" fontId="9" fillId="2" borderId="1" xfId="0" applyNumberFormat="1" applyFont="1" applyFill="1" applyBorder="1" applyAlignment="1">
      <alignment wrapText="1"/>
    </xf>
    <xf numFmtId="1" fontId="1" fillId="0" borderId="1" xfId="0" applyNumberFormat="1" applyFont="1" applyBorder="1" applyAlignment="1">
      <alignment horizontal="right" vertical="top" wrapText="1"/>
    </xf>
    <xf numFmtId="9" fontId="1" fillId="0" borderId="1" xfId="1" applyFont="1" applyBorder="1" applyAlignment="1">
      <alignment horizontal="center" vertical="top" wrapText="1"/>
    </xf>
    <xf numFmtId="0" fontId="1" fillId="0" borderId="1" xfId="0" applyFont="1" applyBorder="1" applyAlignment="1" applyProtection="1">
      <alignment horizontal="justify" vertical="center" wrapText="1"/>
      <protection hidden="1"/>
    </xf>
    <xf numFmtId="0" fontId="1" fillId="0" borderId="0" xfId="0" applyFont="1" applyAlignment="1">
      <alignment vertical="top" wrapText="1"/>
    </xf>
    <xf numFmtId="1" fontId="1" fillId="0" borderId="1" xfId="2" applyNumberFormat="1" applyFont="1" applyBorder="1" applyAlignment="1" applyProtection="1">
      <alignment horizontal="center" vertical="top" wrapText="1"/>
      <protection hidden="1"/>
    </xf>
    <xf numFmtId="1" fontId="1" fillId="0" borderId="13" xfId="0" applyNumberFormat="1" applyFont="1" applyBorder="1" applyAlignment="1" applyProtection="1">
      <alignment horizontal="center" vertical="top" wrapText="1"/>
      <protection hidden="1"/>
    </xf>
    <xf numFmtId="0" fontId="1" fillId="0" borderId="14" xfId="0" applyFont="1" applyBorder="1" applyAlignment="1" applyProtection="1">
      <alignment horizontal="left" vertical="top" wrapText="1"/>
      <protection hidden="1"/>
    </xf>
    <xf numFmtId="0" fontId="1" fillId="0" borderId="1" xfId="0" applyFont="1" applyBorder="1" applyAlignment="1" applyProtection="1">
      <alignment horizontal="justify" vertical="top" wrapText="1"/>
      <protection hidden="1"/>
    </xf>
    <xf numFmtId="1" fontId="3" fillId="0" borderId="1" xfId="0" applyNumberFormat="1" applyFont="1" applyBorder="1" applyAlignment="1" applyProtection="1">
      <alignment horizontal="center" vertical="top"/>
      <protection hidden="1"/>
    </xf>
    <xf numFmtId="1" fontId="3" fillId="0" borderId="1" xfId="1" applyNumberFormat="1" applyFont="1" applyBorder="1" applyAlignment="1" applyProtection="1">
      <alignment horizontal="center" vertical="top"/>
      <protection hidden="1"/>
    </xf>
    <xf numFmtId="1" fontId="3" fillId="0" borderId="1" xfId="1" applyNumberFormat="1" applyFont="1" applyFill="1" applyBorder="1" applyAlignment="1" applyProtection="1">
      <alignment horizontal="center" vertical="top"/>
      <protection hidden="1"/>
    </xf>
    <xf numFmtId="1" fontId="3" fillId="0" borderId="1" xfId="1" applyNumberFormat="1" applyFont="1" applyBorder="1" applyAlignment="1" applyProtection="1">
      <alignment horizontal="center" vertical="top" wrapText="1"/>
      <protection hidden="1"/>
    </xf>
    <xf numFmtId="1" fontId="1" fillId="0" borderId="13" xfId="1" applyNumberFormat="1" applyFont="1" applyBorder="1" applyAlignment="1" applyProtection="1">
      <alignment horizontal="center" vertical="top" wrapText="1"/>
      <protection hidden="1"/>
    </xf>
    <xf numFmtId="9" fontId="7" fillId="3" borderId="1" xfId="1" applyFont="1" applyFill="1" applyBorder="1" applyAlignment="1">
      <alignment vertical="top" wrapText="1"/>
    </xf>
    <xf numFmtId="0" fontId="6" fillId="3" borderId="1" xfId="0" applyFont="1" applyFill="1" applyBorder="1" applyAlignment="1">
      <alignment vertical="top" wrapText="1"/>
    </xf>
    <xf numFmtId="9" fontId="10" fillId="3" borderId="1" xfId="0" applyNumberFormat="1" applyFont="1" applyFill="1" applyBorder="1" applyAlignment="1">
      <alignment vertical="top" wrapText="1"/>
    </xf>
    <xf numFmtId="0" fontId="10" fillId="3" borderId="1" xfId="0" applyFont="1" applyFill="1" applyBorder="1" applyAlignment="1">
      <alignment vertical="top" wrapText="1"/>
    </xf>
    <xf numFmtId="9" fontId="8" fillId="2" borderId="1" xfId="1" applyFont="1" applyFill="1" applyBorder="1" applyAlignment="1">
      <alignment vertical="top" wrapText="1"/>
    </xf>
    <xf numFmtId="0" fontId="8" fillId="2" borderId="1" xfId="0" applyFont="1" applyFill="1" applyBorder="1" applyAlignment="1">
      <alignment vertical="top" wrapText="1"/>
    </xf>
    <xf numFmtId="41" fontId="1" fillId="0" borderId="1" xfId="2" applyFont="1" applyBorder="1" applyAlignment="1" applyProtection="1">
      <alignment horizontal="right" vertical="top" wrapText="1"/>
      <protection hidden="1"/>
    </xf>
    <xf numFmtId="0" fontId="14" fillId="9" borderId="1" xfId="0" applyFont="1" applyFill="1" applyBorder="1" applyAlignment="1" applyProtection="1">
      <alignment horizontal="center" vertical="top" wrapText="1"/>
      <protection hidden="1"/>
    </xf>
    <xf numFmtId="0" fontId="14" fillId="9" borderId="1" xfId="0" applyFont="1" applyFill="1" applyBorder="1" applyAlignment="1" applyProtection="1">
      <alignment horizontal="center" vertical="top"/>
      <protection hidden="1"/>
    </xf>
    <xf numFmtId="0" fontId="2" fillId="3" borderId="1" xfId="0" applyFont="1" applyFill="1" applyBorder="1" applyAlignment="1">
      <alignment horizontal="center" wrapText="1"/>
    </xf>
    <xf numFmtId="0" fontId="2" fillId="0" borderId="0" xfId="0" applyFont="1" applyAlignment="1">
      <alignment vertical="center" wrapText="1"/>
    </xf>
    <xf numFmtId="0" fontId="5" fillId="0" borderId="15" xfId="0" applyFont="1" applyBorder="1" applyAlignment="1" applyProtection="1">
      <alignment horizontal="center" vertical="center" wrapText="1"/>
      <protection hidden="1"/>
    </xf>
    <xf numFmtId="0" fontId="5" fillId="0" borderId="15" xfId="0" applyFont="1" applyBorder="1" applyAlignment="1" applyProtection="1">
      <alignment horizontal="left" vertical="center" wrapText="1"/>
      <protection hidden="1"/>
    </xf>
    <xf numFmtId="0" fontId="5" fillId="9" borderId="15" xfId="0" applyFont="1" applyFill="1" applyBorder="1" applyAlignment="1" applyProtection="1">
      <alignment horizontal="left" vertical="center" wrapText="1"/>
      <protection hidden="1"/>
    </xf>
    <xf numFmtId="9" fontId="5" fillId="9" borderId="1"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left" vertical="center" wrapText="1"/>
      <protection hidden="1"/>
    </xf>
    <xf numFmtId="0" fontId="5" fillId="0" borderId="12" xfId="0" applyFont="1" applyBorder="1" applyAlignment="1" applyProtection="1">
      <alignment horizontal="left" vertical="center" wrapText="1"/>
      <protection hidden="1"/>
    </xf>
    <xf numFmtId="1" fontId="5" fillId="0" borderId="1" xfId="0" applyNumberFormat="1" applyFont="1" applyBorder="1" applyAlignment="1">
      <alignment horizontal="right" vertical="top" wrapText="1"/>
    </xf>
    <xf numFmtId="9" fontId="5" fillId="0" borderId="1" xfId="1" applyFont="1" applyBorder="1" applyAlignment="1">
      <alignment horizontal="center" vertical="top" wrapText="1"/>
    </xf>
    <xf numFmtId="9" fontId="5" fillId="0" borderId="1" xfId="1" applyFont="1" applyBorder="1" applyAlignment="1">
      <alignment horizontal="right" vertical="top" wrapText="1"/>
    </xf>
    <xf numFmtId="0" fontId="5" fillId="0" borderId="0" xfId="0" applyFont="1" applyAlignment="1">
      <alignment wrapText="1"/>
    </xf>
    <xf numFmtId="0" fontId="5" fillId="0" borderId="1" xfId="0" applyFont="1" applyBorder="1" applyAlignment="1" applyProtection="1">
      <alignment horizontal="center" vertical="center" wrapText="1"/>
      <protection hidden="1"/>
    </xf>
    <xf numFmtId="0" fontId="5" fillId="9" borderId="1" xfId="0" applyFont="1" applyFill="1" applyBorder="1" applyAlignment="1" applyProtection="1">
      <alignment horizontal="left" vertical="center" wrapText="1"/>
      <protection hidden="1"/>
    </xf>
    <xf numFmtId="9" fontId="5" fillId="9" borderId="1" xfId="1" applyFont="1" applyFill="1" applyBorder="1" applyAlignment="1" applyProtection="1">
      <alignment horizontal="center" vertical="center" wrapText="1"/>
      <protection hidden="1"/>
    </xf>
    <xf numFmtId="0" fontId="5" fillId="0" borderId="2" xfId="0" applyFont="1" applyBorder="1" applyAlignment="1" applyProtection="1">
      <alignment horizontal="left" vertical="center" wrapText="1"/>
      <protection hidden="1"/>
    </xf>
    <xf numFmtId="10" fontId="5" fillId="9" borderId="1" xfId="1" applyNumberFormat="1" applyFont="1" applyFill="1" applyBorder="1" applyAlignment="1" applyProtection="1">
      <alignment horizontal="center" vertical="center" wrapText="1"/>
      <protection hidden="1"/>
    </xf>
    <xf numFmtId="10" fontId="5" fillId="0" borderId="1" xfId="1" applyNumberFormat="1" applyFont="1" applyBorder="1" applyAlignment="1">
      <alignment horizontal="right" vertical="top" wrapText="1"/>
    </xf>
    <xf numFmtId="10" fontId="5" fillId="0" borderId="1" xfId="1" applyNumberFormat="1" applyFont="1" applyBorder="1" applyAlignment="1">
      <alignment horizontal="center" vertical="top" wrapText="1"/>
    </xf>
    <xf numFmtId="10" fontId="7" fillId="3" borderId="1" xfId="1" applyNumberFormat="1" applyFont="1" applyFill="1" applyBorder="1" applyAlignment="1">
      <alignment wrapText="1"/>
    </xf>
    <xf numFmtId="1" fontId="5" fillId="0" borderId="1" xfId="0" applyNumberFormat="1" applyFont="1" applyBorder="1" applyAlignment="1">
      <alignment horizontal="left" vertical="top" wrapText="1"/>
    </xf>
    <xf numFmtId="1" fontId="1" fillId="0" borderId="1" xfId="0" applyNumberFormat="1" applyFont="1" applyBorder="1" applyAlignment="1">
      <alignment horizontal="left" vertical="top" wrapText="1"/>
    </xf>
    <xf numFmtId="0" fontId="1" fillId="0" borderId="0" xfId="0" applyFont="1" applyAlignment="1">
      <alignment horizontal="center" wrapText="1"/>
    </xf>
    <xf numFmtId="0" fontId="1" fillId="0" borderId="0" xfId="0" applyFont="1" applyAlignment="1">
      <alignment horizontal="center" vertical="center" wrapText="1"/>
    </xf>
    <xf numFmtId="1" fontId="1" fillId="0" borderId="1" xfId="0" applyNumberFormat="1" applyFont="1" applyBorder="1" applyAlignment="1">
      <alignment horizontal="center" vertical="top" wrapText="1"/>
    </xf>
    <xf numFmtId="0" fontId="1" fillId="0" borderId="1" xfId="0" applyFont="1" applyBorder="1" applyAlignment="1">
      <alignment horizontal="center" vertical="top" wrapText="1"/>
    </xf>
    <xf numFmtId="9" fontId="7" fillId="3" borderId="1" xfId="1" applyFont="1" applyFill="1" applyBorder="1" applyAlignment="1">
      <alignment horizontal="center" wrapText="1"/>
    </xf>
    <xf numFmtId="10" fontId="7" fillId="3" borderId="1" xfId="1" applyNumberFormat="1" applyFont="1" applyFill="1" applyBorder="1" applyAlignment="1">
      <alignment horizontal="center" wrapText="1"/>
    </xf>
    <xf numFmtId="1" fontId="5" fillId="0" borderId="1" xfId="0" applyNumberFormat="1" applyFont="1" applyBorder="1" applyAlignment="1">
      <alignment horizontal="center" vertical="top" wrapText="1"/>
    </xf>
    <xf numFmtId="10" fontId="5" fillId="0" borderId="1" xfId="0" applyNumberFormat="1" applyFont="1" applyBorder="1" applyAlignment="1">
      <alignment horizontal="center" vertical="top" wrapText="1"/>
    </xf>
    <xf numFmtId="9" fontId="10" fillId="3" borderId="1" xfId="0" applyNumberFormat="1" applyFont="1" applyFill="1" applyBorder="1" applyAlignment="1">
      <alignment horizontal="center" wrapText="1"/>
    </xf>
    <xf numFmtId="0" fontId="7" fillId="3" borderId="1" xfId="0" applyFont="1" applyFill="1" applyBorder="1" applyAlignment="1">
      <alignment horizontal="center" wrapText="1"/>
    </xf>
    <xf numFmtId="9" fontId="8" fillId="2" borderId="1" xfId="1" applyFont="1" applyFill="1" applyBorder="1" applyAlignment="1">
      <alignment horizontal="center" wrapText="1"/>
    </xf>
    <xf numFmtId="9" fontId="9" fillId="2" borderId="1" xfId="0" applyNumberFormat="1" applyFont="1" applyFill="1" applyBorder="1" applyAlignment="1">
      <alignment horizontal="center" wrapText="1"/>
    </xf>
    <xf numFmtId="0" fontId="16" fillId="0" borderId="1"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0" xfId="0" applyFont="1" applyBorder="1" applyAlignment="1">
      <alignment horizontal="justify" vertical="center" wrapText="1"/>
    </xf>
    <xf numFmtId="0" fontId="2"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10" fontId="9" fillId="2" borderId="1" xfId="0" applyNumberFormat="1" applyFont="1" applyFill="1" applyBorder="1" applyAlignment="1">
      <alignment wrapText="1"/>
    </xf>
    <xf numFmtId="0" fontId="2" fillId="8" borderId="2"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center" wrapText="1"/>
    </xf>
    <xf numFmtId="0" fontId="1" fillId="0" borderId="1" xfId="0" applyFont="1" applyBorder="1" applyAlignment="1">
      <alignment horizontal="justify" vertical="center" wrapText="1"/>
    </xf>
    <xf numFmtId="0" fontId="16" fillId="0" borderId="2" xfId="0" applyFont="1" applyBorder="1" applyAlignment="1">
      <alignment horizontal="justify" vertical="center" wrapText="1"/>
    </xf>
    <xf numFmtId="0" fontId="16" fillId="0" borderId="4" xfId="0" applyFont="1" applyBorder="1" applyAlignment="1">
      <alignment horizontal="justify" vertical="center" wrapText="1"/>
    </xf>
    <xf numFmtId="0" fontId="16" fillId="0" borderId="3" xfId="0" applyFont="1" applyBorder="1" applyAlignment="1">
      <alignment horizontal="justify"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top"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2" fillId="2"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7"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9" xfId="0" applyFont="1" applyBorder="1" applyAlignment="1">
      <alignment horizontal="center" vertical="center" wrapText="1"/>
    </xf>
  </cellXfs>
  <cellStyles count="5">
    <cellStyle name="Hyperlink" xfId="4" xr:uid="{00000000-000B-0000-0000-000008000000}"/>
    <cellStyle name="Millares [0]" xfId="2" builtinId="6"/>
    <cellStyle name="Normal" xfId="0" builtinId="0"/>
    <cellStyle name="Normal 2" xfId="3" xr:uid="{1DD588C5-645B-466E-8F2B-05C0F9A9B7A7}"/>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149678</xdr:colOff>
      <xdr:row>0</xdr:row>
      <xdr:rowOff>87086</xdr:rowOff>
    </xdr:from>
    <xdr:to>
      <xdr:col>2</xdr:col>
      <xdr:colOff>258164</xdr:colOff>
      <xdr:row>0</xdr:row>
      <xdr:rowOff>810986</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9678" y="87086"/>
          <a:ext cx="2272022" cy="723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hernan.cervera/Downloads/Copia%20de%20Matriz%20SUIT-%20DAF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biernobogota.gov.co/sites/gobiernobogota.gov.co/files/documentos/tabla_archivos/informe_de_monitoreo_de_riesgos_iii_cuatrimestre.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757A3-C994-41E5-9502-5424A4810E09}">
  <dimension ref="A1:AR24"/>
  <sheetViews>
    <sheetView tabSelected="1" zoomScale="85" zoomScaleNormal="85" workbookViewId="0">
      <selection activeCell="E9" sqref="E9"/>
    </sheetView>
  </sheetViews>
  <sheetFormatPr baseColWidth="10" defaultColWidth="10.85546875" defaultRowHeight="15" x14ac:dyDescent="0.25"/>
  <cols>
    <col min="1" max="1" width="7" style="1" customWidth="1"/>
    <col min="2" max="2" width="25.5703125" style="1" customWidth="1"/>
    <col min="3" max="3" width="8" style="1" customWidth="1"/>
    <col min="4" max="4" width="44.28515625" style="1" bestFit="1" customWidth="1"/>
    <col min="5" max="5" width="10.85546875" style="1" customWidth="1"/>
    <col min="6" max="6" width="15.85546875" style="1" customWidth="1"/>
    <col min="7" max="7" width="23.5703125" style="1" customWidth="1"/>
    <col min="8" max="8" width="8.140625" style="1" customWidth="1"/>
    <col min="9" max="9" width="18.42578125" style="1" customWidth="1"/>
    <col min="10" max="10" width="15.85546875" style="1" customWidth="1"/>
    <col min="11" max="14" width="7.28515625" style="39" customWidth="1"/>
    <col min="15" max="15" width="20.85546875" style="39" customWidth="1"/>
    <col min="16" max="18" width="17.85546875" style="39" customWidth="1"/>
    <col min="19" max="19" width="22.85546875" style="39" customWidth="1"/>
    <col min="20" max="20" width="17.85546875" style="1" customWidth="1"/>
    <col min="21" max="21" width="19.85546875" style="80" customWidth="1"/>
    <col min="22" max="23" width="16.5703125" style="80" customWidth="1"/>
    <col min="24" max="24" width="31.28515625" style="1" customWidth="1"/>
    <col min="25" max="25" width="24" style="1" customWidth="1"/>
    <col min="26" max="28" width="16.5703125" style="1" hidden="1" customWidth="1"/>
    <col min="29" max="29" width="39.28515625" style="1" hidden="1" customWidth="1"/>
    <col min="30" max="30" width="22.85546875" style="1" hidden="1" customWidth="1"/>
    <col min="31" max="31" width="21.28515625" style="1" hidden="1" customWidth="1"/>
    <col min="32" max="33" width="16.5703125" style="1" hidden="1" customWidth="1"/>
    <col min="34" max="34" width="40.42578125" style="1" hidden="1" customWidth="1"/>
    <col min="35" max="35" width="21.42578125" style="1" hidden="1" customWidth="1"/>
    <col min="36" max="36" width="18.85546875" style="1" hidden="1" customWidth="1"/>
    <col min="37" max="38" width="16.5703125" style="1" hidden="1" customWidth="1"/>
    <col min="39" max="39" width="29.28515625" style="1" hidden="1" customWidth="1"/>
    <col min="40" max="40" width="21" style="1" hidden="1" customWidth="1"/>
    <col min="41" max="41" width="19.5703125" style="1" customWidth="1"/>
    <col min="42" max="42" width="16.5703125" style="1" customWidth="1"/>
    <col min="43" max="43" width="21.5703125" style="1" customWidth="1"/>
    <col min="44" max="44" width="40.7109375" style="1" customWidth="1"/>
    <col min="45" max="16384" width="10.85546875" style="1"/>
  </cols>
  <sheetData>
    <row r="1" spans="1:44" ht="70.5" customHeight="1" x14ac:dyDescent="0.25">
      <c r="A1" s="117" t="s">
        <v>0</v>
      </c>
      <c r="B1" s="118"/>
      <c r="C1" s="118"/>
      <c r="D1" s="118"/>
      <c r="E1" s="118"/>
      <c r="F1" s="118"/>
      <c r="G1" s="118"/>
      <c r="H1" s="118"/>
      <c r="I1" s="118"/>
      <c r="J1" s="118"/>
      <c r="K1" s="119" t="s">
        <v>1</v>
      </c>
      <c r="L1" s="119"/>
      <c r="M1" s="119"/>
      <c r="N1" s="119"/>
      <c r="O1" s="119"/>
    </row>
    <row r="2" spans="1:44" s="10" customFormat="1" ht="23.45" customHeight="1" x14ac:dyDescent="0.25">
      <c r="A2" s="127" t="s">
        <v>2</v>
      </c>
      <c r="B2" s="128"/>
      <c r="C2" s="128"/>
      <c r="D2" s="128"/>
      <c r="E2" s="128"/>
      <c r="F2" s="128"/>
      <c r="G2" s="128"/>
      <c r="H2" s="128"/>
      <c r="I2" s="128"/>
      <c r="J2" s="128"/>
      <c r="K2" s="59"/>
      <c r="L2" s="59"/>
      <c r="M2" s="59"/>
      <c r="N2" s="59"/>
      <c r="O2" s="59"/>
      <c r="P2" s="39"/>
      <c r="Q2" s="39"/>
      <c r="R2" s="39"/>
      <c r="S2" s="39"/>
      <c r="U2" s="81"/>
      <c r="V2" s="81"/>
      <c r="W2" s="81"/>
    </row>
    <row r="3" spans="1:44" x14ac:dyDescent="0.25">
      <c r="D3" s="29"/>
    </row>
    <row r="4" spans="1:44" ht="29.1" customHeight="1" x14ac:dyDescent="0.25">
      <c r="A4" s="111" t="s">
        <v>3</v>
      </c>
      <c r="B4" s="112"/>
      <c r="C4" s="113"/>
      <c r="D4" s="120" t="s">
        <v>4</v>
      </c>
      <c r="E4" s="102" t="s">
        <v>5</v>
      </c>
      <c r="F4" s="102"/>
      <c r="G4" s="102"/>
      <c r="H4" s="102"/>
      <c r="I4" s="102"/>
      <c r="J4" s="102"/>
    </row>
    <row r="5" spans="1:44" x14ac:dyDescent="0.25">
      <c r="A5" s="124"/>
      <c r="B5" s="125"/>
      <c r="C5" s="126"/>
      <c r="D5" s="121"/>
      <c r="E5" s="2" t="s">
        <v>6</v>
      </c>
      <c r="F5" s="58" t="s">
        <v>7</v>
      </c>
      <c r="G5" s="103" t="s">
        <v>8</v>
      </c>
      <c r="H5" s="103"/>
      <c r="I5" s="103"/>
      <c r="J5" s="103"/>
    </row>
    <row r="6" spans="1:44" ht="30" x14ac:dyDescent="0.25">
      <c r="A6" s="124"/>
      <c r="B6" s="125"/>
      <c r="C6" s="126"/>
      <c r="D6" s="121"/>
      <c r="E6" s="33">
        <v>1</v>
      </c>
      <c r="F6" s="33" t="s">
        <v>9</v>
      </c>
      <c r="G6" s="104" t="s">
        <v>10</v>
      </c>
      <c r="H6" s="104"/>
      <c r="I6" s="104"/>
      <c r="J6" s="104"/>
    </row>
    <row r="7" spans="1:44" ht="87" customHeight="1" x14ac:dyDescent="0.25">
      <c r="A7" s="124"/>
      <c r="B7" s="125"/>
      <c r="C7" s="126"/>
      <c r="D7" s="121"/>
      <c r="E7" s="33">
        <v>2</v>
      </c>
      <c r="F7" s="33" t="s">
        <v>11</v>
      </c>
      <c r="G7" s="104" t="s">
        <v>12</v>
      </c>
      <c r="H7" s="104"/>
      <c r="I7" s="104"/>
      <c r="J7" s="104"/>
    </row>
    <row r="8" spans="1:44" ht="30" customHeight="1" x14ac:dyDescent="0.25">
      <c r="A8" s="114"/>
      <c r="B8" s="115"/>
      <c r="C8" s="116"/>
      <c r="D8" s="122"/>
      <c r="E8" s="92">
        <v>3</v>
      </c>
      <c r="F8" s="92" t="s">
        <v>133</v>
      </c>
      <c r="G8" s="105" t="s">
        <v>134</v>
      </c>
      <c r="H8" s="106"/>
      <c r="I8" s="106"/>
      <c r="J8" s="107"/>
    </row>
    <row r="9" spans="1:44" ht="73.5" customHeight="1" x14ac:dyDescent="0.25">
      <c r="A9" s="95"/>
      <c r="B9" s="95"/>
      <c r="C9" s="95"/>
      <c r="D9" s="96"/>
      <c r="E9" s="92">
        <v>4</v>
      </c>
      <c r="F9" s="92" t="s">
        <v>141</v>
      </c>
      <c r="G9" s="105" t="s">
        <v>140</v>
      </c>
      <c r="H9" s="106"/>
      <c r="I9" s="106"/>
      <c r="J9" s="107"/>
    </row>
    <row r="10" spans="1:44" ht="30" customHeight="1" x14ac:dyDescent="0.25">
      <c r="A10" s="95"/>
      <c r="B10" s="95"/>
      <c r="C10" s="95"/>
      <c r="D10" s="96"/>
      <c r="E10" s="93"/>
      <c r="F10" s="93"/>
      <c r="G10" s="94"/>
      <c r="H10" s="94"/>
      <c r="I10" s="94"/>
      <c r="J10" s="94"/>
    </row>
    <row r="12" spans="1:44" s="10" customFormat="1" ht="22.5" customHeight="1" x14ac:dyDescent="0.25">
      <c r="A12" s="102" t="s">
        <v>13</v>
      </c>
      <c r="B12" s="102"/>
      <c r="C12" s="111" t="s">
        <v>14</v>
      </c>
      <c r="D12" s="112"/>
      <c r="E12" s="113"/>
      <c r="F12" s="123" t="s">
        <v>15</v>
      </c>
      <c r="G12" s="123"/>
      <c r="H12" s="123"/>
      <c r="I12" s="123"/>
      <c r="J12" s="123"/>
      <c r="K12" s="123"/>
      <c r="L12" s="123"/>
      <c r="M12" s="123"/>
      <c r="N12" s="123"/>
      <c r="O12" s="123"/>
      <c r="P12" s="123"/>
      <c r="Q12" s="111" t="s">
        <v>16</v>
      </c>
      <c r="R12" s="112"/>
      <c r="S12" s="112"/>
      <c r="T12" s="113"/>
      <c r="U12" s="101" t="s">
        <v>17</v>
      </c>
      <c r="V12" s="101"/>
      <c r="W12" s="101"/>
      <c r="X12" s="101"/>
      <c r="Y12" s="101"/>
      <c r="Z12" s="108" t="s">
        <v>17</v>
      </c>
      <c r="AA12" s="108"/>
      <c r="AB12" s="108"/>
      <c r="AC12" s="108"/>
      <c r="AD12" s="108"/>
      <c r="AE12" s="109" t="s">
        <v>17</v>
      </c>
      <c r="AF12" s="109"/>
      <c r="AG12" s="109"/>
      <c r="AH12" s="109"/>
      <c r="AI12" s="109"/>
      <c r="AJ12" s="110" t="s">
        <v>17</v>
      </c>
      <c r="AK12" s="110"/>
      <c r="AL12" s="110"/>
      <c r="AM12" s="110"/>
      <c r="AN12" s="110"/>
      <c r="AO12" s="98" t="s">
        <v>18</v>
      </c>
      <c r="AP12" s="99"/>
      <c r="AQ12" s="99"/>
      <c r="AR12" s="100"/>
    </row>
    <row r="13" spans="1:44" ht="14.45" customHeight="1" x14ac:dyDescent="0.25">
      <c r="A13" s="102"/>
      <c r="B13" s="102"/>
      <c r="C13" s="114"/>
      <c r="D13" s="115"/>
      <c r="E13" s="116"/>
      <c r="F13" s="123"/>
      <c r="G13" s="123"/>
      <c r="H13" s="123"/>
      <c r="I13" s="123"/>
      <c r="J13" s="123"/>
      <c r="K13" s="123"/>
      <c r="L13" s="123"/>
      <c r="M13" s="123"/>
      <c r="N13" s="123"/>
      <c r="O13" s="123"/>
      <c r="P13" s="123"/>
      <c r="Q13" s="114"/>
      <c r="R13" s="115"/>
      <c r="S13" s="115"/>
      <c r="T13" s="116"/>
      <c r="U13" s="101" t="s">
        <v>19</v>
      </c>
      <c r="V13" s="101"/>
      <c r="W13" s="101"/>
      <c r="X13" s="101"/>
      <c r="Y13" s="101"/>
      <c r="Z13" s="108" t="s">
        <v>20</v>
      </c>
      <c r="AA13" s="108"/>
      <c r="AB13" s="108"/>
      <c r="AC13" s="108"/>
      <c r="AD13" s="108"/>
      <c r="AE13" s="109" t="s">
        <v>21</v>
      </c>
      <c r="AF13" s="109"/>
      <c r="AG13" s="109"/>
      <c r="AH13" s="109"/>
      <c r="AI13" s="109"/>
      <c r="AJ13" s="110" t="s">
        <v>22</v>
      </c>
      <c r="AK13" s="110"/>
      <c r="AL13" s="110"/>
      <c r="AM13" s="110"/>
      <c r="AN13" s="110"/>
      <c r="AO13" s="98" t="s">
        <v>23</v>
      </c>
      <c r="AP13" s="99"/>
      <c r="AQ13" s="99"/>
      <c r="AR13" s="100"/>
    </row>
    <row r="14" spans="1:44" ht="60" x14ac:dyDescent="0.25">
      <c r="A14" s="3" t="s">
        <v>24</v>
      </c>
      <c r="B14" s="3" t="s">
        <v>25</v>
      </c>
      <c r="C14" s="3" t="s">
        <v>26</v>
      </c>
      <c r="D14" s="3" t="s">
        <v>27</v>
      </c>
      <c r="E14" s="3" t="s">
        <v>28</v>
      </c>
      <c r="F14" s="28" t="s">
        <v>29</v>
      </c>
      <c r="G14" s="28" t="s">
        <v>30</v>
      </c>
      <c r="H14" s="28" t="s">
        <v>31</v>
      </c>
      <c r="I14" s="28" t="s">
        <v>32</v>
      </c>
      <c r="J14" s="28" t="s">
        <v>33</v>
      </c>
      <c r="K14" s="28" t="s">
        <v>34</v>
      </c>
      <c r="L14" s="28" t="s">
        <v>35</v>
      </c>
      <c r="M14" s="28" t="s">
        <v>36</v>
      </c>
      <c r="N14" s="28" t="s">
        <v>37</v>
      </c>
      <c r="O14" s="28" t="s">
        <v>38</v>
      </c>
      <c r="P14" s="28" t="s">
        <v>39</v>
      </c>
      <c r="Q14" s="3" t="s">
        <v>40</v>
      </c>
      <c r="R14" s="3" t="s">
        <v>41</v>
      </c>
      <c r="S14" s="3" t="s">
        <v>42</v>
      </c>
      <c r="T14" s="3" t="s">
        <v>43</v>
      </c>
      <c r="U14" s="4" t="s">
        <v>44</v>
      </c>
      <c r="V14" s="4" t="s">
        <v>45</v>
      </c>
      <c r="W14" s="4" t="s">
        <v>46</v>
      </c>
      <c r="X14" s="4" t="s">
        <v>47</v>
      </c>
      <c r="Y14" s="4" t="s">
        <v>48</v>
      </c>
      <c r="Z14" s="5" t="s">
        <v>44</v>
      </c>
      <c r="AA14" s="5" t="s">
        <v>45</v>
      </c>
      <c r="AB14" s="5" t="s">
        <v>46</v>
      </c>
      <c r="AC14" s="5" t="s">
        <v>47</v>
      </c>
      <c r="AD14" s="5" t="s">
        <v>48</v>
      </c>
      <c r="AE14" s="6" t="s">
        <v>44</v>
      </c>
      <c r="AF14" s="6" t="s">
        <v>45</v>
      </c>
      <c r="AG14" s="6" t="s">
        <v>46</v>
      </c>
      <c r="AH14" s="6" t="s">
        <v>47</v>
      </c>
      <c r="AI14" s="6" t="s">
        <v>48</v>
      </c>
      <c r="AJ14" s="7" t="s">
        <v>44</v>
      </c>
      <c r="AK14" s="7" t="s">
        <v>45</v>
      </c>
      <c r="AL14" s="7" t="s">
        <v>46</v>
      </c>
      <c r="AM14" s="7" t="s">
        <v>47</v>
      </c>
      <c r="AN14" s="7" t="s">
        <v>48</v>
      </c>
      <c r="AO14" s="8" t="s">
        <v>44</v>
      </c>
      <c r="AP14" s="8" t="s">
        <v>45</v>
      </c>
      <c r="AQ14" s="8" t="s">
        <v>46</v>
      </c>
      <c r="AR14" s="8" t="s">
        <v>49</v>
      </c>
    </row>
    <row r="15" spans="1:44" s="11" customFormat="1" ht="135" x14ac:dyDescent="0.25">
      <c r="A15" s="9">
        <v>1</v>
      </c>
      <c r="B15" s="38" t="s">
        <v>50</v>
      </c>
      <c r="C15" s="55">
        <v>1</v>
      </c>
      <c r="D15" s="43" t="s">
        <v>51</v>
      </c>
      <c r="E15" s="43" t="s">
        <v>52</v>
      </c>
      <c r="F15" s="9" t="s">
        <v>53</v>
      </c>
      <c r="G15" s="9" t="s">
        <v>54</v>
      </c>
      <c r="H15" s="56" t="s">
        <v>55</v>
      </c>
      <c r="I15" s="9" t="s">
        <v>56</v>
      </c>
      <c r="J15" s="9" t="s">
        <v>57</v>
      </c>
      <c r="K15" s="40">
        <v>2</v>
      </c>
      <c r="L15" s="40">
        <v>2</v>
      </c>
      <c r="M15" s="40">
        <v>2</v>
      </c>
      <c r="N15" s="40">
        <v>2</v>
      </c>
      <c r="O15" s="41">
        <v>2</v>
      </c>
      <c r="P15" s="42" t="s">
        <v>58</v>
      </c>
      <c r="Q15" s="43" t="s">
        <v>59</v>
      </c>
      <c r="R15" s="43" t="s">
        <v>60</v>
      </c>
      <c r="S15" s="43" t="s">
        <v>61</v>
      </c>
      <c r="T15" s="9" t="s">
        <v>59</v>
      </c>
      <c r="U15" s="82">
        <f>K15</f>
        <v>2</v>
      </c>
      <c r="V15" s="83">
        <v>2</v>
      </c>
      <c r="W15" s="37">
        <f>IF(V15/U15&gt;100%,100%,V15/U15)</f>
        <v>1</v>
      </c>
      <c r="X15" s="43" t="s">
        <v>62</v>
      </c>
      <c r="Y15" s="43" t="s">
        <v>63</v>
      </c>
      <c r="Z15" s="36">
        <f>L15</f>
        <v>2</v>
      </c>
      <c r="AA15" s="23"/>
      <c r="AB15" s="37">
        <f>IF(AA15/Z15&gt;100%,100%,AA15/Z15)</f>
        <v>0</v>
      </c>
      <c r="AC15" s="9"/>
      <c r="AD15" s="9"/>
      <c r="AE15" s="36">
        <f>M15</f>
        <v>2</v>
      </c>
      <c r="AF15" s="23"/>
      <c r="AG15" s="37">
        <f>IF(AF15/AE15&gt;100%,100%,AF15/AE15)</f>
        <v>0</v>
      </c>
      <c r="AH15" s="9"/>
      <c r="AI15" s="9"/>
      <c r="AJ15" s="36">
        <f>N15</f>
        <v>2</v>
      </c>
      <c r="AK15" s="23"/>
      <c r="AL15" s="37">
        <f>IF(AK15/AJ15&gt;100%,100%,AK15/AJ15)</f>
        <v>0</v>
      </c>
      <c r="AM15" s="9"/>
      <c r="AN15" s="9"/>
      <c r="AO15" s="36">
        <f>O15</f>
        <v>2</v>
      </c>
      <c r="AP15" s="23">
        <v>2</v>
      </c>
      <c r="AQ15" s="37">
        <v>0.25</v>
      </c>
      <c r="AR15" s="43" t="s">
        <v>64</v>
      </c>
    </row>
    <row r="16" spans="1:44" s="11" customFormat="1" ht="135" x14ac:dyDescent="0.25">
      <c r="A16" s="9">
        <v>1</v>
      </c>
      <c r="B16" s="38" t="s">
        <v>50</v>
      </c>
      <c r="C16" s="55">
        <v>2</v>
      </c>
      <c r="D16" s="43" t="s">
        <v>65</v>
      </c>
      <c r="E16" s="43" t="s">
        <v>52</v>
      </c>
      <c r="F16" s="9" t="s">
        <v>66</v>
      </c>
      <c r="G16" s="43" t="s">
        <v>67</v>
      </c>
      <c r="H16" s="56" t="s">
        <v>68</v>
      </c>
      <c r="I16" s="9" t="s">
        <v>56</v>
      </c>
      <c r="J16" s="9"/>
      <c r="K16" s="44">
        <v>0</v>
      </c>
      <c r="L16" s="44">
        <v>0</v>
      </c>
      <c r="M16" s="44">
        <v>0</v>
      </c>
      <c r="N16" s="44">
        <v>1</v>
      </c>
      <c r="O16" s="41">
        <v>1</v>
      </c>
      <c r="P16" s="42" t="s">
        <v>58</v>
      </c>
      <c r="Q16" s="43" t="s">
        <v>69</v>
      </c>
      <c r="R16" s="43" t="s">
        <v>70</v>
      </c>
      <c r="S16" s="43" t="s">
        <v>71</v>
      </c>
      <c r="T16" s="9" t="s">
        <v>70</v>
      </c>
      <c r="U16" s="82" t="s">
        <v>72</v>
      </c>
      <c r="V16" s="82" t="s">
        <v>72</v>
      </c>
      <c r="W16" s="82" t="s">
        <v>72</v>
      </c>
      <c r="X16" s="43" t="s">
        <v>73</v>
      </c>
      <c r="Y16" s="43" t="s">
        <v>72</v>
      </c>
      <c r="Z16" s="36">
        <f t="shared" ref="Z16:Z18" si="0">L16</f>
        <v>0</v>
      </c>
      <c r="AA16" s="23"/>
      <c r="AB16" s="37" t="e">
        <f t="shared" ref="AB16:AB18" si="1">IF(AA16/Z16&gt;100%,100%,AA16/Z16)</f>
        <v>#DIV/0!</v>
      </c>
      <c r="AC16" s="9"/>
      <c r="AD16" s="9"/>
      <c r="AE16" s="36">
        <f t="shared" ref="AE16:AE18" si="2">M16</f>
        <v>0</v>
      </c>
      <c r="AF16" s="23"/>
      <c r="AG16" s="37" t="e">
        <f t="shared" ref="AG16:AG18" si="3">IF(AF16/AE16&gt;100%,100%,AF16/AE16)</f>
        <v>#DIV/0!</v>
      </c>
      <c r="AH16" s="9"/>
      <c r="AI16" s="9"/>
      <c r="AJ16" s="36">
        <f t="shared" ref="AJ16:AJ18" si="4">N16</f>
        <v>1</v>
      </c>
      <c r="AK16" s="23"/>
      <c r="AL16" s="37">
        <f t="shared" ref="AL16:AL18" si="5">IF(AK16/AJ16&gt;100%,100%,AK16/AJ16)</f>
        <v>0</v>
      </c>
      <c r="AM16" s="9"/>
      <c r="AN16" s="9"/>
      <c r="AO16" s="36">
        <f t="shared" ref="AO16:AO18" si="6">O16</f>
        <v>1</v>
      </c>
      <c r="AP16" s="23">
        <v>0</v>
      </c>
      <c r="AQ16" s="37">
        <f t="shared" ref="AQ16:AQ18" si="7">IF(AP16/AO16&gt;100%,100%,AP16/AO16)</f>
        <v>0</v>
      </c>
      <c r="AR16" s="79" t="s">
        <v>73</v>
      </c>
    </row>
    <row r="17" spans="1:44" s="11" customFormat="1" ht="187.5" customHeight="1" x14ac:dyDescent="0.25">
      <c r="A17" s="9">
        <v>7</v>
      </c>
      <c r="B17" s="38" t="s">
        <v>74</v>
      </c>
      <c r="C17" s="55">
        <v>3</v>
      </c>
      <c r="D17" s="43" t="s">
        <v>75</v>
      </c>
      <c r="E17" s="43" t="s">
        <v>76</v>
      </c>
      <c r="F17" s="9" t="s">
        <v>77</v>
      </c>
      <c r="G17" s="43" t="s">
        <v>78</v>
      </c>
      <c r="H17" s="57" t="s">
        <v>55</v>
      </c>
      <c r="I17" s="9" t="s">
        <v>56</v>
      </c>
      <c r="J17" s="9" t="s">
        <v>79</v>
      </c>
      <c r="K17" s="44">
        <v>1</v>
      </c>
      <c r="L17" s="44">
        <v>1</v>
      </c>
      <c r="M17" s="44">
        <v>1</v>
      </c>
      <c r="N17" s="44">
        <v>1</v>
      </c>
      <c r="O17" s="41">
        <v>4</v>
      </c>
      <c r="P17" s="42" t="s">
        <v>58</v>
      </c>
      <c r="Q17" s="43" t="s">
        <v>136</v>
      </c>
      <c r="R17" s="43" t="s">
        <v>80</v>
      </c>
      <c r="S17" s="43" t="s">
        <v>71</v>
      </c>
      <c r="T17" s="9" t="s">
        <v>81</v>
      </c>
      <c r="U17" s="82">
        <f t="shared" ref="U17:U18" si="8">K17</f>
        <v>1</v>
      </c>
      <c r="V17" s="83">
        <v>1</v>
      </c>
      <c r="W17" s="37">
        <f t="shared" ref="W17:W18" si="9">IF(V17/U17&gt;100%,100%,V17/U17)</f>
        <v>1</v>
      </c>
      <c r="X17" s="43" t="s">
        <v>82</v>
      </c>
      <c r="Y17" s="43" t="s">
        <v>135</v>
      </c>
      <c r="Z17" s="36">
        <f t="shared" si="0"/>
        <v>1</v>
      </c>
      <c r="AA17" s="23"/>
      <c r="AB17" s="37">
        <f t="shared" si="1"/>
        <v>0</v>
      </c>
      <c r="AC17" s="9"/>
      <c r="AD17" s="9"/>
      <c r="AE17" s="36">
        <f t="shared" si="2"/>
        <v>1</v>
      </c>
      <c r="AF17" s="23"/>
      <c r="AG17" s="37">
        <f t="shared" si="3"/>
        <v>0</v>
      </c>
      <c r="AH17" s="9"/>
      <c r="AI17" s="9"/>
      <c r="AJ17" s="36">
        <f t="shared" si="4"/>
        <v>1</v>
      </c>
      <c r="AK17" s="23"/>
      <c r="AL17" s="37">
        <f t="shared" si="5"/>
        <v>0</v>
      </c>
      <c r="AM17" s="9"/>
      <c r="AN17" s="9"/>
      <c r="AO17" s="36">
        <f t="shared" si="6"/>
        <v>4</v>
      </c>
      <c r="AP17" s="23">
        <v>1</v>
      </c>
      <c r="AQ17" s="37">
        <f t="shared" si="7"/>
        <v>0.25</v>
      </c>
      <c r="AR17" s="43" t="s">
        <v>82</v>
      </c>
    </row>
    <row r="18" spans="1:44" s="11" customFormat="1" ht="195" x14ac:dyDescent="0.25">
      <c r="A18" s="9">
        <v>7</v>
      </c>
      <c r="B18" s="38" t="s">
        <v>74</v>
      </c>
      <c r="C18" s="55">
        <v>4</v>
      </c>
      <c r="D18" s="43" t="s">
        <v>83</v>
      </c>
      <c r="E18" s="43" t="s">
        <v>76</v>
      </c>
      <c r="F18" s="9" t="s">
        <v>84</v>
      </c>
      <c r="G18" s="43" t="s">
        <v>85</v>
      </c>
      <c r="H18" s="57">
        <v>3</v>
      </c>
      <c r="I18" s="9" t="s">
        <v>86</v>
      </c>
      <c r="J18" s="9" t="s">
        <v>87</v>
      </c>
      <c r="K18" s="45">
        <v>1</v>
      </c>
      <c r="L18" s="45">
        <v>1</v>
      </c>
      <c r="M18" s="46">
        <v>1</v>
      </c>
      <c r="N18" s="47" t="s">
        <v>72</v>
      </c>
      <c r="O18" s="48">
        <v>3</v>
      </c>
      <c r="P18" s="42" t="s">
        <v>58</v>
      </c>
      <c r="Q18" s="43" t="s">
        <v>88</v>
      </c>
      <c r="R18" s="43" t="s">
        <v>89</v>
      </c>
      <c r="S18" s="43" t="s">
        <v>71</v>
      </c>
      <c r="T18" s="9" t="s">
        <v>81</v>
      </c>
      <c r="U18" s="82">
        <f t="shared" si="8"/>
        <v>1</v>
      </c>
      <c r="V18" s="83">
        <v>1</v>
      </c>
      <c r="W18" s="37">
        <f t="shared" si="9"/>
        <v>1</v>
      </c>
      <c r="X18" s="43" t="s">
        <v>139</v>
      </c>
      <c r="Y18" s="43" t="s">
        <v>137</v>
      </c>
      <c r="Z18" s="36">
        <f t="shared" si="0"/>
        <v>1</v>
      </c>
      <c r="AA18" s="23"/>
      <c r="AB18" s="37">
        <f t="shared" si="1"/>
        <v>0</v>
      </c>
      <c r="AC18" s="9"/>
      <c r="AD18" s="9"/>
      <c r="AE18" s="36">
        <f t="shared" si="2"/>
        <v>1</v>
      </c>
      <c r="AF18" s="23"/>
      <c r="AG18" s="37">
        <f t="shared" si="3"/>
        <v>0</v>
      </c>
      <c r="AH18" s="9"/>
      <c r="AI18" s="9"/>
      <c r="AJ18" s="36" t="str">
        <f t="shared" si="4"/>
        <v>No programada</v>
      </c>
      <c r="AK18" s="23"/>
      <c r="AL18" s="37" t="e">
        <f t="shared" si="5"/>
        <v>#VALUE!</v>
      </c>
      <c r="AM18" s="9"/>
      <c r="AN18" s="9"/>
      <c r="AO18" s="36">
        <f t="shared" si="6"/>
        <v>3</v>
      </c>
      <c r="AP18" s="23">
        <v>1</v>
      </c>
      <c r="AQ18" s="37">
        <f t="shared" si="7"/>
        <v>0.33333333333333331</v>
      </c>
      <c r="AR18" s="43" t="s">
        <v>138</v>
      </c>
    </row>
    <row r="19" spans="1:44" s="13" customFormat="1" ht="15.75" x14ac:dyDescent="0.25">
      <c r="A19" s="18"/>
      <c r="B19" s="18"/>
      <c r="C19" s="18"/>
      <c r="D19" s="21" t="s">
        <v>90</v>
      </c>
      <c r="E19" s="18"/>
      <c r="F19" s="18"/>
      <c r="G19" s="18"/>
      <c r="H19" s="18"/>
      <c r="I19" s="18"/>
      <c r="J19" s="18"/>
      <c r="K19" s="49"/>
      <c r="L19" s="49"/>
      <c r="M19" s="49"/>
      <c r="N19" s="49"/>
      <c r="O19" s="49"/>
      <c r="P19" s="50"/>
      <c r="Q19" s="50"/>
      <c r="R19" s="50"/>
      <c r="S19" s="50"/>
      <c r="T19" s="18"/>
      <c r="U19" s="84"/>
      <c r="V19" s="84"/>
      <c r="W19" s="85">
        <f>AVERAGE(W15:W18)*80%</f>
        <v>0.8</v>
      </c>
      <c r="X19" s="18"/>
      <c r="Y19" s="18"/>
      <c r="Z19" s="22"/>
      <c r="AA19" s="22"/>
      <c r="AB19" s="22" t="e">
        <f>AVERAGE(AB15:AB18)*80%</f>
        <v>#DIV/0!</v>
      </c>
      <c r="AC19" s="18"/>
      <c r="AD19" s="18"/>
      <c r="AE19" s="22"/>
      <c r="AF19" s="22"/>
      <c r="AG19" s="22" t="e">
        <f>AVERAGE(AG15:AG18)*80%</f>
        <v>#DIV/0!</v>
      </c>
      <c r="AH19" s="18"/>
      <c r="AI19" s="18"/>
      <c r="AJ19" s="22"/>
      <c r="AK19" s="22"/>
      <c r="AL19" s="22" t="e">
        <f>AVERAGE(AL15:AL18)*80%</f>
        <v>#VALUE!</v>
      </c>
      <c r="AM19" s="18"/>
      <c r="AN19" s="18"/>
      <c r="AO19" s="24"/>
      <c r="AP19" s="24"/>
      <c r="AQ19" s="85">
        <f>AVERAGE(AQ15:AQ18)*80%</f>
        <v>0.16666666666666666</v>
      </c>
      <c r="AR19" s="18"/>
    </row>
    <row r="20" spans="1:44" s="69" customFormat="1" ht="105" x14ac:dyDescent="0.25">
      <c r="A20" s="60">
        <v>7</v>
      </c>
      <c r="B20" s="61" t="s">
        <v>74</v>
      </c>
      <c r="C20" s="60" t="s">
        <v>91</v>
      </c>
      <c r="D20" s="61" t="s">
        <v>92</v>
      </c>
      <c r="E20" s="61" t="s">
        <v>93</v>
      </c>
      <c r="F20" s="61" t="s">
        <v>94</v>
      </c>
      <c r="G20" s="61" t="s">
        <v>95</v>
      </c>
      <c r="H20" s="12"/>
      <c r="I20" s="61" t="s">
        <v>56</v>
      </c>
      <c r="J20" s="62" t="s">
        <v>96</v>
      </c>
      <c r="K20" s="63" t="s">
        <v>72</v>
      </c>
      <c r="L20" s="63">
        <v>0.8</v>
      </c>
      <c r="M20" s="63" t="s">
        <v>72</v>
      </c>
      <c r="N20" s="63">
        <v>0.8</v>
      </c>
      <c r="O20" s="63">
        <f>AVERAGE(L20,N20)</f>
        <v>0.8</v>
      </c>
      <c r="P20" s="64" t="s">
        <v>58</v>
      </c>
      <c r="Q20" s="61" t="s">
        <v>97</v>
      </c>
      <c r="R20" s="61" t="s">
        <v>97</v>
      </c>
      <c r="S20" s="61" t="s">
        <v>98</v>
      </c>
      <c r="T20" s="65" t="s">
        <v>99</v>
      </c>
      <c r="U20" s="86" t="str">
        <f>K20</f>
        <v>No programada</v>
      </c>
      <c r="V20" s="86" t="s">
        <v>72</v>
      </c>
      <c r="W20" s="86" t="s">
        <v>72</v>
      </c>
      <c r="X20" s="78" t="s">
        <v>73</v>
      </c>
      <c r="Y20" s="66" t="s">
        <v>72</v>
      </c>
      <c r="Z20" s="68">
        <f>L20</f>
        <v>0.8</v>
      </c>
      <c r="AA20" s="12"/>
      <c r="AB20" s="67">
        <f>IF(AA20/Z20&gt;100%,100%,AA20/Z20)</f>
        <v>0</v>
      </c>
      <c r="AC20" s="12"/>
      <c r="AD20" s="12"/>
      <c r="AE20" s="68" t="str">
        <f>M20</f>
        <v>No programada</v>
      </c>
      <c r="AF20" s="12"/>
      <c r="AG20" s="67" t="e">
        <f>IF(AF20/AE20&gt;100%,100%,AF20/AE20)</f>
        <v>#VALUE!</v>
      </c>
      <c r="AH20" s="12"/>
      <c r="AI20" s="12"/>
      <c r="AJ20" s="68">
        <f>N20</f>
        <v>0.8</v>
      </c>
      <c r="AK20" s="12"/>
      <c r="AL20" s="67">
        <f>IF(AK20/AJ20&gt;100%,100%,AK20/AJ20)</f>
        <v>0</v>
      </c>
      <c r="AM20" s="12"/>
      <c r="AN20" s="12"/>
      <c r="AO20" s="66">
        <f>O20</f>
        <v>0.8</v>
      </c>
      <c r="AP20" s="25">
        <v>0</v>
      </c>
      <c r="AQ20" s="67">
        <f>IF(AP20/AO20&gt;100%,100%,AP20/AO20)</f>
        <v>0</v>
      </c>
      <c r="AR20" s="78" t="s">
        <v>73</v>
      </c>
    </row>
    <row r="21" spans="1:44" s="69" customFormat="1" ht="240" x14ac:dyDescent="0.25">
      <c r="A21" s="70">
        <v>7</v>
      </c>
      <c r="B21" s="64" t="s">
        <v>74</v>
      </c>
      <c r="C21" s="70" t="s">
        <v>100</v>
      </c>
      <c r="D21" s="64" t="s">
        <v>101</v>
      </c>
      <c r="E21" s="64" t="s">
        <v>93</v>
      </c>
      <c r="F21" s="64" t="s">
        <v>102</v>
      </c>
      <c r="G21" s="64" t="s">
        <v>103</v>
      </c>
      <c r="H21" s="12"/>
      <c r="I21" s="64" t="s">
        <v>86</v>
      </c>
      <c r="J21" s="71" t="s">
        <v>104</v>
      </c>
      <c r="K21" s="74">
        <v>0.21740000000000001</v>
      </c>
      <c r="L21" s="74">
        <v>0.52170000000000005</v>
      </c>
      <c r="M21" s="74">
        <v>0.1739</v>
      </c>
      <c r="N21" s="74">
        <v>8.6999999999999994E-2</v>
      </c>
      <c r="O21" s="74">
        <f>SUM(K21:N21)</f>
        <v>1</v>
      </c>
      <c r="P21" s="64" t="s">
        <v>58</v>
      </c>
      <c r="Q21" s="64" t="s">
        <v>105</v>
      </c>
      <c r="R21" s="64" t="s">
        <v>106</v>
      </c>
      <c r="S21" s="61" t="s">
        <v>98</v>
      </c>
      <c r="T21" s="73" t="s">
        <v>107</v>
      </c>
      <c r="U21" s="76">
        <f>K21</f>
        <v>0.21740000000000001</v>
      </c>
      <c r="V21" s="87">
        <v>0.23810000000000001</v>
      </c>
      <c r="W21" s="76">
        <f>IF(V21/U21&gt;100%,100%,V21/U21)</f>
        <v>1</v>
      </c>
      <c r="X21" s="12" t="s">
        <v>108</v>
      </c>
      <c r="Y21" s="12" t="s">
        <v>109</v>
      </c>
      <c r="Z21" s="68">
        <f>L21</f>
        <v>0.52170000000000005</v>
      </c>
      <c r="AA21" s="12"/>
      <c r="AB21" s="67">
        <f>IF(AA21/Z21&gt;100%,100%,AA21/Z21)</f>
        <v>0</v>
      </c>
      <c r="AC21" s="12"/>
      <c r="AD21" s="12"/>
      <c r="AE21" s="68">
        <f>M21</f>
        <v>0.1739</v>
      </c>
      <c r="AF21" s="12"/>
      <c r="AG21" s="67">
        <f>IF(AF21/AE21&gt;100%,100%,AF21/AE21)</f>
        <v>0</v>
      </c>
      <c r="AH21" s="12"/>
      <c r="AI21" s="12"/>
      <c r="AJ21" s="68">
        <f>N21</f>
        <v>8.6999999999999994E-2</v>
      </c>
      <c r="AK21" s="12"/>
      <c r="AL21" s="67">
        <f>IF(AK21/AJ21&gt;100%,100%,AK21/AJ21)</f>
        <v>0</v>
      </c>
      <c r="AM21" s="12"/>
      <c r="AN21" s="12"/>
      <c r="AO21" s="68">
        <f>O21</f>
        <v>1</v>
      </c>
      <c r="AP21" s="75">
        <v>0.23810000000000001</v>
      </c>
      <c r="AQ21" s="76">
        <f>IF(AP21/AO21&gt;100%,100%,AP21/AO21)</f>
        <v>0.23810000000000001</v>
      </c>
      <c r="AR21" s="12" t="s">
        <v>108</v>
      </c>
    </row>
    <row r="22" spans="1:44" s="69" customFormat="1" ht="135" x14ac:dyDescent="0.25">
      <c r="A22" s="70">
        <v>7</v>
      </c>
      <c r="B22" s="64" t="s">
        <v>74</v>
      </c>
      <c r="C22" s="70" t="s">
        <v>110</v>
      </c>
      <c r="D22" s="64" t="s">
        <v>111</v>
      </c>
      <c r="E22" s="64" t="s">
        <v>93</v>
      </c>
      <c r="F22" s="64" t="s">
        <v>112</v>
      </c>
      <c r="G22" s="64" t="s">
        <v>113</v>
      </c>
      <c r="H22" s="12"/>
      <c r="I22" s="64" t="s">
        <v>56</v>
      </c>
      <c r="J22" s="71" t="s">
        <v>114</v>
      </c>
      <c r="K22" s="72">
        <v>1</v>
      </c>
      <c r="L22" s="72" t="s">
        <v>72</v>
      </c>
      <c r="M22" s="72" t="s">
        <v>72</v>
      </c>
      <c r="N22" s="72">
        <v>1</v>
      </c>
      <c r="O22" s="72">
        <v>1</v>
      </c>
      <c r="P22" s="64" t="s">
        <v>58</v>
      </c>
      <c r="Q22" s="64" t="s">
        <v>115</v>
      </c>
      <c r="R22" s="64" t="s">
        <v>116</v>
      </c>
      <c r="S22" s="61" t="s">
        <v>98</v>
      </c>
      <c r="T22" s="73" t="s">
        <v>117</v>
      </c>
      <c r="U22" s="67">
        <f>K22</f>
        <v>1</v>
      </c>
      <c r="V22" s="67">
        <v>1</v>
      </c>
      <c r="W22" s="67">
        <f>IF(V22/U22&gt;100%,100%,V22/U22)</f>
        <v>1</v>
      </c>
      <c r="X22" s="12" t="s">
        <v>118</v>
      </c>
      <c r="Y22" s="12" t="s">
        <v>119</v>
      </c>
      <c r="Z22" s="68" t="str">
        <f>L22</f>
        <v>No programada</v>
      </c>
      <c r="AA22" s="12"/>
      <c r="AB22" s="67" t="e">
        <f>IF(AA22/Z22&gt;100%,100%,AA22/Z22)</f>
        <v>#VALUE!</v>
      </c>
      <c r="AC22" s="12"/>
      <c r="AD22" s="12"/>
      <c r="AE22" s="68" t="str">
        <f>M22</f>
        <v>No programada</v>
      </c>
      <c r="AF22" s="12"/>
      <c r="AG22" s="67" t="e">
        <f>IF(AF22/AE22&gt;100%,100%,AF22/AE22)</f>
        <v>#VALUE!</v>
      </c>
      <c r="AH22" s="12"/>
      <c r="AI22" s="12"/>
      <c r="AJ22" s="68">
        <f>N22</f>
        <v>1</v>
      </c>
      <c r="AK22" s="12"/>
      <c r="AL22" s="67">
        <f>IF(AK22/AJ22&gt;100%,100%,AK22/AJ22)</f>
        <v>0</v>
      </c>
      <c r="AM22" s="12"/>
      <c r="AN22" s="12"/>
      <c r="AO22" s="68">
        <f>O22</f>
        <v>1</v>
      </c>
      <c r="AP22" s="68">
        <v>0.5</v>
      </c>
      <c r="AQ22" s="67">
        <f>IF(AP22/AO22&gt;100%,100%,AP22/AO22)</f>
        <v>0.5</v>
      </c>
      <c r="AR22" s="12" t="s">
        <v>118</v>
      </c>
    </row>
    <row r="23" spans="1:44" s="13" customFormat="1" ht="15.75" x14ac:dyDescent="0.25">
      <c r="A23" s="18"/>
      <c r="B23" s="18"/>
      <c r="C23" s="18"/>
      <c r="D23" s="19" t="s">
        <v>120</v>
      </c>
      <c r="E23" s="19"/>
      <c r="F23" s="19"/>
      <c r="G23" s="19"/>
      <c r="H23" s="19"/>
      <c r="I23" s="19"/>
      <c r="J23" s="19"/>
      <c r="K23" s="51"/>
      <c r="L23" s="51"/>
      <c r="M23" s="51"/>
      <c r="N23" s="51"/>
      <c r="O23" s="51"/>
      <c r="P23" s="52"/>
      <c r="Q23" s="50"/>
      <c r="R23" s="50"/>
      <c r="S23" s="50"/>
      <c r="T23" s="18"/>
      <c r="U23" s="88"/>
      <c r="V23" s="89"/>
      <c r="W23" s="84">
        <f>AVERAGE(W20:W22)*20%</f>
        <v>0.2</v>
      </c>
      <c r="X23" s="18"/>
      <c r="Y23" s="18"/>
      <c r="Z23" s="20"/>
      <c r="AA23" s="20"/>
      <c r="AB23" s="34" t="e">
        <f>AVERAGE(AB20:AB22)*20%</f>
        <v>#VALUE!</v>
      </c>
      <c r="AC23" s="18"/>
      <c r="AD23" s="18"/>
      <c r="AE23" s="20"/>
      <c r="AF23" s="20"/>
      <c r="AG23" s="34" t="e">
        <f>AVERAGE(AG20:AG22)*20%</f>
        <v>#VALUE!</v>
      </c>
      <c r="AH23" s="18"/>
      <c r="AI23" s="18"/>
      <c r="AJ23" s="20"/>
      <c r="AK23" s="20"/>
      <c r="AL23" s="34">
        <f>AVERAGE(AL20:AL22)*20%</f>
        <v>0</v>
      </c>
      <c r="AM23" s="18"/>
      <c r="AN23" s="18"/>
      <c r="AO23" s="26"/>
      <c r="AP23" s="26"/>
      <c r="AQ23" s="77">
        <f>AVERAGE(AQ20:AQ22)*20%</f>
        <v>4.9206666666666669E-2</v>
      </c>
      <c r="AR23" s="18"/>
    </row>
    <row r="24" spans="1:44" s="17" customFormat="1" ht="18.75" x14ac:dyDescent="0.3">
      <c r="A24" s="14"/>
      <c r="B24" s="14"/>
      <c r="C24" s="14"/>
      <c r="D24" s="15" t="s">
        <v>121</v>
      </c>
      <c r="E24" s="14"/>
      <c r="F24" s="14"/>
      <c r="G24" s="14"/>
      <c r="H24" s="14"/>
      <c r="I24" s="14"/>
      <c r="J24" s="14"/>
      <c r="K24" s="53"/>
      <c r="L24" s="53"/>
      <c r="M24" s="53"/>
      <c r="N24" s="53"/>
      <c r="O24" s="53"/>
      <c r="P24" s="54"/>
      <c r="Q24" s="54"/>
      <c r="R24" s="54"/>
      <c r="S24" s="54"/>
      <c r="T24" s="14"/>
      <c r="U24" s="90"/>
      <c r="V24" s="91"/>
      <c r="W24" s="91">
        <f>W19+W23</f>
        <v>1</v>
      </c>
      <c r="X24" s="14"/>
      <c r="Y24" s="14"/>
      <c r="Z24" s="16"/>
      <c r="AA24" s="16"/>
      <c r="AB24" s="35" t="e">
        <f>AB19+AB23</f>
        <v>#DIV/0!</v>
      </c>
      <c r="AC24" s="14"/>
      <c r="AD24" s="14"/>
      <c r="AE24" s="16"/>
      <c r="AF24" s="16"/>
      <c r="AG24" s="35" t="e">
        <f>AG19+AG23</f>
        <v>#DIV/0!</v>
      </c>
      <c r="AH24" s="14"/>
      <c r="AI24" s="14"/>
      <c r="AJ24" s="16"/>
      <c r="AK24" s="16"/>
      <c r="AL24" s="35" t="e">
        <f>AL19+AL23</f>
        <v>#VALUE!</v>
      </c>
      <c r="AM24" s="14"/>
      <c r="AN24" s="14"/>
      <c r="AO24" s="27"/>
      <c r="AP24" s="27"/>
      <c r="AQ24" s="97">
        <f>AQ19+AQ23</f>
        <v>0.21587333333333333</v>
      </c>
      <c r="AR24" s="14"/>
    </row>
  </sheetData>
  <mergeCells count="25">
    <mergeCell ref="C12:E13"/>
    <mergeCell ref="A12:B13"/>
    <mergeCell ref="A1:J1"/>
    <mergeCell ref="K1:O1"/>
    <mergeCell ref="D4:D8"/>
    <mergeCell ref="F12:P13"/>
    <mergeCell ref="A4:C8"/>
    <mergeCell ref="A2:J2"/>
    <mergeCell ref="G9:J9"/>
    <mergeCell ref="AO12:AR12"/>
    <mergeCell ref="AO13:AR13"/>
    <mergeCell ref="U12:Y12"/>
    <mergeCell ref="E4:J4"/>
    <mergeCell ref="G5:J5"/>
    <mergeCell ref="G6:J6"/>
    <mergeCell ref="G7:J7"/>
    <mergeCell ref="G8:J8"/>
    <mergeCell ref="U13:Y13"/>
    <mergeCell ref="Z13:AD13"/>
    <mergeCell ref="AE13:AI13"/>
    <mergeCell ref="AJ13:AN13"/>
    <mergeCell ref="AJ12:AN12"/>
    <mergeCell ref="AE12:AI12"/>
    <mergeCell ref="Z12:AD12"/>
    <mergeCell ref="Q12:T13"/>
  </mergeCells>
  <hyperlinks>
    <hyperlink ref="Y18" r:id="rId1" display="https://www.gobiernobogota.gov.co/sites/gobiernobogota.gov.co/files/documentos/tabla_archivos/informe_de_monitoreo_de_riesgos_iii_cuatrimestre.pdf" xr:uid="{55E1A41D-3A34-4E91-BBD1-AC54F9196A1A}"/>
  </hyperlinks>
  <pageMargins left="0.7" right="0.7" top="0.75" bottom="0.75" header="0.3" footer="0.3"/>
  <pageSetup paperSize="9" scale="43" orientation="portrait" r:id="rId2"/>
  <colBreaks count="1" manualBreakCount="1">
    <brk id="11" max="1048575" man="1"/>
  </colBreaks>
  <drawing r:id="rId3"/>
  <legacyDrawing r:id="rId4"/>
  <extLst>
    <ext xmlns:x14="http://schemas.microsoft.com/office/spreadsheetml/2009/9/main" uri="{CCE6A557-97BC-4b89-ADB6-D9C93CAAB3DF}">
      <x14:dataValidations xmlns:xm="http://schemas.microsoft.com/office/excel/2006/main" disablePrompts="1" count="4">
        <x14:dataValidation type="list" allowBlank="1" showInputMessage="1" showErrorMessage="1" xr:uid="{F2997C74-AE22-425C-A611-8342D60C6FAF}">
          <x14:formula1>
            <xm:f>Hoja1!$B$2:$B$8</xm:f>
          </x14:formula1>
          <xm:sqref>B20:C22</xm:sqref>
        </x14:dataValidation>
        <x14:dataValidation type="list" allowBlank="1" showInputMessage="1" showErrorMessage="1" error="Escriba un texto " promptTitle="Cualquier contenido" xr:uid="{79A30B2C-A7DE-4319-B00C-CDBA6C74F67E}">
          <x14:formula1>
            <xm:f>Hoja1!$C$2:$C$5</xm:f>
          </x14:formula1>
          <xm:sqref>E20:E22 E15:E18</xm:sqref>
        </x14:dataValidation>
        <x14:dataValidation type="list" allowBlank="1" showInputMessage="1" showErrorMessage="1" xr:uid="{99C4073F-8490-41CF-A138-FB0D27D789F3}">
          <x14:formula1>
            <xm:f>Hoja1!$D$2:$D$5</xm:f>
          </x14:formula1>
          <xm:sqref>I20:I22 I15:I18</xm:sqref>
        </x14:dataValidation>
        <x14:dataValidation type="list" allowBlank="1" showInputMessage="1" showErrorMessage="1" xr:uid="{40741A02-2F4C-48CF-999F-CF9269234581}">
          <x14:formula1>
            <xm:f>Hoja1!$E$2:$E$4</xm:f>
          </x14:formula1>
          <xm:sqref>P20:P22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ED246-8B8D-414E-86FD-CF1209ABC4B3}">
  <dimension ref="A1:E8"/>
  <sheetViews>
    <sheetView workbookViewId="0">
      <selection activeCell="A2" sqref="A2"/>
    </sheetView>
  </sheetViews>
  <sheetFormatPr baseColWidth="10" defaultColWidth="11.42578125" defaultRowHeight="15" x14ac:dyDescent="0.25"/>
  <cols>
    <col min="1" max="1" width="6" bestFit="1" customWidth="1"/>
    <col min="2" max="2" width="27.5703125" customWidth="1"/>
    <col min="3" max="5" width="15.85546875" customWidth="1"/>
  </cols>
  <sheetData>
    <row r="1" spans="1:5" ht="45" x14ac:dyDescent="0.25">
      <c r="A1" s="31" t="s">
        <v>24</v>
      </c>
      <c r="B1" s="30" t="s">
        <v>122</v>
      </c>
      <c r="C1" s="30" t="s">
        <v>28</v>
      </c>
      <c r="D1" s="3" t="s">
        <v>32</v>
      </c>
      <c r="E1" s="28" t="s">
        <v>39</v>
      </c>
    </row>
    <row r="2" spans="1:5" x14ac:dyDescent="0.25">
      <c r="A2" s="32">
        <v>1</v>
      </c>
      <c r="B2" s="32" t="s">
        <v>50</v>
      </c>
      <c r="C2" s="32" t="s">
        <v>123</v>
      </c>
      <c r="D2" s="32" t="s">
        <v>86</v>
      </c>
      <c r="E2" s="32" t="s">
        <v>58</v>
      </c>
    </row>
    <row r="3" spans="1:5" x14ac:dyDescent="0.25">
      <c r="A3" s="32">
        <v>2</v>
      </c>
      <c r="B3" s="32" t="s">
        <v>124</v>
      </c>
      <c r="C3" s="32" t="s">
        <v>52</v>
      </c>
      <c r="D3" s="32" t="s">
        <v>125</v>
      </c>
      <c r="E3" s="32" t="s">
        <v>126</v>
      </c>
    </row>
    <row r="4" spans="1:5" x14ac:dyDescent="0.25">
      <c r="A4" s="32">
        <v>3</v>
      </c>
      <c r="B4" s="32" t="s">
        <v>127</v>
      </c>
      <c r="C4" s="32" t="s">
        <v>76</v>
      </c>
      <c r="D4" s="32" t="s">
        <v>128</v>
      </c>
      <c r="E4" s="32" t="s">
        <v>129</v>
      </c>
    </row>
    <row r="5" spans="1:5" x14ac:dyDescent="0.25">
      <c r="A5" s="32">
        <v>4</v>
      </c>
      <c r="B5" s="32" t="s">
        <v>130</v>
      </c>
      <c r="C5" s="32" t="s">
        <v>93</v>
      </c>
      <c r="D5" s="32" t="s">
        <v>56</v>
      </c>
      <c r="E5" s="32"/>
    </row>
    <row r="6" spans="1:5" x14ac:dyDescent="0.25">
      <c r="A6" s="32">
        <v>5</v>
      </c>
      <c r="B6" s="32" t="s">
        <v>131</v>
      </c>
      <c r="C6" s="32"/>
      <c r="D6" s="32"/>
      <c r="E6" s="32"/>
    </row>
    <row r="7" spans="1:5" x14ac:dyDescent="0.25">
      <c r="A7" s="32">
        <v>6</v>
      </c>
      <c r="B7" s="32" t="s">
        <v>132</v>
      </c>
      <c r="C7" s="32"/>
      <c r="D7" s="32"/>
      <c r="E7" s="32"/>
    </row>
    <row r="8" spans="1:5" x14ac:dyDescent="0.25">
      <c r="A8" s="32">
        <v>7</v>
      </c>
      <c r="B8" s="32" t="s">
        <v>74</v>
      </c>
      <c r="C8" s="32"/>
      <c r="D8" s="32"/>
      <c r="E8" s="3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GESTION</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Camilo Bautista Beltran</cp:lastModifiedBy>
  <cp:revision/>
  <dcterms:created xsi:type="dcterms:W3CDTF">2021-01-25T18:44:53Z</dcterms:created>
  <dcterms:modified xsi:type="dcterms:W3CDTF">2022-05-01T01:06:12Z</dcterms:modified>
  <cp:category/>
  <cp:contentStatus/>
</cp:coreProperties>
</file>