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06_Fomento y proteccion DDHH/"/>
    </mc:Choice>
  </mc:AlternateContent>
  <xr:revisionPtr revIDLastSave="0" documentId="14_{1955D954-15D0-4ED0-BA89-B55B8FAE5F68}" xr6:coauthVersionLast="47" xr6:coauthVersionMax="47" xr10:uidLastSave="{00000000-0000-0000-0000-000000000000}"/>
  <bookViews>
    <workbookView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_xlnm._FilterDatabase" localSheetId="0" hidden="1">'PLAN DE GESTION'!$A$12:$AR$38</definedName>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8" i="1" l="1"/>
  <c r="W37" i="1"/>
  <c r="AQ33" i="1"/>
  <c r="W33" i="1"/>
  <c r="AQ30" i="1"/>
  <c r="AQ29" i="1"/>
  <c r="V29" i="1" l="1"/>
  <c r="U29" i="1"/>
  <c r="V26" i="1"/>
  <c r="U26" i="1"/>
  <c r="U23" i="1"/>
  <c r="U30" i="1"/>
  <c r="Z32" i="1"/>
  <c r="U28" i="1"/>
  <c r="U27" i="1"/>
  <c r="U15" i="1"/>
  <c r="W24" i="1"/>
  <c r="V24" i="1"/>
  <c r="U24" i="1"/>
  <c r="U22" i="1"/>
  <c r="U21" i="1"/>
  <c r="U20" i="1"/>
  <c r="U19" i="1"/>
  <c r="U18" i="1"/>
  <c r="U17" i="1"/>
  <c r="U13" i="1"/>
  <c r="AJ36" i="1"/>
  <c r="AL36" i="1"/>
  <c r="AE36" i="1"/>
  <c r="AG36" i="1"/>
  <c r="Z36" i="1"/>
  <c r="AB36" i="1" s="1"/>
  <c r="U36" i="1"/>
  <c r="W36" i="1"/>
  <c r="AO36" i="1"/>
  <c r="AQ36" i="1" s="1"/>
  <c r="AQ37" i="1" s="1"/>
  <c r="AQ38" i="1" s="1"/>
  <c r="AL35" i="1"/>
  <c r="AE35" i="1"/>
  <c r="AG35" i="1"/>
  <c r="Z35" i="1"/>
  <c r="AB35" i="1"/>
  <c r="U35" i="1"/>
  <c r="O35" i="1"/>
  <c r="AQ35" i="1"/>
  <c r="AJ34" i="1"/>
  <c r="AL34" i="1"/>
  <c r="AE34" i="1"/>
  <c r="AG34" i="1"/>
  <c r="Z34" i="1"/>
  <c r="AB34" i="1"/>
  <c r="U34" i="1"/>
  <c r="O34" i="1"/>
  <c r="AQ34" i="1"/>
  <c r="AE28" i="1"/>
  <c r="AJ32" i="1"/>
  <c r="AJ31" i="1"/>
  <c r="AJ30" i="1"/>
  <c r="AJ28" i="1"/>
  <c r="AJ27" i="1"/>
  <c r="AJ26" i="1"/>
  <c r="AJ25" i="1"/>
  <c r="AJ24" i="1"/>
  <c r="AJ23" i="1"/>
  <c r="AJ22" i="1"/>
  <c r="AJ21" i="1"/>
  <c r="AJ20" i="1"/>
  <c r="AJ19" i="1"/>
  <c r="AJ18" i="1"/>
  <c r="AJ17" i="1"/>
  <c r="AJ16" i="1"/>
  <c r="AJ15" i="1"/>
  <c r="AJ14" i="1"/>
  <c r="AJ13" i="1"/>
  <c r="AE32" i="1"/>
  <c r="AE31" i="1"/>
  <c r="AE30" i="1"/>
  <c r="AE27" i="1"/>
  <c r="AE26" i="1"/>
  <c r="AE25" i="1"/>
  <c r="AE24" i="1"/>
  <c r="AE23" i="1"/>
  <c r="AE22" i="1"/>
  <c r="AE21" i="1"/>
  <c r="AE20" i="1"/>
  <c r="AE19" i="1"/>
  <c r="AE18" i="1"/>
  <c r="AE17" i="1"/>
  <c r="AE16" i="1"/>
  <c r="AE15" i="1"/>
  <c r="AE14" i="1"/>
  <c r="AE13" i="1"/>
  <c r="Z30" i="1"/>
  <c r="Z28" i="1"/>
  <c r="Z27" i="1"/>
  <c r="Z26" i="1"/>
  <c r="Z25" i="1"/>
  <c r="Z24" i="1"/>
  <c r="Z23" i="1"/>
  <c r="Z22" i="1"/>
  <c r="Z21" i="1"/>
  <c r="Z20" i="1"/>
  <c r="Z19" i="1"/>
  <c r="Z18" i="1"/>
  <c r="Z17" i="1"/>
  <c r="Z16" i="1"/>
  <c r="Z15" i="1"/>
  <c r="Z14" i="1"/>
  <c r="Z13" i="1"/>
  <c r="AO15" i="1"/>
  <c r="AQ15" i="1"/>
  <c r="AQ19" i="1"/>
  <c r="AO23" i="1"/>
  <c r="AQ23" i="1"/>
  <c r="AO26" i="1"/>
  <c r="AQ26" i="1"/>
  <c r="AO27" i="1"/>
  <c r="AQ27" i="1"/>
  <c r="AO32" i="1"/>
  <c r="AQ32" i="1"/>
  <c r="AO28" i="1"/>
  <c r="AQ28" i="1"/>
  <c r="AO25" i="1"/>
  <c r="AQ25" i="1"/>
  <c r="AO24" i="1"/>
  <c r="AQ24" i="1"/>
  <c r="AO22" i="1"/>
  <c r="AQ22" i="1"/>
  <c r="AO21" i="1"/>
  <c r="AQ21" i="1"/>
  <c r="AO20" i="1"/>
  <c r="AQ20" i="1"/>
  <c r="AO18" i="1"/>
  <c r="AQ18" i="1"/>
  <c r="AO17" i="1"/>
  <c r="AQ17" i="1"/>
  <c r="AO16" i="1"/>
  <c r="AQ16" i="1"/>
  <c r="AO14" i="1"/>
  <c r="AQ14" i="1"/>
  <c r="AO13" i="1"/>
  <c r="AQ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2"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2"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<sst xmlns="http://schemas.openxmlformats.org/spreadsheetml/2006/main" count="501" uniqueCount="302">
  <si>
    <r>
      <rPr>
        <b/>
        <sz val="14"/>
        <color theme="1"/>
        <rFont val="Calibri Light"/>
        <family val="2"/>
        <scheme val="major"/>
      </rPr>
      <t>FORMULACIÓN Y SEGUIMIENTO PLANES DE GESTIÓN NIVEL CENTRAL</t>
    </r>
    <r>
      <rPr>
        <b/>
        <sz val="11"/>
        <color theme="1"/>
        <rFont val="Calibri Light"/>
        <family val="2"/>
        <scheme val="major"/>
      </rPr>
      <t xml:space="preserve">
PROCESO FOMENTO Y PROTECCIÓN DE DERECHOS HUMANOS</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</si>
  <si>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Vigencia desde:</t>
    </r>
    <r>
      <rPr>
        <sz val="11"/>
        <color theme="1"/>
        <rFont val="Calibri Light"/>
        <family val="2"/>
        <scheme val="major"/>
      </rPr>
      <t xml:space="preserve"> 31 de enero de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</si>
  <si>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</si>
  <si>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</si>
  <si>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Subsecretaría para la Gobernabilidad y Garantía de Derechos
Dirección de Derechos Humanos
Subdirección de Asuntos Étnicos
Subdirección de Asuntos de Libertad Religiosa y de Conciencia</t>
  </si>
  <si>
    <t>CONTROL DE CAMBIOS</t>
  </si>
  <si>
    <t>VERSIÓN</t>
  </si>
  <si>
    <t>FECHA</t>
  </si>
  <si>
    <t>DESCRIPCIÓN DE LA MODIFICACIÓN</t>
  </si>
  <si>
    <t>31 de enero 2022</t>
  </si>
  <si>
    <t>31 de marzo de 2022</t>
  </si>
  <si>
    <t>Se modifica la programación trimestral de la meta transversal No. 2 "Actualizar el 100% los documentos del proceso conforme al plan de trabajo definido", según cronograma remitido por el área responsable, a través de Caso Hola No. 238230.  Se anticipa la programación de la meta transversal No. 3 de capacitación en el sistema de gestión, pasando del II trimestre al I trimestre.</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</si>
  <si>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</si>
  <si>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</si>
  <si>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</si>
  <si>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</si>
  <si>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</si>
  <si>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</si>
  <si>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</si>
  <si>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</si>
  <si>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</si>
  <si>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</si>
  <si>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</si>
  <si>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</si>
  <si>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</si>
  <si>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</si>
  <si>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</si>
  <si>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</si>
  <si>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</si>
  <si>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</si>
  <si>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</si>
  <si>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</si>
  <si>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</si>
  <si>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</si>
  <si>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</si>
  <si>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</si>
  <si>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</si>
  <si>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</si>
  <si>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</si>
  <si>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</si>
  <si>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</si>
  <si>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</si>
  <si>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</si>
  <si>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</si>
  <si>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</si>
  <si>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</si>
  <si>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</si>
  <si>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</si>
  <si>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</si>
  <si>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Brindar atención oportuna y de calidad a los diferentes sectores poblacionales, generando relaciones de confianza y respeto por la diferencia</t>
  </si>
  <si>
    <t>Gestión</t>
  </si>
  <si>
    <t>Porcentaje de atención a las personas que acuden a los espacios de atención diferenciada</t>
  </si>
  <si>
    <t>(# de las personas atendidas en  los espacios de atención diferenciada  / # total de las personas que acuden a los espacios de atención diferenciada)*100%</t>
  </si>
  <si>
    <t xml:space="preserve">Corte a 30 de Octubre 2021  5484 personas atendidas </t>
  </si>
  <si>
    <t>Constante</t>
  </si>
  <si>
    <t>Porcentaje de atención en los EAD*
*Este corresponde al # de atenciones realizadas en el correspondiente periodo de seguimiento</t>
  </si>
  <si>
    <t>Eficacia</t>
  </si>
  <si>
    <t>Informes de seguimiento trimestral</t>
  </si>
  <si>
    <t xml:space="preserve">Formatos que evidencian la atención de los usuarios en cada uno de los servicios que se prestan en los EAD </t>
  </si>
  <si>
    <t>Subdirección de Asuntos Étnicos</t>
  </si>
  <si>
    <t>Registro de información en formatos de atención.
Informes de seguimiento</t>
  </si>
  <si>
    <t>Durante el primer trimestre de 2022 se realizó la atención al 100% de las personas que acuden a los espacios de atención diferenciada - EAD, así: Se realizaron 394 atenciones desde los centros CONFIA, 129 desde la Posá Wiwa, 775 desde el Emancipation Raizal Plies, 21 desde la Casa de los Derechos Gitanos y  1,635 desde la Casa del Pensamiento Indígena. En total se realizaron 2,909 atenciones.</t>
  </si>
  <si>
    <t>Primer informe de seguimiento trimestral 
Registro de información de atención</t>
  </si>
  <si>
    <t>*Segundo informa de seguimiento trimestral 
* Registro de información de atención</t>
  </si>
  <si>
    <t>*Tercer informa de seguimiento trimestral 
* Registro de información de atención</t>
  </si>
  <si>
    <t>*Cuarto informa de seguimiento trimestral 
* Registro de información de atención</t>
  </si>
  <si>
    <t>Realizar 2  Informes ejecutivos que evidencien los avances en la implementación de los Planes Integrales de Acciones Afirmativas para grupos étnicos.</t>
  </si>
  <si>
    <t>Número de Informes de avance en la  implementación de los Planes Integrales de Acciones afirmativas para grupos étnicos.</t>
  </si>
  <si>
    <t>Sumatoria  de informes de seguimiento realizados</t>
  </si>
  <si>
    <t>4 informes trimestrales 2021</t>
  </si>
  <si>
    <t>Suma</t>
  </si>
  <si>
    <t xml:space="preserve">informes de avance  a la implementación de los PIAA grupos étnicos </t>
  </si>
  <si>
    <t xml:space="preserve"> Informes trimestrales de avance a la implementación de los Planes Integrales de Acciones Afirmativas</t>
  </si>
  <si>
    <t xml:space="preserve"> Informes trimestrales de avance a la implementación de los PIAA, que evidencien los avances en el impacto de las acciones afirmativas,  con base en los  informes que reportan los Sectores Distritales.</t>
  </si>
  <si>
    <t xml:space="preserve">Informes trimestrales consolidados en archivo físico y digital. </t>
  </si>
  <si>
    <t>Primer informe  trimestral de avance a la implementación de los PIAA.</t>
  </si>
  <si>
    <t>* Primer informe trimestral con archivos físicos y en digital</t>
  </si>
  <si>
    <t>* Segundo informe trimestral con archivos físicos y en digital</t>
  </si>
  <si>
    <t>Realizar 4 Informes del avance en la implementación del Plan de vida del Pueblo Muisca de Bosa.</t>
  </si>
  <si>
    <t xml:space="preserve">Número de Informes de avance en la  implementación del Plan de vida de la Comunidad Muisca de Bosa </t>
  </si>
  <si>
    <t>Sumatoria de informes de seguimiento realizados</t>
  </si>
  <si>
    <t xml:space="preserve">Informes trimestrales de avance  a la implementación del Plan de vida del Pueblo Muisca de Bosa </t>
  </si>
  <si>
    <t xml:space="preserve"> Informes trimestrales de avance a la implementación del Plan de vidad del Pueblo Muisca de Bosa </t>
  </si>
  <si>
    <t xml:space="preserve">*Primer informe trimestral del avance de implementación del Plan de vida. 
*Matriz de compilacion PV
* Documento avance de investigación línea de Gobierno Propio
*Documento avance de investigación línea de justicia Propia
*Documento avance de investigación línea de Memoria
</t>
  </si>
  <si>
    <t xml:space="preserve">* Segundo informe trimestral del avance de implementación del Plan de vida </t>
  </si>
  <si>
    <t xml:space="preserve">* Tercer informe trimestral del avance de implementación del Plan de vida </t>
  </si>
  <si>
    <t xml:space="preserve">* Cuarto informe trimestral del avance de implementación del Plan de vida </t>
  </si>
  <si>
    <t>Realizar 4 Informes de avance de la reformulación de las políticas públicas étnicas</t>
  </si>
  <si>
    <t>Número de Informes de avance de la reformulación de las políticas públicas étnicas</t>
  </si>
  <si>
    <t xml:space="preserve">Informes trimestrales de avance de la reformuación de las políticas públicas étnicas </t>
  </si>
  <si>
    <t xml:space="preserve"> Informes trimestrales de avance de la reformuación de las políticas públicas étnicas </t>
  </si>
  <si>
    <t>Primer informe trimestral del avance de formulación de las políticas públicas étnicas</t>
  </si>
  <si>
    <t>* Segundo informe trimestral del avance de formulación de las políticas públicas étnicas</t>
  </si>
  <si>
    <t>* Tercer informe trimestral del avance de formulación de las políticas públicas étnicas</t>
  </si>
  <si>
    <t>Implementar estrategias de Gobierno Abierto y transparencia, haciendo uso de herramientas de las TIC para su divulgación, como parte del fortalecimiento de la relación entre la ciudadanía y el gobierno.</t>
  </si>
  <si>
    <t xml:space="preserve">Implementar el 100% de una estrategia de gestión documental del Sistema Distrital de Discapacidad de acuerdo con las funciones establecidas en el Acuerdo 505 de 2012. </t>
  </si>
  <si>
    <t>Porcentaje de implementación de la estrategia de gestión documental</t>
  </si>
  <si>
    <t xml:space="preserve">(Número de documentos almacenados en el repositorio digital del SDD / número de documentos generados en el SDD) * 100 </t>
  </si>
  <si>
    <t>N/A</t>
  </si>
  <si>
    <t xml:space="preserve">Documentos almacenados </t>
  </si>
  <si>
    <t>Reporte de la actualización del Archivo de Gestión</t>
  </si>
  <si>
    <t>Formato Único de Inventario Documental</t>
  </si>
  <si>
    <t xml:space="preserve">Subsecretaría para la Gobernabilidad y Garantía de Derechos </t>
  </si>
  <si>
    <t xml:space="preserve">Evidencia en el repositorio digital. </t>
  </si>
  <si>
    <t xml:space="preserve">Durante el primer trimestre de 2022, se realizó el control de la documentación que generó la Secretaría Técnica. A través del repositorio digital, se encuentra cargada la información correspondiente a los meses de enero a marzo en la carpeta denominada soportes de actividades mensuales. </t>
  </si>
  <si>
    <t xml:space="preserve">Elaborar 8 informes del Sistema Distrital de Discapacidad, requeridos en la normativa Distrital y Nacional. </t>
  </si>
  <si>
    <t>Número de informes del Sistema Distrital de Discapacidad elaborados</t>
  </si>
  <si>
    <t>Sumatoria de informes del Sistema Distrital de Discapacidad elaborados</t>
  </si>
  <si>
    <t>Informes</t>
  </si>
  <si>
    <t>Informes de gestión y resultados del SDD  informe semestral de gestión y funcionamiento del CDD, informes  del funcionamiento del SDD - Resolución 3317 de 2012</t>
  </si>
  <si>
    <t>Secretaría Técnica Distrital de Discapacidad</t>
  </si>
  <si>
    <t xml:space="preserve">Evidencia en el archivo del SDD. </t>
  </si>
  <si>
    <t>Se realizó la entrega del informe No. 1 de 2022 en cumplimiento de la Resolución 3317 de 2012 ante la Secretaría Técnica Nacional de Discapacidad, para este año el informe se realizá en linea.
Se construyó el informe del Consejo Distrital de Discapacidad y se consolidó la información de los 20 Consejos Locales de Discapacidad</t>
  </si>
  <si>
    <t>Fomentar la gestión del conocimiento y la innovación para agilizar la comunicación con el ciudadano, la prestación de trámites y servicios, y garantizar la toma de decisiones con base en evidencia.</t>
  </si>
  <si>
    <t>Avanzar un 20% en la elaboración de la Línea Base de Prácticas Religiosas en el Distrito Capital</t>
  </si>
  <si>
    <t>Porcentaje de avance en la elaboración de la Línea Base de Prácticas Religiosas en el Distrito Capital</t>
  </si>
  <si>
    <t>(No. De fases implementadas para la elaboración de la línea base de prácticas religiosas en el D.C. / No. de fases requeridas para la implementación de la línea base de prácticas religiosas)*100</t>
  </si>
  <si>
    <t>Porcentaje de avance en la elaboración de la Línea Base de Prácticas Religiosas</t>
  </si>
  <si>
    <t>Efectividad</t>
  </si>
  <si>
    <t>Informe de avance en la elaboración de la Línea Base de Prácticas Religiosas en el Distrito Capital</t>
  </si>
  <si>
    <t>Documentos de análisis
Mesas de trabajo
Informes
Aplicación de trabajo de cambio 
Valoración metodológica de variables</t>
  </si>
  <si>
    <t>Subdirección de Asuntos de Libertad Religiosa y de Conciencia</t>
  </si>
  <si>
    <t>Documento de análisis 
Mesas de trabajo
Valoración Metodológica</t>
  </si>
  <si>
    <t>Promover una ciudadanía activa y responsable, propiciando espacios de participación, formación y diálogo con mayor inteligencia colectiva y conciencia común, donde las nuevas ciudadanías se sientan vinculadas e identificadas con el Gobierno Distrital.</t>
  </si>
  <si>
    <t>Realizar doce (12) eventos de formación, capacitación y/o sensibilización para servidores públicos, líderes religiosos y/o ciudadanía en general en relación con el ejercicio y el contenido de las libertades fundamentales de religión culto y conciencia, participación ciudadana y/o resolución de conflictos.</t>
  </si>
  <si>
    <t>No. de acciones de formación, capacitación, y/o sensibilización realizadas</t>
  </si>
  <si>
    <t>Sumatoria del No. de acciones de formación, capacitación, y/o sensibilización realizadas</t>
  </si>
  <si>
    <t>Acciones de formación, capacitación y/o sensibilización</t>
  </si>
  <si>
    <t>Informes, registros administrativos, material didáctico, documentos, registros fotográficos y/o vínculos digitales a las grabaciones y/o piezas publicitarias.</t>
  </si>
  <si>
    <t>Evento y/o Campaña de sensibilización, capacitación y/o formación.</t>
  </si>
  <si>
    <t>Aforo de la convocatoria y/o encuesta de evaluación del evento</t>
  </si>
  <si>
    <t>La Subdirección de Asuntos de Libetad Religiosa reporta avances, con la realización de dos (2) eventos de capacitación, denominados: 1. Libertad de conciencia dirigida a cuarenta (40) profesores de instituciones educativas , realizado el 20 de enero de 2022. 2. Capacitación sobre Medios de Comunicación Alternativos y comunitarios de la localidad de Bosa, realizado el 16 de marzo de 2022. dirigida a 12 personas de medios comunitarios.</t>
  </si>
  <si>
    <t>Evidencias de las reuniones.</t>
  </si>
  <si>
    <t xml:space="preserve">Realizar 320 visitas a lugares de culto en el Distrito Capital como estrategia de georeferenciación y acercamiento para la promoción y garantía del derecho a libertad de religión,  culto y conciencia </t>
  </si>
  <si>
    <t xml:space="preserve">No. de  visitas realizadas a lugares de culto en el Distrito Capital </t>
  </si>
  <si>
    <t xml:space="preserve">Sumatoria de Visitas realizadas a lugares de culto en el Distrito Capital </t>
  </si>
  <si>
    <t xml:space="preserve">Vistas realizadas </t>
  </si>
  <si>
    <t>Informe trimestral de las visitas a lugares de culto en el Distrito Capital</t>
  </si>
  <si>
    <t xml:space="preserve"> Actas de visita registros fotográficos </t>
  </si>
  <si>
    <t>La Subdirección de Asuntos de Libertad Religiosa y de Conciencia  reporta a  realización de  73 visitas a lugares de culto, en la ciudad de Bogotá. Las visitas fueron realizadas en las localidades de Barrios Unidos, Bosa, Engativá, San Cristóbal, Santa Fe, Suba y Usme.</t>
  </si>
  <si>
    <t xml:space="preserve">Primer informe trimestral </t>
  </si>
  <si>
    <t xml:space="preserve">* Segundo informe trimestral </t>
  </si>
  <si>
    <t xml:space="preserve">* Tercer informe trimestral </t>
  </si>
  <si>
    <t xml:space="preserve">* Cuarto informe trimestral </t>
  </si>
  <si>
    <t xml:space="preserve">Implementar el 100% de una estrategia de procesamiento de la información relativa a la promoción, difusión y educación sobre derechos humanos haciendo uso de herramientas tecnológicas. </t>
  </si>
  <si>
    <t>Retadora (de mejora)</t>
  </si>
  <si>
    <t>Porcentaje de avance en el procesamiento de la información a través del uso de tecnologías de la información.</t>
  </si>
  <si>
    <t>(Número de acciones ejecutadas de la estrategia de procesamiento de la información / Número de acciones programadas de la estrategia de procesamiento de la información) X 100</t>
  </si>
  <si>
    <t>Creciente</t>
  </si>
  <si>
    <t>Porcentaje de avance en la implementación de la estrategia</t>
  </si>
  <si>
    <t>Informe trimestral de procesamiento de información del componente de formación de la Dirección de Derechos Humanos</t>
  </si>
  <si>
    <t>Actas de reunión
Plan de trabajo
Requerimiento necesidades DTI</t>
  </si>
  <si>
    <t>Dirección de Derechos Humanos</t>
  </si>
  <si>
    <t xml:space="preserve">En el primer trimestre del 2022, la contratación del equipo de formación se dio en el mes de febrero, mes en el cual se retomó el contacto con la Dirección de Tecnologías para dar continuidad al proceso de ajuste con los agentes de Business Suport y la Dirección de Tecnologías, en el marco del diseño de la herramienta Business Support (partner de Oracle) para el manejo de la data de formación y la captura de información a través de los formularios APEX. 
</t>
  </si>
  <si>
    <t xml:space="preserve">1. Anexo. Trazabilidad correo del 17 de marzo con revisión y observaciones los formularios APEX.
2. Anexo. Constancia reunión del día 17 de febrero del 2022 con DTI y agentes de Business Supoport.
3. Anexo. Solicitud para retomar proceso de analítica de datos 03 de febrero 2022.
4. Anexo. Capturas de pantalla de catálogos y formularios creados. </t>
  </si>
  <si>
    <t xml:space="preserve">Acompañar el proceso de aprobación del 100% de los planes de trabajo de Comités Local de DDHH </t>
  </si>
  <si>
    <t>Número de planes de trabajo aprobados por el comité local de DDHH</t>
  </si>
  <si>
    <t>(No. de planes de trabajo aprobados por el comité local de DDHH / No.  de planes de trabajo de Comités Locales de DDHH) X 100</t>
  </si>
  <si>
    <t>Número de planes de trabajo</t>
  </si>
  <si>
    <t>(20) Documentos Plan de Trabajo CLDDHH</t>
  </si>
  <si>
    <t>Documentos Planes de Trabajo CLDDHH</t>
  </si>
  <si>
    <t>Dirección de Derechos Humanos - Coordinación Territorial</t>
  </si>
  <si>
    <t>Acta de Comité de DDHH que evidencia que se diseñó y aprobó el Plan de Trabajo del CLDDHH (Resolución 233 de 2018)</t>
  </si>
  <si>
    <t>14 planes de trabajo en formato Excel.16 Actas de comités en donde se aprueba el plan de trabajo y 16 planes de trabajo en formato Excel.</t>
  </si>
  <si>
    <t>Atender 100% de víctimas de presunto abuso de autoridad que contactan a la Dirección de DDHH Humanos a través de los canales de atención dispuestos por la entidad.</t>
  </si>
  <si>
    <t>Porcentaje de atención de víctimas</t>
  </si>
  <si>
    <t>(Número de atenciones realizadas / Número de solicitudes realizadas) X 100</t>
  </si>
  <si>
    <t>A septiembre 30  de 2021 se atienderon 368 personas</t>
  </si>
  <si>
    <t>Porcentaje de atenciones</t>
  </si>
  <si>
    <t>Informes trimestrales con caraterizaciones de la población atendida y tipo de atenciones realizadas</t>
  </si>
  <si>
    <t>Sistema de información</t>
  </si>
  <si>
    <t>Durante el primer trimestre de 2021 se brindó atención al 100 % de las personas que reportaron casos de presunto abuso de autoridad policial, a través de los canales establecidos para tal efecto, registrando un total de sesenta y nueve (69) ingresos, cero (0) nuevos hechos, ciento trece (113) seguimientos y ciento tres (103) orientaciones, para un total de doscientos ochenta y cinco (285) atenciones. Dichas atenciones implicaron: acompañamiento psicosocial, orientación jurídica; registro de casos, caracterización de las víctimas y sus núcleos familiares, diseño de planes de manejo, gestión interinstitucional y seguimiento  a los avances de los casos ante la Fiscalía General de la Nación y la Oficina de Asuntos Disciplinarios de la MEBOG, en articulación con el Ministerio Público.</t>
  </si>
  <si>
    <t xml:space="preserve">Sistema de información Observatorio (Las evidencias de atenciones de Ruta de atención a víctimas de presunto abuso de autoridad por parte de la fuerza pública consisten en las actas y formatos diligenciados con información de los usuarios que, gozan de reserva y protección legal, por lo que no es procedente su inclusión como evidencia)
</t>
  </si>
  <si>
    <t>Implementar el 100% de una estrategia de articulación con organizaciones internacionales, sociales y de la academia para el fortalecimiento de las rutas de atención en materia de prevención y protección de derechos humanos</t>
  </si>
  <si>
    <t xml:space="preserve">Porcentaje de avance en la implementación de la estrategia de articulación con organizaciones internacionales, sociales y académicas </t>
  </si>
  <si>
    <t>(Número de acciones ejecutadas de la estrategia de articulación / Número de acciones programadas de la estrategia de articulación) X 100</t>
  </si>
  <si>
    <t>Informe trimestral de seguimiento</t>
  </si>
  <si>
    <t>Actas de reunión de acompañamiento
Plan de trabajo</t>
  </si>
  <si>
    <t>Actas de reuniones, documentos de avance de implementación</t>
  </si>
  <si>
    <t>No Programada</t>
  </si>
  <si>
    <t>No programada</t>
  </si>
  <si>
    <t>Matriz de insumo para la articulación interinstitucional y con organizaciones sociales, internacionales y academia</t>
  </si>
  <si>
    <t>Implementar el 100% de una estrategia en la que se defina la gestión de archivos de derechos humanos según las disposiciones existentes (Protocolo gestión de archivos de derechos humanos - Acuerdo 04 de 2015) en acompañamiento de la Dirección Administrativa.</t>
  </si>
  <si>
    <t>Porcentaje de avance en la implementación de la estrategia dede gestión de archivo</t>
  </si>
  <si>
    <t>(Número de acciones ejecutadas de la estrategia de gestión de archivo / Número de acciones programadas de de gestión de archivo) * 100</t>
  </si>
  <si>
    <t>Implementar el 100% de una estrategia de valoración de impacto de las formaciones que se realizan en el marco del Programa Distrital de Educación en Derechos Humanos para la Paz y la Reconciliación</t>
  </si>
  <si>
    <t>Porcentaje de avance en la implementación de una estrategia de valoración del impacto de las formaciones en el marco del PDEDHPR</t>
  </si>
  <si>
    <t xml:space="preserve"> (Número de acciones implementadas de la estrategia / Número de acciones definidas para la estrategia) X 100</t>
  </si>
  <si>
    <t>Informe de valoración de impacto de formaciones</t>
  </si>
  <si>
    <t>Informe diagnóstico</t>
  </si>
  <si>
    <t>Evidencias de reunión</t>
  </si>
  <si>
    <t>En el mes de febrero, una vez se retomó contratación del equipo de formación, se inició todo el proceso de aplicación de valoración de impacto. El número de personas que diligenciaron el formulario de valoración de impacto de los trimestres II, III y IV del año 2021 en total fue de 100 personas (Aclarando que se sumaron los formularios diligenciados en diciembre del año 2021 (49) junto a los formularios diligenciados entre febrero y marzo de 2022 (51). El proceso del trimestre fue enviar a 2283 correos a las personas que participaron de las formaciones invitando a que de manera voluntaria diligenciaran instrumento de valoración de manera electrónica.
El tiempo dado para el diligenciamiento de dicho formato, fue de cerca de 15 días calendario, con el objeto de dar un tiempo propicio para su diligenciamiento, tiempo que se vence a inicios del mes de abril.</t>
  </si>
  <si>
    <t xml:space="preserve">1 Anexo. Constancia y trazabilidad de acciones de aplicación de valoración de impacto. </t>
  </si>
  <si>
    <t>Porcentaje de avance en la implementación de una estrategia de valoración del impacto de  las atenciones en el marco del componente de prevención y promoción en ddhh</t>
  </si>
  <si>
    <t xml:space="preserve"> Número de acciones implementadas de la estrategia / Número de acciones definidas para la estrategia</t>
  </si>
  <si>
    <t xml:space="preserve">Documento  metodológico de la implementación dela bateria de indicadores 
Acciones de implementación de la estrategia
Desarrollo de nuevos indicadores </t>
  </si>
  <si>
    <t>Documento con la batería de indicadores caracterizada</t>
  </si>
  <si>
    <t>Evidencias de reunión y carpeta compartida Dirección</t>
  </si>
  <si>
    <t>Matriz indicadores</t>
  </si>
  <si>
    <t>Entregar (4) informes de  avance en la  implementación de estrategia para la articulación del Comité Distrital con los Comites Locales de Derechos Humanos</t>
  </si>
  <si>
    <t>No. de informes de de avance en la  implementación de estrategia para la articulación del Comité Distrital con los Comites Locales de Derechos Humanos</t>
  </si>
  <si>
    <t>Sumatoria de informes de de avance en la  implementación de estrategia para la articulación del Comité Distrital con los Comites Locales de Derechos Humanos</t>
  </si>
  <si>
    <t>(4) Informes de avance  a la  la implementación de la estrategia de articulación del Comité Distrital con los Comites Locales de Derechos Humanos</t>
  </si>
  <si>
    <t>Actas e informes de los Comités Distritales de Derechos Humanos</t>
  </si>
  <si>
    <t>Dirección de Derechos Humanos - Equipo de Política Pública de DDHH</t>
  </si>
  <si>
    <t>(3) Informes trimestales de avance sobre la implementación de la estrategia de articulación del Comité Distrital con los Comites Locales de Derechos Humanos y (1) Informe final de consolidación</t>
  </si>
  <si>
    <t xml:space="preserve">1. Informe Trimestral
2. Ficha técnica de priorización de actividades en la localiddes
3. Planes de Trabajo Local
4.Actas de reunión Comités Locales de Derechos Humanos </t>
  </si>
  <si>
    <t>Implementar el 100% de una estrategia de territorialización de  la política pública integral de Derechos Humanos en el Distrito Capital, que favorezca la participación ciudadana en los Comités Locales de Derechos Humanos.</t>
  </si>
  <si>
    <t>Porcentaje de implementación de la estrategia de territorialización de la política pública integral de derechos humanos</t>
  </si>
  <si>
    <t>(No. De acciones implementadas / No de acciones programadas para el periodo) X 100</t>
  </si>
  <si>
    <t xml:space="preserve">Número de acciones implementadas dentro de la estrategia quer favorezcan la participación ciudadana en los comités locales </t>
  </si>
  <si>
    <t>Listados de asistencia y actas CLDDHH</t>
  </si>
  <si>
    <t>Archivo fisico y digital share point</t>
  </si>
  <si>
    <t>100%%</t>
  </si>
  <si>
    <t>Implementar seis (6) estrategias con enfoque territorial y poblacional  para el fortalecimiento de la organización social y comunitaria en garantía de los derechos humanos.</t>
  </si>
  <si>
    <t>Número de estrategias con enfoque poblacional y territorial para la garantía de los derechos humanos.</t>
  </si>
  <si>
    <t>Sumatoria de estrategias implementadas.</t>
  </si>
  <si>
    <t xml:space="preserve">Número de estrategias implementadas
</t>
  </si>
  <si>
    <t>(6) Documentos estrategias territoriales y poblacionales</t>
  </si>
  <si>
    <t>Listados de asistencia, actas, pieza audiovisual</t>
  </si>
  <si>
    <t>Archivo físico y digital share point</t>
  </si>
  <si>
    <t>Ocho documentos de diseño para la implementación de estrategias territoriales con enfoque poblacional.</t>
  </si>
  <si>
    <t>Implementar diez (10), espacios de discusión con enfoque poblacional y territorial  en garantía de los derechos humanos.</t>
  </si>
  <si>
    <t>Número de espacios de discusión con enfoque poblacional y territorial para la garantía de los derechos humanos implementados</t>
  </si>
  <si>
    <t>Sumatoria de espacios de discusion ciudadana implementados.</t>
  </si>
  <si>
    <t>Numero de espacios de discusión</t>
  </si>
  <si>
    <t>(10) informes de actividad</t>
  </si>
  <si>
    <t>Actas de reunión, listados  de asistencia, relatorias.</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</si>
  <si>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</si>
  <si>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</si>
  <si>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</si>
  <si>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</si>
  <si>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</si>
  <si>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</si>
  <si>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</si>
  <si>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</si>
  <si>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</si>
  <si>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</si>
  <si>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</si>
  <si>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</si>
  <si>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</si>
  <si>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</si>
  <si>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</si>
  <si>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</si>
  <si>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</si>
  <si>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</si>
  <si>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</si>
  <si>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</si>
  <si>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</si>
  <si>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</si>
  <si>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</si>
  <si>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</si>
  <si>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</si>
  <si>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</si>
  <si>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Total metas transversales (20%)</t>
  </si>
  <si>
    <t xml:space="preserve">Total plan de gestión </t>
  </si>
  <si>
    <t>Objetivo Estrategico</t>
  </si>
  <si>
    <t>Rutinaria</t>
  </si>
  <si>
    <t>Retadora (Mejora)</t>
  </si>
  <si>
    <t>Eficiencia</t>
  </si>
  <si>
    <t>Decreciente</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</si>
  <si>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</si>
  <si>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</si>
  <si>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</si>
  <si>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29 de abril de 2022</t>
  </si>
  <si>
    <t>El equipo PIAA de la SAE, estableció parámetros técnicos en coordinación con la Secretaría Distrital de Planeación y la Oficina de Planeación de la Secretaría de Gobierno, para materializar la estrategia de seguimiento, dando continuidad a las mesas de orientaciones y precisiones técnicas o los denominados “Círculos de armonización PIAA”, con todos los sectores del distrito, se definieron los roles de la SAE en su papel de rector de las políticas étnicas en el Distrito Capital.
La gestión articuló un dialogo permanente y de acompañamiento con 15 Sectores que representan aproximadamente 42 instituciones, interlocución que ha arrojado la articulación con los sectores de manera permanente, en particular con Hábitat, Hacienda y Lotería de Bogotá, Seguridad, Desarrollo Económico y Gobierno. 
De la misma manera, se realiza la compilación de la Matriz de Seguimiento y Plan de Acción, instrumento de planeación del cuarto trimestre del 2021, garantizando la materialización de lo concertado en relación con las metas, indicadores, tiempos, responsables y asignación presupuestal.</t>
  </si>
  <si>
    <t>Se realizó un informe ejecutivo que evidencia los avances en la implementación de los Planes Integrales de Acciones Afirmativas para grupos étnicos.</t>
  </si>
  <si>
    <t>Se realizó la atención a la población que acudió a los espacios de atención diferenciada (EAD),  como respuesta a las necesidades o problemáticas de los grupos étnicos.</t>
  </si>
  <si>
    <t>El informe del primer trimestre del año en curso (2022), evidencia las acciones enmarcadas en el proceso de implementación del Plan de Vida de la comunidad indígena Muisca de Bosa "Palabra que cuida y protege la semilla", y la articulación comunitaria e institucional para el proceso de seguimiento al cumplimiento de los acuerdos de consulta previa por el plan parcial El Edén - El Descanso.
Se construyó metodologia de trabajo para el proceso de investigación en la línea del fortalecimieto al gobierno propio, la justicia y la memoria de la comunidad indígena Muisca de Bosa.
Desde la Subdirección de Asuntos Étnicos se consolida la propuesta de instrumento de seguimiento a los acuerdos de consulta previa y la implementación del Plan de Vida.
Se realiza acompañamiento a la primera sesión de seguimmiento a los acuerdos de consulta previa por el plan parcial El Edén - El Descanso.</t>
  </si>
  <si>
    <t>Se realizó un Informe del avance en la implementación del Plan de vida del Pueblo Muisca de Bosa.</t>
  </si>
  <si>
    <t>Conforme a metodología CONPES, en el primer trimestre 2022 se da inicio a la etapa de agenda pública realizando las actividades tendientes a garantizar la participación de los grupos étnicos, sectores y alcaldías locales, acciones en el marco de la articulación SAE - Subsecretaría - OAP.
Referente a los grupos étnicos, se desarrollaron reuniones de socialización de la metodología CONPES y se inició la armonización de las propuestas de plan de trabajo. Se desarrolló la estrategia para avanzar en la corcentación con cada uno.
Se llegó a un acuerdo con PNUD para aunar esfuerzos técnicos y financieros para garantizar la participación y metodologías para desarrollar las etapas de agenda pública y formulación de las políticas públicas étnicas.
Referente a la participación Sectores y Alcaldías Locales, se realizó la articulación con las diferentes entidades del Sector Gobierno (Subsecretaría, IDPAC, Gestión Local, OAP, SAE) y SDP para definir técnica y presupuestalmente el desarrollo de estas estrategias.
Respecto a la construcción del doucmento diagnóstico se avanza en insumos técnicos para la elaboración del mismo.</t>
  </si>
  <si>
    <t>Se realizó un informe de avance de la reformulación de las políticas públicas étnicas</t>
  </si>
  <si>
    <t>Soportes del control de la documentación. 
A través del siguiente enlace de Drive se da acceso a la carpeta con la información de la Secretaría Técnica https://gobiernobogota-my.sharepoint.com/personal/eliana_garzon_gobiernobogota_gov_co/_layouts/15/onedrive.aspx?isAscending=true&amp;id=%2Fpersonal%2Feliana%5Fgarzon%5Fgobiernobogota%5Fgov%5Fco%2FDocuments%2FEVIDENCIAS%20MENSUALES%20STDD%2FSOPORTES%20DE%20ACTIVIDADES%20MENSUALES%20SDD&amp;sortField=LinkFilename</t>
  </si>
  <si>
    <t xml:space="preserve">Se implementó una estrategia de gestión documental del Sistema Distrital de Discapacidad de acuerdo con las funciones establecidas en el Acuerdo 505 de 2012. </t>
  </si>
  <si>
    <t>Se anexa enlace en el cual se ingresa la información dando cumplimiento a la Resolución 3317 de 2012 y captura de pantalla como evidencia del cargue. 
Informe realizado</t>
  </si>
  <si>
    <t>Se elaboraron 2 informes del sistema distrital de discapacidad</t>
  </si>
  <si>
    <t>La Subdirección de Asuntos de Libertad Religiosa y de Conciencia reporta el establecimiento del documento de línea base de indicadores de la Política Pública de Libertades Fundamentales de Religión,Culto y Conciencia. De igual manera, se encuentra  en construcción de:  
Documentos de análisis de los resultados de los indicadores 
Construcción de  presentación borrador en powerpoint de publicación de los datos de línea base. 
Se continuó con la recolección de información de los indicadores correspondientes a líderes y lideresas del Sector Religioso, de acuerdo a  las metas de cumplimiento de la PPLR, para realizar el primer análisis de impacto de esta política.
Se adelantó reunión para desarrollar los powerbi de ciudadanía,  líderes y lideresas del sector religioso,en donde se realicen nuevos cruces. A su vez, se analiza  la posibilidad de construir el powerbi de los datos de la encuesta de caracterización a funcionarios de las entidades del sector religioso.</t>
  </si>
  <si>
    <t>Se ha realizado 2 eventos de formación, capacitación y/o sensibilización en relación con el ejercicio y el contenido de las libertades fundamentales de religión culto y conciencia, participación ciudadana y/o resolución de conflictos.</t>
  </si>
  <si>
    <t>Durante el primer trimestre de 2022, se logró la aprobación de 16 planes de trabajo de los Comités Locales de Derechos Humanos. La meta establecida para el primer trimestre fue de cinco(5).</t>
  </si>
  <si>
    <t>Meta no programada para el I trimestre de 2022. 
Sin embargo, para el primer trimestre de 2022 se trabajó en la planeación y estructuración de la estrategia de articulación interinstitucional para poblaciones diferenciales en el marco de las rutas de atención (mapeo, revisión y registro de información en una matriz, de acuerdo con las articulaciones que realizan las rutas distritales de atención según el proceso de caracterización de usuarios/as). Allí se determinaron los actores (sociales, comunitarios, cooperación internacional, academia, entidades sin ánimo de lucro, públicas y privadas), los sectores, los enfoques diferenciales y la oferta de bienes y servicios. 
Esta información se socializó con las enlaces de las rutas de atención y sus equipos de trabajos para lograr tener información completa.
Se elaboró cronograma de trabajo para el diseño e implementación de la estrategia de articulación.</t>
  </si>
  <si>
    <t>Meta no programada para el I trimestre de 2022</t>
  </si>
  <si>
    <t>Desde la Dirección de Derechos Humanos y en articulación con la Dirección Administrativa, se implementa la estrategia de gestión documental, a través del seguimiento periódico por parte de gestión del patrimonio documental. Sobre los avances realizados en el primer trimestre del año 2022, la Dirección de Derechos Humanos presenta 3 informes de la gestión, en donde se describe detalladamente las actividades concernientes a la organización documental de los expedientes que hacen parte del acervo de esta Dirección, dando cumplimiento así a la meta.</t>
  </si>
  <si>
    <t xml:space="preserve">Informes mensuales de gestión documental </t>
  </si>
  <si>
    <t xml:space="preserve">Implementar  una (1) estrategia de valoración de impacto de las atenciones en el marco del componente de prevención y promoción en DDHH, con base en la  batería de indicadores (gestión, calidad, impacto, eficiencia)crada para tal fin </t>
  </si>
  <si>
    <t>Meta no programada para el I trimestre de 2022.
Es importante indicar que el principal propósito de la construcción de indicadores consiste en servir como herramienta para la medición de las acciones adelantadas en materia de asistencia a las personas usuarias de las rutas de atención. Esto permite evaluar permanentemente si las acciones desarrolladas contribuyen al cumplimiento de los objetivos y metas trazadas; además verificar que las acciones adelantadas, verdaderamente estén teniendo un resultado positivo en los procesos de atención y reestablecimiento de derechos de las personas atendidas. Por lo tanto, esta herramienta permitirá obtener la información necesaria, para la toma oportuna de decisiones acciones desarrolladas desde el componente.</t>
  </si>
  <si>
    <t>Meta no programada para el I trimestre de 2022.</t>
  </si>
  <si>
    <t xml:space="preserve">En atención a la necesidad de articular actividades por parte de los diferentes componentes de la Dirección de Derechos Humanos, y sumar esfuerzos de manera coordinada para el cumplimiento de productos, actividades y en general de la oferta institucional de la PPDDHH y de la Dirección, el Equipo de Política Pública de la Dirección, diseñó unos instrumentos metodológicos para el ejercicio de priorización de productos y actividades en el territorio, así como una Matriz de Seguimiento a los Planes de Trabajo Local 2022, que intenta concretar las prioridades de todos los componentes en un solo documento. 
En ese sentido, el equipo de política pública sirvió como ente articulador entre los diferentes componentes de la Dirección para llevar al territorio las necesidades de priorización, de conformidad con la lectura macro de la política pública que se hace desde este equipo. 
Como consecuencia de ello, se han aprobado en Comité Local 16 Planes de Trabajo Local con el acompañamiento y supervisión del Equipo de Política Pública de la Dirección de Derechos Humanos. Están pendiente por aprobar los siguientes planes de trabajo: Usme, Ciudad Bolívar, Antonio Nariño, Tunjuelito, planes de trabajo que deberán quedar aprobados en la primera y segunda semana de abril. Este primer informe corresponde a la primera parte de la estrategia de articulación del Comité Distrital con los Comités Locales de DDHH, que responde a una fase de planeación. </t>
  </si>
  <si>
    <t>Se elaboró un informe de  avance en la  implementación de estrategia para la articulación del Comité Distrital con los Comites Locales de Derechos Humanos</t>
  </si>
  <si>
    <t>Acta de reunión.</t>
  </si>
  <si>
    <t>Durante el primer trimestre de 2022 por parte del equipo terrtorial de la Dirección de Derechos Huamanos se realizaron 18 actividades para el fortalecimeinto de la participación en los Comités Locales de Derechos Huamanos, especificamente en las localidades de: San Cristóbal, Rafel Uribe Uribe, Tunjuelito, Usme, Usaquén, Chapienero, Suba, Fontibón, Santa fe y Candelaria. Dichas actividades consisten en reunion previas con las alcaldia locales, referentes institucionales y ciudadanía interesada.</t>
  </si>
  <si>
    <t>Informes de avance y/o soportes de la estrategia</t>
  </si>
  <si>
    <t>Durante el primer trimestre de 202 se realizó el diseño de ocho estretegias con enfoque terriorial y poblacional, estableciendo: contexto, justificacion, objetivos, metodología e impactos. Dichas estrategias para las localidades de:  Tunjuelito, Santa fe, Sumapaz, Suba, Usaquén, Mártires, Rafel Uribe Uribe, Ciudad Bolivar, Tunjuelito, Usme, Chapinero.</t>
  </si>
  <si>
    <t>Durante el primer trimestre del año 2022 se realizaron tres encuentros o espacios de discusión con enfoque territorial y poblacional en las localidadde Usme, Ciudad Bolivar y Suba en la que participaron defensoras y defensores de derechos humanos, presidentes y presidentas de JAC, con el objetivo de:
Escuchar a los líderes para conocer sus preocupaciones relacionadas con sus actividades de liderazgo. Dialogar para intercambiar ideas que permitan buscar alternativas de protección por parte de las entidades encargadas.Resolver los conflictos para garantizar su protección e integridad.Coordinar interinstitucionalmente las soluciones que se les brindará para garantizar su ejercicio como líder social o comunitario. Realizar acompañamiento permanente a los líderes y lideresas con el fin de que las entidades tomen y ejecuten las medidas para resolver cada caso. En los encuentros participaron 55 personas. 
 Frente a la pieza audivisual,  la Oficina Asesora de Comunicaciones tomó los primeros registros en dichos espacios.</t>
  </si>
  <si>
    <t xml:space="preserve">Se implementaron 3 espacios de discusión con enfoque poblacional y territorial en garantía de los derechos humanos. </t>
  </si>
  <si>
    <r>
      <t>Prestar atención al 100% de la población que acuda a los espacios de atención diferenciada</t>
    </r>
    <r>
      <rPr>
        <sz val="11"/>
        <color rgb="FF00B0F0"/>
        <rFont val="Calibri"/>
        <family val="2"/>
        <scheme val="minor"/>
      </rPr>
      <t xml:space="preserve"> </t>
    </r>
    <r>
      <rPr>
        <sz val="11"/>
        <color theme="1"/>
        <rFont val="Calibri"/>
        <family val="2"/>
        <scheme val="minor"/>
      </rPr>
      <t>(EAD),  como respuesta a las necesidades o problemáticas de los grupos étnicos.</t>
    </r>
  </si>
  <si>
    <r>
      <rPr>
        <sz val="11"/>
        <color rgb="FF00B0F0"/>
        <rFont val="Calibri"/>
        <family val="2"/>
        <scheme val="minor"/>
      </rPr>
      <t>I</t>
    </r>
    <r>
      <rPr>
        <sz val="11"/>
        <color indexed="8"/>
        <rFont val="Calibri"/>
        <family val="2"/>
        <scheme val="minor"/>
      </rPr>
      <t xml:space="preserve">nformes de avance  a la implementación del Plan de vida del Pueblo Muisca de Bosa </t>
    </r>
  </si>
  <si>
    <r>
      <rPr>
        <sz val="11"/>
        <color rgb="FF00B0F0"/>
        <rFont val="Calibri"/>
        <family val="2"/>
        <scheme val="minor"/>
      </rPr>
      <t>I</t>
    </r>
    <r>
      <rPr>
        <sz val="11"/>
        <color indexed="8"/>
        <rFont val="Calibri"/>
        <family val="2"/>
        <scheme val="minor"/>
      </rPr>
      <t xml:space="preserve">nformes de avance de la reformulación de las políticas públicas étnicas </t>
    </r>
  </si>
  <si>
    <t>No programada para el I trimestre de 2022</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</si>
  <si>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</si>
  <si>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</si>
  <si>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r>
      <t xml:space="preserve">Publicación del plan de gestión aprobado. Caso HOLA: </t>
    </r>
    <r>
      <rPr>
        <b/>
        <sz val="10"/>
        <color theme="1"/>
        <rFont val="Calibri"/>
        <family val="2"/>
        <scheme val="minor"/>
      </rPr>
      <t>223317</t>
    </r>
  </si>
  <si>
    <t>Para el primer trimestre de la vigencia 2022, el proceso alcanzó un nivel de desempeño del 100% de acuerdo con lo programado, y del 22,71%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</si>
</sst>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1"/>
      <name val="Calibri Light"/>
      <family val="2"/>
      <scheme val="major"/>
    </font>
    <font>
      <b/>
      <sz val="11"/>
      <name val="Calibri Light"/>
      <family val="2"/>
      <scheme val="major"/>
    </font>
    <font>
      <sz val="10"/>
      <color theme="1"/>
      <name val="Calibri"/>
      <family val="2"/>
      <scheme val="minor"/>
    </font>
    <font>
      <sz val="10"/>
      <name val="Calibri"/>
      <family val="2"/>
      <scheme val="minor"/>
    </font>
    <font>
      <sz val="10"/>
      <color rgb="FF000000"/>
      <name val="Calibri"/>
      <family val="2"/>
      <scheme val="minor"/>
    </font>
    <font>
      <sz val="11"/>
      <color rgb="FF000000"/>
      <name val="Calibri"/>
      <family val="2"/>
      <scheme val="minor"/>
    </font>
    <font>
      <sz val="11"/>
      <color rgb="FF444444"/>
      <name val="Calibri"/>
      <family val="2"/>
      <scheme val="minor"/>
    </font>
    <font>
      <sz val="11"/>
      <name val="Calibri"/>
      <family val="2"/>
      <scheme val="minor"/>
    </font>
    <font>
      <sz val="11"/>
      <color rgb="FF00B0F0"/>
      <name val="Calibri"/>
      <family val="2"/>
      <scheme val="minor"/>
    </font>
    <font>
      <sz val="11"/>
      <color indexed="8"/>
      <name val="Calibri"/>
      <family val="2"/>
      <scheme val="minor"/>
    </font>
    <font>
      <sz val="11"/>
      <color rgb="FF0070C0"/>
      <name val="Calibri"/>
      <family val="2"/>
      <scheme val="minor"/>
    </font>
    <font>
      <b/>
      <sz val="10"/>
      <color theme="1"/>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0" fontId="11" fillId="0" borderId="0"/>
    <xf numFmtId="41" fontId="3" fillId="0" borderId="0" applyFont="0" applyFill="0" applyBorder="0" applyAlignment="0" applyProtection="0"/>
  </cellStyleXfs>
  <cellXfs count="151">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1" fillId="0" borderId="0" xfId="0" applyFont="1" applyAlignment="1">
      <alignment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9"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5" fillId="3" borderId="1" xfId="0" applyFont="1" applyFill="1" applyBorder="1" applyAlignment="1">
      <alignment wrapText="1"/>
    </xf>
    <xf numFmtId="9" fontId="7" fillId="2" borderId="1" xfId="0" applyNumberFormat="1" applyFont="1" applyFill="1" applyBorder="1" applyAlignment="1">
      <alignment wrapText="1"/>
    </xf>
    <xf numFmtId="0" fontId="2" fillId="3" borderId="1" xfId="0" applyFont="1" applyFill="1" applyBorder="1" applyAlignment="1">
      <alignment horizontal="center" wrapText="1"/>
    </xf>
    <xf numFmtId="0" fontId="1" fillId="0" borderId="0" xfId="0" applyFont="1" applyAlignment="1">
      <alignment vertical="top" wrapText="1"/>
    </xf>
    <xf numFmtId="0" fontId="2"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2" fillId="2" borderId="1" xfId="0" applyFont="1" applyFill="1" applyBorder="1" applyAlignment="1">
      <alignment horizontal="center" vertical="center" wrapText="1"/>
    </xf>
    <xf numFmtId="0" fontId="13" fillId="0" borderId="0" xfId="0" applyFont="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Alignment="1">
      <alignment horizontal="center" wrapText="1"/>
    </xf>
    <xf numFmtId="0" fontId="1" fillId="0" borderId="0" xfId="0" applyFont="1" applyAlignment="1">
      <alignment horizontal="center" vertical="center" wrapText="1"/>
    </xf>
    <xf numFmtId="9" fontId="8" fillId="3" borderId="1" xfId="0" applyNumberFormat="1" applyFont="1" applyFill="1" applyBorder="1" applyAlignment="1">
      <alignment horizontal="center" wrapText="1"/>
    </xf>
    <xf numFmtId="0" fontId="5" fillId="3" borderId="1" xfId="0" applyFont="1" applyFill="1" applyBorder="1" applyAlignment="1">
      <alignment horizontal="center" wrapText="1"/>
    </xf>
    <xf numFmtId="9" fontId="6" fillId="2" borderId="1" xfId="1" applyFont="1" applyFill="1" applyBorder="1" applyAlignment="1">
      <alignment horizontal="center" wrapText="1"/>
    </xf>
    <xf numFmtId="9" fontId="7" fillId="2" borderId="1" xfId="0" applyNumberFormat="1" applyFont="1" applyFill="1" applyBorder="1" applyAlignment="1">
      <alignment horizontal="center" wrapText="1"/>
    </xf>
    <xf numFmtId="10" fontId="5" fillId="3" borderId="1" xfId="1" applyNumberFormat="1" applyFont="1" applyFill="1" applyBorder="1" applyAlignment="1">
      <alignment horizontal="center" wrapText="1"/>
    </xf>
    <xf numFmtId="0" fontId="4" fillId="3" borderId="1" xfId="0" applyFont="1" applyFill="1" applyBorder="1" applyAlignment="1">
      <alignment vertical="center" wrapText="1"/>
    </xf>
    <xf numFmtId="0" fontId="5" fillId="3" borderId="1" xfId="0" applyFont="1" applyFill="1" applyBorder="1" applyAlignment="1">
      <alignment vertical="center"/>
    </xf>
    <xf numFmtId="9" fontId="5" fillId="3" borderId="1" xfId="1" applyFont="1" applyFill="1" applyBorder="1" applyAlignment="1">
      <alignment vertical="center" wrapText="1"/>
    </xf>
    <xf numFmtId="9" fontId="5" fillId="3" borderId="1" xfId="1" applyFont="1" applyFill="1" applyBorder="1" applyAlignment="1">
      <alignment horizontal="center" vertical="center" wrapText="1"/>
    </xf>
    <xf numFmtId="10" fontId="5" fillId="3" borderId="1" xfId="1" applyNumberFormat="1" applyFont="1" applyFill="1" applyBorder="1" applyAlignment="1">
      <alignment horizontal="center" vertical="center" wrapText="1"/>
    </xf>
    <xf numFmtId="0" fontId="4" fillId="0" borderId="0" xfId="0" applyFont="1" applyAlignment="1">
      <alignment vertical="center" wrapText="1"/>
    </xf>
    <xf numFmtId="0" fontId="1" fillId="0" borderId="0" xfId="0" applyFont="1" applyAlignment="1">
      <alignment horizontal="justify" wrapText="1"/>
    </xf>
    <xf numFmtId="0" fontId="1" fillId="0" borderId="0" xfId="0" applyFont="1" applyAlignment="1">
      <alignment horizontal="justify"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horizontal="justify" wrapText="1"/>
    </xf>
    <xf numFmtId="0" fontId="6" fillId="2" borderId="1" xfId="0" applyFont="1" applyFill="1" applyBorder="1" applyAlignment="1">
      <alignment horizontal="justify" wrapText="1"/>
    </xf>
    <xf numFmtId="0" fontId="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Font="1" applyBorder="1" applyAlignment="1">
      <alignment horizontal="right" vertical="center" wrapText="1"/>
    </xf>
    <xf numFmtId="9" fontId="0" fillId="0" borderId="1" xfId="1" applyFont="1" applyFill="1" applyBorder="1" applyAlignment="1">
      <alignment horizontal="center" vertical="center" wrapText="1"/>
    </xf>
    <xf numFmtId="0" fontId="0" fillId="0" borderId="1" xfId="0" applyFont="1" applyBorder="1" applyAlignment="1">
      <alignment horizontal="left" vertical="center" wrapText="1"/>
    </xf>
    <xf numFmtId="9" fontId="0" fillId="0" borderId="1" xfId="0" applyNumberFormat="1" applyFont="1" applyBorder="1" applyAlignment="1">
      <alignment horizontal="center" vertical="center" wrapText="1"/>
    </xf>
    <xf numFmtId="0" fontId="0" fillId="0" borderId="0" xfId="0" applyFont="1" applyAlignment="1">
      <alignment horizontal="left" vertical="center" wrapText="1"/>
    </xf>
    <xf numFmtId="0" fontId="16" fillId="0" borderId="1" xfId="0" applyFont="1" applyBorder="1" applyAlignment="1">
      <alignment horizontal="justify" vertical="center" wrapText="1"/>
    </xf>
    <xf numFmtId="0" fontId="14" fillId="0" borderId="1" xfId="0" applyFont="1" applyBorder="1" applyAlignment="1">
      <alignment horizontal="justify" vertical="center" wrapText="1"/>
    </xf>
    <xf numFmtId="1" fontId="0"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9" fontId="0" fillId="0" borderId="1" xfId="0" applyNumberFormat="1" applyFont="1" applyBorder="1" applyAlignment="1">
      <alignment vertical="center" wrapText="1"/>
    </xf>
    <xf numFmtId="9"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vertical="center" wrapText="1"/>
    </xf>
    <xf numFmtId="1" fontId="17" fillId="0" borderId="1" xfId="0" applyNumberFormat="1" applyFont="1" applyBorder="1" applyAlignment="1">
      <alignment horizontal="center" vertical="center" wrapText="1"/>
    </xf>
    <xf numFmtId="9" fontId="17" fillId="10" borderId="1" xfId="1" applyFont="1" applyFill="1" applyBorder="1" applyAlignment="1">
      <alignment horizontal="center" vertical="center" wrapText="1"/>
    </xf>
    <xf numFmtId="0" fontId="16" fillId="10" borderId="1" xfId="0" applyFont="1" applyFill="1" applyBorder="1" applyAlignment="1">
      <alignment horizontal="justify" vertical="center" wrapText="1"/>
    </xf>
    <xf numFmtId="9" fontId="19" fillId="0" borderId="1" xfId="0" applyNumberFormat="1" applyFont="1" applyBorder="1" applyAlignment="1">
      <alignment vertical="center" wrapText="1"/>
    </xf>
    <xf numFmtId="9" fontId="17" fillId="0" borderId="1" xfId="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9" fontId="19" fillId="0" borderId="1" xfId="1" applyFont="1" applyFill="1" applyBorder="1" applyAlignment="1">
      <alignment horizontal="center" vertical="center" wrapText="1"/>
    </xf>
    <xf numFmtId="1" fontId="19" fillId="0" borderId="1" xfId="0" applyNumberFormat="1" applyFont="1" applyBorder="1" applyAlignment="1">
      <alignment horizontal="center" vertical="center" wrapText="1"/>
    </xf>
    <xf numFmtId="0" fontId="19" fillId="0" borderId="0" xfId="0" applyFont="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vertical="center"/>
    </xf>
    <xf numFmtId="9" fontId="0" fillId="0" borderId="1" xfId="0" applyNumberFormat="1" applyFont="1" applyBorder="1" applyAlignment="1">
      <alignment horizontal="center" vertical="center"/>
    </xf>
    <xf numFmtId="0" fontId="17" fillId="0" borderId="1" xfId="0" applyFont="1" applyBorder="1" applyAlignment="1">
      <alignment horizontal="justify" vertical="center" wrapText="1"/>
    </xf>
    <xf numFmtId="9" fontId="21" fillId="0" borderId="1" xfId="0" applyNumberFormat="1" applyFont="1" applyBorder="1" applyAlignment="1">
      <alignment horizontal="center" vertical="center" wrapText="1"/>
    </xf>
    <xf numFmtId="9" fontId="21" fillId="0" borderId="1" xfId="0" applyNumberFormat="1" applyFont="1" applyBorder="1" applyAlignment="1">
      <alignment horizontal="justify" vertical="center" wrapText="1"/>
    </xf>
    <xf numFmtId="1" fontId="0" fillId="0" borderId="1" xfId="0" applyNumberFormat="1" applyFont="1" applyBorder="1" applyAlignment="1">
      <alignment vertical="center" wrapText="1"/>
    </xf>
    <xf numFmtId="9" fontId="19" fillId="0" borderId="1" xfId="0" applyNumberFormat="1" applyFont="1" applyBorder="1" applyAlignment="1">
      <alignment horizontal="center" vertical="center" wrapText="1"/>
    </xf>
    <xf numFmtId="0" fontId="17" fillId="10" borderId="1" xfId="0" applyFont="1" applyFill="1" applyBorder="1" applyAlignment="1">
      <alignment horizontal="center" vertical="center" wrapText="1"/>
    </xf>
    <xf numFmtId="0" fontId="0" fillId="0" borderId="1" xfId="0" applyFont="1" applyBorder="1" applyAlignment="1">
      <alignment horizontal="left" vertical="center"/>
    </xf>
    <xf numFmtId="9" fontId="17" fillId="0" borderId="1" xfId="0" applyNumberFormat="1" applyFont="1" applyBorder="1" applyAlignment="1">
      <alignment horizontal="center" vertical="center"/>
    </xf>
    <xf numFmtId="9" fontId="0" fillId="0" borderId="1" xfId="0" applyNumberFormat="1" applyFont="1" applyBorder="1" applyAlignment="1" applyProtection="1">
      <alignment horizontal="center" vertical="center" wrapText="1"/>
      <protection locked="0"/>
    </xf>
    <xf numFmtId="0" fontId="17" fillId="0" borderId="1" xfId="0" applyFont="1" applyBorder="1" applyAlignment="1">
      <alignment vertical="center" wrapText="1"/>
    </xf>
    <xf numFmtId="1" fontId="0" fillId="0" borderId="1" xfId="0" applyNumberFormat="1" applyFont="1" applyBorder="1" applyAlignment="1">
      <alignment horizontal="center" vertical="center"/>
    </xf>
    <xf numFmtId="0" fontId="17" fillId="0" borderId="1" xfId="0" applyFont="1" applyBorder="1" applyAlignment="1">
      <alignment horizontal="center" vertical="center"/>
    </xf>
    <xf numFmtId="2" fontId="17" fillId="0" borderId="1" xfId="0" applyNumberFormat="1" applyFont="1" applyBorder="1" applyAlignment="1">
      <alignment horizontal="center" vertical="center" wrapText="1"/>
    </xf>
    <xf numFmtId="49" fontId="17" fillId="0" borderId="1" xfId="0" applyNumberFormat="1" applyFont="1" applyBorder="1" applyAlignment="1">
      <alignment vertical="center" wrapText="1"/>
    </xf>
    <xf numFmtId="49" fontId="0" fillId="0" borderId="1" xfId="0" applyNumberFormat="1" applyFont="1" applyBorder="1" applyAlignment="1">
      <alignment vertical="center" wrapText="1"/>
    </xf>
    <xf numFmtId="1" fontId="17" fillId="10" borderId="1" xfId="0" applyNumberFormat="1" applyFont="1" applyFill="1" applyBorder="1" applyAlignment="1">
      <alignment horizontal="center" vertical="center" wrapText="1"/>
    </xf>
    <xf numFmtId="0" fontId="19" fillId="0" borderId="1" xfId="0" applyFont="1" applyBorder="1" applyAlignment="1">
      <alignment vertical="center" wrapText="1"/>
    </xf>
    <xf numFmtId="1" fontId="19" fillId="0" borderId="1" xfId="0" applyNumberFormat="1" applyFont="1" applyBorder="1" applyAlignment="1">
      <alignment vertical="center" wrapText="1"/>
    </xf>
    <xf numFmtId="0" fontId="19" fillId="0" borderId="1" xfId="0" applyFont="1" applyBorder="1" applyAlignment="1">
      <alignment horizontal="center" vertical="center"/>
    </xf>
    <xf numFmtId="0" fontId="14" fillId="0" borderId="1" xfId="0" applyFont="1" applyBorder="1" applyAlignment="1" applyProtection="1">
      <alignment horizontal="justify" vertical="center" wrapText="1"/>
      <protection locked="0"/>
    </xf>
    <xf numFmtId="0" fontId="15" fillId="0" borderId="1" xfId="0" applyFont="1" applyBorder="1" applyAlignment="1">
      <alignment horizontal="justify" vertical="center" wrapText="1"/>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4" fillId="3" borderId="11" xfId="0" applyFont="1" applyFill="1" applyBorder="1" applyAlignment="1">
      <alignment vertical="center" wrapText="1"/>
    </xf>
    <xf numFmtId="0" fontId="4" fillId="3" borderId="11" xfId="0" applyFont="1" applyFill="1" applyBorder="1" applyAlignment="1">
      <alignment wrapText="1"/>
    </xf>
    <xf numFmtId="0" fontId="6" fillId="2" borderId="11" xfId="0" applyFont="1" applyFill="1" applyBorder="1" applyAlignment="1">
      <alignment wrapText="1"/>
    </xf>
    <xf numFmtId="9" fontId="0" fillId="0" borderId="1" xfId="0" applyNumberFormat="1" applyFont="1" applyBorder="1" applyAlignment="1" applyProtection="1">
      <alignment horizontal="center" vertical="center" wrapText="1"/>
      <protection hidden="1"/>
    </xf>
    <xf numFmtId="0" fontId="14" fillId="9" borderId="1" xfId="0" applyFont="1" applyFill="1" applyBorder="1" applyAlignment="1" applyProtection="1">
      <alignment horizontal="justify" vertical="center" wrapText="1"/>
      <protection locked="0"/>
    </xf>
    <xf numFmtId="0" fontId="22" fillId="0" borderId="13" xfId="0" applyFont="1" applyBorder="1" applyAlignment="1" applyProtection="1">
      <alignment horizontal="center" vertical="center" wrapText="1"/>
      <protection hidden="1"/>
    </xf>
    <xf numFmtId="0" fontId="22" fillId="0" borderId="13" xfId="0" applyFont="1" applyBorder="1" applyAlignment="1" applyProtection="1">
      <alignment horizontal="left" vertical="center" wrapText="1"/>
      <protection hidden="1"/>
    </xf>
    <xf numFmtId="0" fontId="22" fillId="0" borderId="1" xfId="0" applyFont="1" applyBorder="1" applyAlignment="1">
      <alignment horizontal="left" vertical="center" wrapText="1"/>
    </xf>
    <xf numFmtId="0" fontId="22" fillId="9" borderId="13" xfId="0" applyFont="1" applyFill="1" applyBorder="1" applyAlignment="1" applyProtection="1">
      <alignment horizontal="left" vertical="center" wrapText="1"/>
      <protection hidden="1"/>
    </xf>
    <xf numFmtId="9" fontId="22" fillId="9" borderId="1" xfId="0" applyNumberFormat="1" applyFont="1" applyFill="1" applyBorder="1" applyAlignment="1" applyProtection="1">
      <alignment horizontal="center" vertical="center" wrapText="1"/>
      <protection hidden="1"/>
    </xf>
    <xf numFmtId="0" fontId="22" fillId="0" borderId="1" xfId="0" applyFont="1" applyBorder="1" applyAlignment="1" applyProtection="1">
      <alignment horizontal="left" vertical="center" wrapText="1"/>
      <protection hidden="1"/>
    </xf>
    <xf numFmtId="0" fontId="22" fillId="0" borderId="9" xfId="0" applyFont="1" applyBorder="1" applyAlignment="1" applyProtection="1">
      <alignment horizontal="left" vertical="center" wrapText="1"/>
      <protection hidden="1"/>
    </xf>
    <xf numFmtId="1"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9" fontId="22" fillId="0" borderId="1" xfId="1" applyFont="1" applyBorder="1" applyAlignment="1">
      <alignment horizontal="right" vertical="center" wrapText="1"/>
    </xf>
    <xf numFmtId="9" fontId="22" fillId="0" borderId="1" xfId="1" applyFont="1" applyBorder="1" applyAlignment="1">
      <alignment horizontal="center" vertical="center" wrapText="1"/>
    </xf>
    <xf numFmtId="9" fontId="22" fillId="0" borderId="1" xfId="0" applyNumberFormat="1" applyFont="1" applyBorder="1" applyAlignment="1">
      <alignment horizontal="center" vertical="center" wrapText="1"/>
    </xf>
    <xf numFmtId="0" fontId="22" fillId="0" borderId="0" xfId="0" applyFont="1" applyAlignment="1">
      <alignment vertical="center" wrapText="1"/>
    </xf>
    <xf numFmtId="0" fontId="22" fillId="0" borderId="1" xfId="0" applyFont="1" applyBorder="1" applyAlignment="1" applyProtection="1">
      <alignment horizontal="center" vertical="center" wrapText="1"/>
      <protection hidden="1"/>
    </xf>
    <xf numFmtId="0" fontId="22" fillId="9" borderId="1" xfId="0" applyFont="1" applyFill="1" applyBorder="1" applyAlignment="1" applyProtection="1">
      <alignment horizontal="left" vertical="center" wrapText="1"/>
      <protection hidden="1"/>
    </xf>
    <xf numFmtId="9" fontId="22" fillId="9" borderId="1" xfId="1" applyFont="1" applyFill="1" applyBorder="1" applyAlignment="1" applyProtection="1">
      <alignment horizontal="center" vertical="center" wrapText="1"/>
      <protection hidden="1"/>
    </xf>
    <xf numFmtId="0" fontId="22" fillId="0" borderId="11" xfId="0" applyFont="1" applyBorder="1" applyAlignment="1" applyProtection="1">
      <alignment horizontal="left" vertical="center" wrapText="1"/>
      <protection hidden="1"/>
    </xf>
    <xf numFmtId="0" fontId="22" fillId="0" borderId="1" xfId="0" applyFont="1" applyBorder="1" applyAlignment="1">
      <alignment horizontal="justify" vertical="center" wrapText="1"/>
    </xf>
    <xf numFmtId="10" fontId="7" fillId="2" borderId="1" xfId="0" applyNumberFormat="1" applyFont="1" applyFill="1" applyBorder="1" applyAlignment="1">
      <alignment horizontal="center" wrapText="1"/>
    </xf>
    <xf numFmtId="0" fontId="14" fillId="0" borderId="1" xfId="0" applyFont="1" applyBorder="1" applyAlignment="1">
      <alignment horizontal="justify"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cellXfs>
  <cellStyles count="4">
    <cellStyle name="Millares [0] 2" xfId="3" xr:uid="{BCC23341-A490-4674-8F1C-05957691FB98}"/>
    <cellStyle name="Normal" xfId="0" builtinId="0"/>
    <cellStyle name="Normal 2" xfId="2"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1</xdr:col>
      <xdr:colOff>1963139</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38"/>
  <sheetViews>
    <sheetView tabSelected="1" zoomScaleNormal="100" workbookViewId="0">
      <selection activeCell="E8" sqref="E8"/>
    </sheetView>
  </sheetViews>
  <sheetFormatPr baseColWidth="10" defaultColWidth="10.85546875" defaultRowHeight="15" x14ac:dyDescent="0.25"/>
  <cols>
    <col min="1" max="1" width="7" style="1" customWidth="1"/>
    <col min="2" max="2" width="29.7109375" style="1" customWidth="1"/>
    <col min="3" max="3" width="8" style="1" customWidth="1"/>
    <col min="4" max="4" width="44.28515625" style="1" bestFit="1" customWidth="1"/>
    <col min="5" max="5" width="10.85546875" style="1" customWidth="1"/>
    <col min="6" max="6" width="17" style="1" customWidth="1"/>
    <col min="7" max="7" width="23.5703125" style="1" customWidth="1"/>
    <col min="8" max="8" width="12.4257812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50" customWidth="1"/>
    <col min="22" max="23" width="16.5703125" style="50" customWidth="1"/>
    <col min="24" max="24" width="68.140625" style="63" customWidth="1"/>
    <col min="25" max="25" width="26" style="63" customWidth="1"/>
    <col min="26" max="28" width="16.5703125" style="1" hidden="1" customWidth="1"/>
    <col min="29" max="29" width="39.28515625" style="1" hidden="1" customWidth="1"/>
    <col min="30" max="30" width="22.85546875" style="1" hidden="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50" customWidth="1"/>
    <col min="42" max="42" width="16.5703125" style="50" customWidth="1"/>
    <col min="43" max="43" width="21.5703125" style="50" customWidth="1"/>
    <col min="44" max="44" width="40.7109375" style="63" customWidth="1"/>
    <col min="45" max="16384" width="10.85546875" style="1"/>
  </cols>
  <sheetData>
    <row r="1" spans="1:44" ht="70.5" customHeight="1" x14ac:dyDescent="0.25">
      <c r="A1" s="34" t="s">
        <v>0</v>
      </c>
      <c r="B1" s="35"/>
      <c r="C1" s="35"/>
      <c r="D1" s="35"/>
      <c r="E1" s="35"/>
      <c r="F1" s="35"/>
      <c r="G1" s="35"/>
      <c r="H1" s="35"/>
      <c r="I1" s="35"/>
      <c r="J1" s="36"/>
      <c r="K1" s="48" t="s">
        <v>1</v>
      </c>
      <c r="L1" s="48"/>
      <c r="M1" s="48"/>
      <c r="N1" s="48"/>
      <c r="O1" s="49"/>
    </row>
    <row r="2" spans="1:44" s="4" customFormat="1" ht="23.45" customHeight="1" x14ac:dyDescent="0.25">
      <c r="A2" s="38" t="s">
        <v>2</v>
      </c>
      <c r="B2" s="38"/>
      <c r="C2" s="38"/>
      <c r="D2" s="38"/>
      <c r="E2" s="38"/>
      <c r="F2" s="38"/>
      <c r="G2" s="38"/>
      <c r="H2" s="38"/>
      <c r="I2" s="38"/>
      <c r="J2" s="38"/>
      <c r="K2" s="21"/>
      <c r="L2" s="21"/>
      <c r="M2" s="21"/>
      <c r="N2" s="21"/>
      <c r="O2" s="21"/>
      <c r="U2" s="51"/>
      <c r="V2" s="51"/>
      <c r="W2" s="51"/>
      <c r="X2" s="64"/>
      <c r="Y2" s="64"/>
      <c r="AO2" s="51"/>
      <c r="AP2" s="51"/>
      <c r="AQ2" s="51"/>
      <c r="AR2" s="64"/>
    </row>
    <row r="3" spans="1:44" x14ac:dyDescent="0.25">
      <c r="D3" s="14"/>
    </row>
    <row r="4" spans="1:44" ht="29.1" customHeight="1" x14ac:dyDescent="0.25">
      <c r="A4" s="39" t="s">
        <v>3</v>
      </c>
      <c r="B4" s="40"/>
      <c r="C4" s="41"/>
      <c r="D4" s="148" t="s">
        <v>4</v>
      </c>
      <c r="E4" s="29" t="s">
        <v>5</v>
      </c>
      <c r="F4" s="29"/>
      <c r="G4" s="29"/>
      <c r="H4" s="29"/>
      <c r="I4" s="29"/>
      <c r="J4" s="29"/>
    </row>
    <row r="5" spans="1:44" x14ac:dyDescent="0.25">
      <c r="A5" s="42"/>
      <c r="B5" s="43"/>
      <c r="C5" s="44"/>
      <c r="D5" s="149"/>
      <c r="E5" s="2" t="s">
        <v>6</v>
      </c>
      <c r="F5" s="20" t="s">
        <v>7</v>
      </c>
      <c r="G5" s="30" t="s">
        <v>8</v>
      </c>
      <c r="H5" s="30"/>
      <c r="I5" s="30"/>
      <c r="J5" s="30"/>
    </row>
    <row r="6" spans="1:44" x14ac:dyDescent="0.25">
      <c r="A6" s="42"/>
      <c r="B6" s="43"/>
      <c r="C6" s="44"/>
      <c r="D6" s="149"/>
      <c r="E6" s="69">
        <v>1</v>
      </c>
      <c r="F6" s="69" t="s">
        <v>9</v>
      </c>
      <c r="G6" s="147" t="s">
        <v>300</v>
      </c>
      <c r="H6" s="147"/>
      <c r="I6" s="147"/>
      <c r="J6" s="147"/>
    </row>
    <row r="7" spans="1:44" ht="81" customHeight="1" x14ac:dyDescent="0.25">
      <c r="A7" s="42"/>
      <c r="B7" s="43"/>
      <c r="C7" s="44"/>
      <c r="D7" s="149"/>
      <c r="E7" s="69">
        <v>2</v>
      </c>
      <c r="F7" s="69" t="s">
        <v>10</v>
      </c>
      <c r="G7" s="147" t="s">
        <v>11</v>
      </c>
      <c r="H7" s="147"/>
      <c r="I7" s="147"/>
      <c r="J7" s="147"/>
    </row>
    <row r="8" spans="1:44" ht="45" customHeight="1" x14ac:dyDescent="0.25">
      <c r="A8" s="45"/>
      <c r="B8" s="46"/>
      <c r="C8" s="47"/>
      <c r="D8" s="150"/>
      <c r="E8" s="69">
        <v>3</v>
      </c>
      <c r="F8" s="69" t="s">
        <v>264</v>
      </c>
      <c r="G8" s="147" t="s">
        <v>301</v>
      </c>
      <c r="H8" s="147"/>
      <c r="I8" s="147"/>
      <c r="J8" s="147"/>
    </row>
    <row r="10" spans="1:44" s="4" customFormat="1" ht="22.5" customHeight="1" x14ac:dyDescent="0.25">
      <c r="A10" s="29" t="s">
        <v>12</v>
      </c>
      <c r="B10" s="29"/>
      <c r="C10" s="29" t="s">
        <v>13</v>
      </c>
      <c r="D10" s="29"/>
      <c r="E10" s="29"/>
      <c r="F10" s="37" t="s">
        <v>14</v>
      </c>
      <c r="G10" s="37"/>
      <c r="H10" s="37"/>
      <c r="I10" s="37"/>
      <c r="J10" s="37"/>
      <c r="K10" s="37"/>
      <c r="L10" s="37"/>
      <c r="M10" s="37"/>
      <c r="N10" s="37"/>
      <c r="O10" s="37"/>
      <c r="P10" s="37"/>
      <c r="Q10" s="29" t="s">
        <v>15</v>
      </c>
      <c r="R10" s="29"/>
      <c r="S10" s="29"/>
      <c r="T10" s="118"/>
      <c r="U10" s="28" t="s">
        <v>16</v>
      </c>
      <c r="V10" s="28"/>
      <c r="W10" s="28"/>
      <c r="X10" s="28"/>
      <c r="Y10" s="28"/>
      <c r="Z10" s="31" t="s">
        <v>16</v>
      </c>
      <c r="AA10" s="31"/>
      <c r="AB10" s="31"/>
      <c r="AC10" s="31"/>
      <c r="AD10" s="31"/>
      <c r="AE10" s="32" t="s">
        <v>16</v>
      </c>
      <c r="AF10" s="32"/>
      <c r="AG10" s="32"/>
      <c r="AH10" s="32"/>
      <c r="AI10" s="32"/>
      <c r="AJ10" s="33" t="s">
        <v>16</v>
      </c>
      <c r="AK10" s="33"/>
      <c r="AL10" s="33"/>
      <c r="AM10" s="33"/>
      <c r="AN10" s="33"/>
      <c r="AO10" s="27" t="s">
        <v>17</v>
      </c>
      <c r="AP10" s="27"/>
      <c r="AQ10" s="27"/>
      <c r="AR10" s="27"/>
    </row>
    <row r="11" spans="1:44" ht="14.45" customHeight="1" x14ac:dyDescent="0.25">
      <c r="A11" s="29"/>
      <c r="B11" s="29"/>
      <c r="C11" s="29"/>
      <c r="D11" s="29"/>
      <c r="E11" s="29"/>
      <c r="F11" s="37"/>
      <c r="G11" s="37"/>
      <c r="H11" s="37"/>
      <c r="I11" s="37"/>
      <c r="J11" s="37"/>
      <c r="K11" s="37"/>
      <c r="L11" s="37"/>
      <c r="M11" s="37"/>
      <c r="N11" s="37"/>
      <c r="O11" s="37"/>
      <c r="P11" s="37"/>
      <c r="Q11" s="29"/>
      <c r="R11" s="29"/>
      <c r="S11" s="29"/>
      <c r="T11" s="118"/>
      <c r="U11" s="28" t="s">
        <v>18</v>
      </c>
      <c r="V11" s="28"/>
      <c r="W11" s="28"/>
      <c r="X11" s="28"/>
      <c r="Y11" s="28"/>
      <c r="Z11" s="31" t="s">
        <v>19</v>
      </c>
      <c r="AA11" s="31"/>
      <c r="AB11" s="31"/>
      <c r="AC11" s="31"/>
      <c r="AD11" s="31"/>
      <c r="AE11" s="32" t="s">
        <v>20</v>
      </c>
      <c r="AF11" s="32"/>
      <c r="AG11" s="32"/>
      <c r="AH11" s="32"/>
      <c r="AI11" s="32"/>
      <c r="AJ11" s="33" t="s">
        <v>21</v>
      </c>
      <c r="AK11" s="33"/>
      <c r="AL11" s="33"/>
      <c r="AM11" s="33"/>
      <c r="AN11" s="33"/>
      <c r="AO11" s="27" t="s">
        <v>22</v>
      </c>
      <c r="AP11" s="27"/>
      <c r="AQ11" s="27"/>
      <c r="AR11" s="27"/>
    </row>
    <row r="12" spans="1:44" ht="60" x14ac:dyDescent="0.25">
      <c r="A12" s="3" t="s">
        <v>23</v>
      </c>
      <c r="B12" s="3" t="s">
        <v>24</v>
      </c>
      <c r="C12" s="3" t="s">
        <v>25</v>
      </c>
      <c r="D12" s="3" t="s">
        <v>26</v>
      </c>
      <c r="E12" s="3" t="s">
        <v>27</v>
      </c>
      <c r="F12" s="13" t="s">
        <v>28</v>
      </c>
      <c r="G12" s="13" t="s">
        <v>29</v>
      </c>
      <c r="H12" s="13" t="s">
        <v>30</v>
      </c>
      <c r="I12" s="13" t="s">
        <v>31</v>
      </c>
      <c r="J12" s="13" t="s">
        <v>32</v>
      </c>
      <c r="K12" s="13" t="s">
        <v>33</v>
      </c>
      <c r="L12" s="13" t="s">
        <v>34</v>
      </c>
      <c r="M12" s="13" t="s">
        <v>35</v>
      </c>
      <c r="N12" s="13" t="s">
        <v>36</v>
      </c>
      <c r="O12" s="13" t="s">
        <v>37</v>
      </c>
      <c r="P12" s="13" t="s">
        <v>38</v>
      </c>
      <c r="Q12" s="3" t="s">
        <v>39</v>
      </c>
      <c r="R12" s="3" t="s">
        <v>40</v>
      </c>
      <c r="S12" s="3" t="s">
        <v>41</v>
      </c>
      <c r="T12" s="119" t="s">
        <v>42</v>
      </c>
      <c r="U12" s="23" t="s">
        <v>43</v>
      </c>
      <c r="V12" s="23" t="s">
        <v>44</v>
      </c>
      <c r="W12" s="23" t="s">
        <v>45</v>
      </c>
      <c r="X12" s="23" t="s">
        <v>46</v>
      </c>
      <c r="Y12" s="23" t="s">
        <v>47</v>
      </c>
      <c r="Z12" s="24" t="s">
        <v>43</v>
      </c>
      <c r="AA12" s="24" t="s">
        <v>44</v>
      </c>
      <c r="AB12" s="24" t="s">
        <v>45</v>
      </c>
      <c r="AC12" s="24" t="s">
        <v>46</v>
      </c>
      <c r="AD12" s="24" t="s">
        <v>47</v>
      </c>
      <c r="AE12" s="25" t="s">
        <v>43</v>
      </c>
      <c r="AF12" s="25" t="s">
        <v>44</v>
      </c>
      <c r="AG12" s="25" t="s">
        <v>45</v>
      </c>
      <c r="AH12" s="25" t="s">
        <v>46</v>
      </c>
      <c r="AI12" s="25" t="s">
        <v>47</v>
      </c>
      <c r="AJ12" s="26" t="s">
        <v>43</v>
      </c>
      <c r="AK12" s="26" t="s">
        <v>44</v>
      </c>
      <c r="AL12" s="26" t="s">
        <v>45</v>
      </c>
      <c r="AM12" s="26" t="s">
        <v>46</v>
      </c>
      <c r="AN12" s="26" t="s">
        <v>47</v>
      </c>
      <c r="AO12" s="22" t="s">
        <v>43</v>
      </c>
      <c r="AP12" s="22" t="s">
        <v>44</v>
      </c>
      <c r="AQ12" s="22" t="s">
        <v>45</v>
      </c>
      <c r="AR12" s="22" t="s">
        <v>48</v>
      </c>
    </row>
    <row r="13" spans="1:44" s="74" customFormat="1" ht="165" x14ac:dyDescent="0.25">
      <c r="A13" s="93">
        <v>5</v>
      </c>
      <c r="B13" s="94" t="s">
        <v>49</v>
      </c>
      <c r="C13" s="68">
        <v>1</v>
      </c>
      <c r="D13" s="94" t="s">
        <v>294</v>
      </c>
      <c r="E13" s="95" t="s">
        <v>50</v>
      </c>
      <c r="F13" s="94" t="s">
        <v>51</v>
      </c>
      <c r="G13" s="94" t="s">
        <v>52</v>
      </c>
      <c r="H13" s="73" t="s">
        <v>53</v>
      </c>
      <c r="I13" s="68" t="s">
        <v>54</v>
      </c>
      <c r="J13" s="94" t="s">
        <v>55</v>
      </c>
      <c r="K13" s="73">
        <v>1</v>
      </c>
      <c r="L13" s="73">
        <v>1</v>
      </c>
      <c r="M13" s="96">
        <v>1</v>
      </c>
      <c r="N13" s="96">
        <v>1</v>
      </c>
      <c r="O13" s="96">
        <v>1</v>
      </c>
      <c r="P13" s="93" t="s">
        <v>56</v>
      </c>
      <c r="Q13" s="88" t="s">
        <v>57</v>
      </c>
      <c r="R13" s="88" t="s">
        <v>58</v>
      </c>
      <c r="S13" s="88" t="s">
        <v>59</v>
      </c>
      <c r="T13" s="120" t="s">
        <v>60</v>
      </c>
      <c r="U13" s="73">
        <f>K13</f>
        <v>1</v>
      </c>
      <c r="V13" s="73">
        <v>1</v>
      </c>
      <c r="W13" s="73">
        <v>1</v>
      </c>
      <c r="X13" s="76" t="s">
        <v>61</v>
      </c>
      <c r="Y13" s="76" t="s">
        <v>62</v>
      </c>
      <c r="Z13" s="79">
        <f>L13</f>
        <v>1</v>
      </c>
      <c r="AA13" s="70"/>
      <c r="AB13" s="71"/>
      <c r="AC13" s="72"/>
      <c r="AD13" s="72" t="s">
        <v>63</v>
      </c>
      <c r="AE13" s="79">
        <f>M13</f>
        <v>1</v>
      </c>
      <c r="AF13" s="70"/>
      <c r="AG13" s="71"/>
      <c r="AH13" s="72"/>
      <c r="AI13" s="72" t="s">
        <v>64</v>
      </c>
      <c r="AJ13" s="79">
        <f>N13</f>
        <v>1</v>
      </c>
      <c r="AK13" s="70"/>
      <c r="AL13" s="71"/>
      <c r="AM13" s="72"/>
      <c r="AN13" s="72" t="s">
        <v>65</v>
      </c>
      <c r="AO13" s="73">
        <f>O13</f>
        <v>1</v>
      </c>
      <c r="AP13" s="73">
        <v>0.25</v>
      </c>
      <c r="AQ13" s="71">
        <f>IF(AP13/AO13&gt;100%,100%,AP13/AO13)</f>
        <v>0.25</v>
      </c>
      <c r="AR13" s="76" t="s">
        <v>267</v>
      </c>
    </row>
    <row r="14" spans="1:44" s="74" customFormat="1" ht="225" x14ac:dyDescent="0.25">
      <c r="A14" s="93">
        <v>5</v>
      </c>
      <c r="B14" s="94" t="s">
        <v>49</v>
      </c>
      <c r="C14" s="68">
        <v>2</v>
      </c>
      <c r="D14" s="94" t="s">
        <v>66</v>
      </c>
      <c r="E14" s="95" t="s">
        <v>50</v>
      </c>
      <c r="F14" s="94" t="s">
        <v>67</v>
      </c>
      <c r="G14" s="97" t="s">
        <v>68</v>
      </c>
      <c r="H14" s="68" t="s">
        <v>69</v>
      </c>
      <c r="I14" s="98" t="s">
        <v>70</v>
      </c>
      <c r="J14" s="99" t="s">
        <v>71</v>
      </c>
      <c r="K14" s="78">
        <v>0</v>
      </c>
      <c r="L14" s="78">
        <v>1</v>
      </c>
      <c r="M14" s="78">
        <v>0</v>
      </c>
      <c r="N14" s="78">
        <v>1</v>
      </c>
      <c r="O14" s="78">
        <v>2</v>
      </c>
      <c r="P14" s="93" t="s">
        <v>56</v>
      </c>
      <c r="Q14" s="88" t="s">
        <v>72</v>
      </c>
      <c r="R14" s="88" t="s">
        <v>73</v>
      </c>
      <c r="S14" s="88" t="s">
        <v>59</v>
      </c>
      <c r="T14" s="120" t="s">
        <v>74</v>
      </c>
      <c r="U14" s="68">
        <v>1</v>
      </c>
      <c r="V14" s="68">
        <v>1</v>
      </c>
      <c r="W14" s="73">
        <v>1</v>
      </c>
      <c r="X14" s="76" t="s">
        <v>265</v>
      </c>
      <c r="Y14" s="76" t="s">
        <v>75</v>
      </c>
      <c r="Z14" s="100">
        <f t="shared" ref="Z14:Z32" si="0">L14</f>
        <v>1</v>
      </c>
      <c r="AA14" s="70"/>
      <c r="AB14" s="71"/>
      <c r="AC14" s="72"/>
      <c r="AD14" s="72" t="s">
        <v>76</v>
      </c>
      <c r="AE14" s="100">
        <f t="shared" ref="AE14:AE32" si="1">M14</f>
        <v>0</v>
      </c>
      <c r="AF14" s="70"/>
      <c r="AG14" s="71"/>
      <c r="AH14" s="72"/>
      <c r="AI14" s="72"/>
      <c r="AJ14" s="100">
        <f t="shared" ref="AJ14:AJ32" si="2">N14</f>
        <v>1</v>
      </c>
      <c r="AK14" s="70"/>
      <c r="AL14" s="71"/>
      <c r="AM14" s="72"/>
      <c r="AN14" s="72" t="s">
        <v>77</v>
      </c>
      <c r="AO14" s="77">
        <f t="shared" ref="AO14:AO32" si="3">O14</f>
        <v>2</v>
      </c>
      <c r="AP14" s="68">
        <v>1</v>
      </c>
      <c r="AQ14" s="71">
        <f t="shared" ref="AQ14:AQ32" si="4">IF(AP14/AO14&gt;100%,100%,AP14/AO14)</f>
        <v>0.5</v>
      </c>
      <c r="AR14" s="76" t="s">
        <v>266</v>
      </c>
    </row>
    <row r="15" spans="1:44" s="74" customFormat="1" ht="165.75" x14ac:dyDescent="0.25">
      <c r="A15" s="93">
        <v>5</v>
      </c>
      <c r="B15" s="94" t="s">
        <v>49</v>
      </c>
      <c r="C15" s="68">
        <v>3</v>
      </c>
      <c r="D15" s="94" t="s">
        <v>78</v>
      </c>
      <c r="E15" s="95" t="s">
        <v>50</v>
      </c>
      <c r="F15" s="94" t="s">
        <v>79</v>
      </c>
      <c r="G15" s="97" t="s">
        <v>80</v>
      </c>
      <c r="H15" s="68" t="s">
        <v>69</v>
      </c>
      <c r="I15" s="98" t="s">
        <v>70</v>
      </c>
      <c r="J15" s="99" t="s">
        <v>295</v>
      </c>
      <c r="K15" s="78">
        <v>1</v>
      </c>
      <c r="L15" s="68">
        <v>1</v>
      </c>
      <c r="M15" s="68">
        <v>1</v>
      </c>
      <c r="N15" s="68">
        <v>1</v>
      </c>
      <c r="O15" s="68">
        <v>4</v>
      </c>
      <c r="P15" s="93" t="s">
        <v>56</v>
      </c>
      <c r="Q15" s="101" t="s">
        <v>81</v>
      </c>
      <c r="R15" s="88" t="s">
        <v>82</v>
      </c>
      <c r="S15" s="88" t="s">
        <v>59</v>
      </c>
      <c r="T15" s="120" t="s">
        <v>74</v>
      </c>
      <c r="U15" s="77">
        <f t="shared" ref="U15" si="5">K15</f>
        <v>1</v>
      </c>
      <c r="V15" s="68">
        <v>1</v>
      </c>
      <c r="W15" s="73">
        <v>1</v>
      </c>
      <c r="X15" s="76" t="s">
        <v>268</v>
      </c>
      <c r="Y15" s="76" t="s">
        <v>83</v>
      </c>
      <c r="Z15" s="100">
        <f t="shared" si="0"/>
        <v>1</v>
      </c>
      <c r="AA15" s="70"/>
      <c r="AB15" s="71"/>
      <c r="AC15" s="72"/>
      <c r="AD15" s="72" t="s">
        <v>84</v>
      </c>
      <c r="AE15" s="79">
        <f t="shared" si="1"/>
        <v>1</v>
      </c>
      <c r="AF15" s="70"/>
      <c r="AG15" s="71"/>
      <c r="AH15" s="72"/>
      <c r="AI15" s="72" t="s">
        <v>85</v>
      </c>
      <c r="AJ15" s="79">
        <f t="shared" si="2"/>
        <v>1</v>
      </c>
      <c r="AK15" s="70"/>
      <c r="AL15" s="71"/>
      <c r="AM15" s="72"/>
      <c r="AN15" s="72" t="s">
        <v>86</v>
      </c>
      <c r="AO15" s="77">
        <f t="shared" si="3"/>
        <v>4</v>
      </c>
      <c r="AP15" s="68">
        <v>1</v>
      </c>
      <c r="AQ15" s="71">
        <f t="shared" si="4"/>
        <v>0.25</v>
      </c>
      <c r="AR15" s="76" t="s">
        <v>269</v>
      </c>
    </row>
    <row r="16" spans="1:44" s="74" customFormat="1" ht="213" customHeight="1" x14ac:dyDescent="0.25">
      <c r="A16" s="93">
        <v>5</v>
      </c>
      <c r="B16" s="94" t="s">
        <v>49</v>
      </c>
      <c r="C16" s="68">
        <v>4</v>
      </c>
      <c r="D16" s="94" t="s">
        <v>87</v>
      </c>
      <c r="E16" s="95" t="s">
        <v>50</v>
      </c>
      <c r="F16" s="94" t="s">
        <v>88</v>
      </c>
      <c r="G16" s="97" t="s">
        <v>68</v>
      </c>
      <c r="H16" s="68" t="s">
        <v>69</v>
      </c>
      <c r="I16" s="98" t="s">
        <v>70</v>
      </c>
      <c r="J16" s="99" t="s">
        <v>296</v>
      </c>
      <c r="K16" s="78">
        <v>1</v>
      </c>
      <c r="L16" s="68">
        <v>1</v>
      </c>
      <c r="M16" s="68">
        <v>1</v>
      </c>
      <c r="N16" s="68">
        <v>1</v>
      </c>
      <c r="O16" s="68">
        <v>4</v>
      </c>
      <c r="P16" s="93" t="s">
        <v>56</v>
      </c>
      <c r="Q16" s="88" t="s">
        <v>89</v>
      </c>
      <c r="R16" s="88" t="s">
        <v>90</v>
      </c>
      <c r="S16" s="88" t="s">
        <v>59</v>
      </c>
      <c r="T16" s="120" t="s">
        <v>74</v>
      </c>
      <c r="U16" s="77">
        <v>1</v>
      </c>
      <c r="V16" s="102">
        <v>1</v>
      </c>
      <c r="W16" s="73">
        <v>1</v>
      </c>
      <c r="X16" s="85" t="s">
        <v>270</v>
      </c>
      <c r="Y16" s="85" t="s">
        <v>91</v>
      </c>
      <c r="Z16" s="100">
        <f t="shared" si="0"/>
        <v>1</v>
      </c>
      <c r="AA16" s="70"/>
      <c r="AB16" s="71"/>
      <c r="AC16" s="72"/>
      <c r="AD16" s="72" t="s">
        <v>92</v>
      </c>
      <c r="AE16" s="100">
        <f t="shared" si="1"/>
        <v>1</v>
      </c>
      <c r="AF16" s="70"/>
      <c r="AG16" s="71"/>
      <c r="AH16" s="72"/>
      <c r="AI16" s="72" t="s">
        <v>93</v>
      </c>
      <c r="AJ16" s="100">
        <f t="shared" si="2"/>
        <v>1</v>
      </c>
      <c r="AK16" s="70"/>
      <c r="AL16" s="71"/>
      <c r="AM16" s="72"/>
      <c r="AN16" s="72" t="s">
        <v>93</v>
      </c>
      <c r="AO16" s="77">
        <f t="shared" si="3"/>
        <v>4</v>
      </c>
      <c r="AP16" s="68">
        <v>1</v>
      </c>
      <c r="AQ16" s="71">
        <f t="shared" si="4"/>
        <v>0.25</v>
      </c>
      <c r="AR16" s="76" t="s">
        <v>271</v>
      </c>
    </row>
    <row r="17" spans="1:44" s="74" customFormat="1" ht="251.25" customHeight="1" x14ac:dyDescent="0.25">
      <c r="A17" s="93">
        <v>3</v>
      </c>
      <c r="B17" s="68" t="s">
        <v>94</v>
      </c>
      <c r="C17" s="68">
        <v>5</v>
      </c>
      <c r="D17" s="72" t="s">
        <v>95</v>
      </c>
      <c r="E17" s="103" t="s">
        <v>50</v>
      </c>
      <c r="F17" s="72" t="s">
        <v>96</v>
      </c>
      <c r="G17" s="68" t="s">
        <v>97</v>
      </c>
      <c r="H17" s="104" t="s">
        <v>98</v>
      </c>
      <c r="I17" s="93" t="s">
        <v>54</v>
      </c>
      <c r="J17" s="68" t="s">
        <v>99</v>
      </c>
      <c r="K17" s="96">
        <v>1</v>
      </c>
      <c r="L17" s="96">
        <v>1</v>
      </c>
      <c r="M17" s="96">
        <v>1</v>
      </c>
      <c r="N17" s="96">
        <v>1</v>
      </c>
      <c r="O17" s="96">
        <v>1</v>
      </c>
      <c r="P17" s="93" t="s">
        <v>56</v>
      </c>
      <c r="Q17" s="88" t="s">
        <v>100</v>
      </c>
      <c r="R17" s="88" t="s">
        <v>101</v>
      </c>
      <c r="S17" s="88" t="s">
        <v>102</v>
      </c>
      <c r="T17" s="120" t="s">
        <v>103</v>
      </c>
      <c r="U17" s="126">
        <f t="shared" ref="U17:U19" si="6">K17</f>
        <v>1</v>
      </c>
      <c r="V17" s="105">
        <v>1</v>
      </c>
      <c r="W17" s="105">
        <v>1</v>
      </c>
      <c r="X17" s="116" t="s">
        <v>104</v>
      </c>
      <c r="Y17" s="116" t="s">
        <v>272</v>
      </c>
      <c r="Z17" s="79">
        <f t="shared" si="0"/>
        <v>1</v>
      </c>
      <c r="AA17" s="70"/>
      <c r="AB17" s="71"/>
      <c r="AC17" s="72"/>
      <c r="AD17" s="68" t="s">
        <v>103</v>
      </c>
      <c r="AE17" s="79">
        <f t="shared" si="1"/>
        <v>1</v>
      </c>
      <c r="AF17" s="70"/>
      <c r="AG17" s="71"/>
      <c r="AH17" s="72"/>
      <c r="AI17" s="68" t="s">
        <v>103</v>
      </c>
      <c r="AJ17" s="79">
        <f t="shared" si="2"/>
        <v>1</v>
      </c>
      <c r="AK17" s="70"/>
      <c r="AL17" s="71"/>
      <c r="AM17" s="72"/>
      <c r="AN17" s="68" t="s">
        <v>103</v>
      </c>
      <c r="AO17" s="73">
        <f t="shared" si="3"/>
        <v>1</v>
      </c>
      <c r="AP17" s="73">
        <v>0.25</v>
      </c>
      <c r="AQ17" s="71">
        <f t="shared" si="4"/>
        <v>0.25</v>
      </c>
      <c r="AR17" s="76" t="s">
        <v>273</v>
      </c>
    </row>
    <row r="18" spans="1:44" s="74" customFormat="1" ht="180" x14ac:dyDescent="0.25">
      <c r="A18" s="93">
        <v>3</v>
      </c>
      <c r="B18" s="94" t="s">
        <v>94</v>
      </c>
      <c r="C18" s="68">
        <v>6</v>
      </c>
      <c r="D18" s="94" t="s">
        <v>105</v>
      </c>
      <c r="E18" s="95" t="s">
        <v>50</v>
      </c>
      <c r="F18" s="94" t="s">
        <v>106</v>
      </c>
      <c r="G18" s="94" t="s">
        <v>107</v>
      </c>
      <c r="H18" s="93">
        <v>8</v>
      </c>
      <c r="I18" s="93" t="s">
        <v>70</v>
      </c>
      <c r="J18" s="93" t="s">
        <v>108</v>
      </c>
      <c r="K18" s="93">
        <v>2</v>
      </c>
      <c r="L18" s="93">
        <v>3</v>
      </c>
      <c r="M18" s="93">
        <v>2</v>
      </c>
      <c r="N18" s="93">
        <v>1</v>
      </c>
      <c r="O18" s="93">
        <v>8</v>
      </c>
      <c r="P18" s="93" t="s">
        <v>56</v>
      </c>
      <c r="Q18" s="88" t="s">
        <v>109</v>
      </c>
      <c r="R18" s="88" t="s">
        <v>110</v>
      </c>
      <c r="S18" s="88" t="s">
        <v>102</v>
      </c>
      <c r="T18" s="121" t="s">
        <v>111</v>
      </c>
      <c r="U18" s="77">
        <f t="shared" si="6"/>
        <v>2</v>
      </c>
      <c r="V18" s="68">
        <v>2</v>
      </c>
      <c r="W18" s="73">
        <v>1</v>
      </c>
      <c r="X18" s="116" t="s">
        <v>112</v>
      </c>
      <c r="Y18" s="127" t="s">
        <v>274</v>
      </c>
      <c r="Z18" s="100">
        <f t="shared" si="0"/>
        <v>3</v>
      </c>
      <c r="AA18" s="70"/>
      <c r="AB18" s="71"/>
      <c r="AC18" s="72"/>
      <c r="AD18" s="72"/>
      <c r="AE18" s="100">
        <f t="shared" si="1"/>
        <v>2</v>
      </c>
      <c r="AF18" s="70"/>
      <c r="AG18" s="71"/>
      <c r="AH18" s="72"/>
      <c r="AI18" s="72"/>
      <c r="AJ18" s="100">
        <f t="shared" si="2"/>
        <v>1</v>
      </c>
      <c r="AK18" s="70"/>
      <c r="AL18" s="71"/>
      <c r="AM18" s="72"/>
      <c r="AN18" s="72"/>
      <c r="AO18" s="77">
        <f t="shared" si="3"/>
        <v>8</v>
      </c>
      <c r="AP18" s="68">
        <v>2</v>
      </c>
      <c r="AQ18" s="71">
        <f t="shared" si="4"/>
        <v>0.25</v>
      </c>
      <c r="AR18" s="76" t="s">
        <v>275</v>
      </c>
    </row>
    <row r="19" spans="1:44" s="74" customFormat="1" ht="197.25" customHeight="1" x14ac:dyDescent="0.25">
      <c r="A19" s="68">
        <v>1</v>
      </c>
      <c r="B19" s="72" t="s">
        <v>113</v>
      </c>
      <c r="C19" s="68">
        <v>7</v>
      </c>
      <c r="D19" s="94" t="s">
        <v>114</v>
      </c>
      <c r="E19" s="95" t="s">
        <v>50</v>
      </c>
      <c r="F19" s="72" t="s">
        <v>115</v>
      </c>
      <c r="G19" s="78" t="s">
        <v>116</v>
      </c>
      <c r="H19" s="96">
        <v>0.7</v>
      </c>
      <c r="I19" s="93" t="s">
        <v>70</v>
      </c>
      <c r="J19" s="78" t="s">
        <v>117</v>
      </c>
      <c r="K19" s="80">
        <v>0.05</v>
      </c>
      <c r="L19" s="80">
        <v>0.05</v>
      </c>
      <c r="M19" s="80">
        <v>0.05</v>
      </c>
      <c r="N19" s="80">
        <v>0.05</v>
      </c>
      <c r="O19" s="96">
        <v>0.2</v>
      </c>
      <c r="P19" s="93" t="s">
        <v>118</v>
      </c>
      <c r="Q19" s="78" t="s">
        <v>119</v>
      </c>
      <c r="R19" s="68" t="s">
        <v>120</v>
      </c>
      <c r="S19" s="78" t="s">
        <v>121</v>
      </c>
      <c r="T19" s="122" t="s">
        <v>120</v>
      </c>
      <c r="U19" s="73">
        <f t="shared" si="6"/>
        <v>0.05</v>
      </c>
      <c r="V19" s="96">
        <v>0.05</v>
      </c>
      <c r="W19" s="96">
        <v>1</v>
      </c>
      <c r="X19" s="76" t="s">
        <v>276</v>
      </c>
      <c r="Y19" s="76" t="s">
        <v>122</v>
      </c>
      <c r="Z19" s="79">
        <f t="shared" si="0"/>
        <v>0.05</v>
      </c>
      <c r="AA19" s="70"/>
      <c r="AB19" s="71"/>
      <c r="AC19" s="72"/>
      <c r="AD19" s="72" t="s">
        <v>122</v>
      </c>
      <c r="AE19" s="79">
        <f t="shared" si="1"/>
        <v>0.05</v>
      </c>
      <c r="AF19" s="70"/>
      <c r="AG19" s="71"/>
      <c r="AH19" s="72"/>
      <c r="AI19" s="72" t="s">
        <v>122</v>
      </c>
      <c r="AJ19" s="79">
        <f t="shared" si="2"/>
        <v>0.05</v>
      </c>
      <c r="AK19" s="70"/>
      <c r="AL19" s="71"/>
      <c r="AM19" s="72"/>
      <c r="AN19" s="72" t="s">
        <v>122</v>
      </c>
      <c r="AO19" s="73">
        <v>0.2</v>
      </c>
      <c r="AP19" s="73">
        <v>0.05</v>
      </c>
      <c r="AQ19" s="71">
        <f t="shared" si="4"/>
        <v>0.25</v>
      </c>
      <c r="AR19" s="76" t="s">
        <v>276</v>
      </c>
    </row>
    <row r="20" spans="1:44" s="74" customFormat="1" ht="150" x14ac:dyDescent="0.25">
      <c r="A20" s="68">
        <v>2</v>
      </c>
      <c r="B20" s="72" t="s">
        <v>123</v>
      </c>
      <c r="C20" s="68">
        <v>8</v>
      </c>
      <c r="D20" s="106" t="s">
        <v>124</v>
      </c>
      <c r="E20" s="95" t="s">
        <v>50</v>
      </c>
      <c r="F20" s="72" t="s">
        <v>125</v>
      </c>
      <c r="G20" s="68" t="s">
        <v>126</v>
      </c>
      <c r="H20" s="68">
        <v>11</v>
      </c>
      <c r="I20" s="93" t="s">
        <v>70</v>
      </c>
      <c r="J20" s="68" t="s">
        <v>127</v>
      </c>
      <c r="K20" s="93">
        <v>2</v>
      </c>
      <c r="L20" s="93">
        <v>3</v>
      </c>
      <c r="M20" s="93">
        <v>4</v>
      </c>
      <c r="N20" s="93">
        <v>3</v>
      </c>
      <c r="O20" s="93">
        <v>12</v>
      </c>
      <c r="P20" s="93" t="s">
        <v>118</v>
      </c>
      <c r="Q20" s="68" t="s">
        <v>128</v>
      </c>
      <c r="R20" s="68" t="s">
        <v>129</v>
      </c>
      <c r="S20" s="78" t="s">
        <v>121</v>
      </c>
      <c r="T20" s="120" t="s">
        <v>130</v>
      </c>
      <c r="U20" s="68">
        <f>K20</f>
        <v>2</v>
      </c>
      <c r="V20" s="93">
        <v>2</v>
      </c>
      <c r="W20" s="73">
        <v>1</v>
      </c>
      <c r="X20" s="76" t="s">
        <v>131</v>
      </c>
      <c r="Y20" s="76" t="s">
        <v>132</v>
      </c>
      <c r="Z20" s="100">
        <f t="shared" si="0"/>
        <v>3</v>
      </c>
      <c r="AA20" s="70"/>
      <c r="AB20" s="71"/>
      <c r="AC20" s="72"/>
      <c r="AD20" s="72"/>
      <c r="AE20" s="100">
        <f t="shared" si="1"/>
        <v>4</v>
      </c>
      <c r="AF20" s="70"/>
      <c r="AG20" s="71"/>
      <c r="AH20" s="72"/>
      <c r="AI20" s="72"/>
      <c r="AJ20" s="100">
        <f t="shared" si="2"/>
        <v>3</v>
      </c>
      <c r="AK20" s="70"/>
      <c r="AL20" s="71"/>
      <c r="AM20" s="72"/>
      <c r="AN20" s="72"/>
      <c r="AO20" s="77">
        <f t="shared" si="3"/>
        <v>12</v>
      </c>
      <c r="AP20" s="68">
        <v>2</v>
      </c>
      <c r="AQ20" s="71">
        <f t="shared" si="4"/>
        <v>0.16666666666666666</v>
      </c>
      <c r="AR20" s="76" t="s">
        <v>277</v>
      </c>
    </row>
    <row r="21" spans="1:44" s="74" customFormat="1" ht="120" x14ac:dyDescent="0.25">
      <c r="A21" s="68">
        <v>3</v>
      </c>
      <c r="B21" s="72" t="s">
        <v>94</v>
      </c>
      <c r="C21" s="68">
        <v>9</v>
      </c>
      <c r="D21" s="94" t="s">
        <v>133</v>
      </c>
      <c r="E21" s="95" t="s">
        <v>50</v>
      </c>
      <c r="F21" s="72" t="s">
        <v>134</v>
      </c>
      <c r="G21" s="68" t="s">
        <v>135</v>
      </c>
      <c r="H21" s="77">
        <v>320</v>
      </c>
      <c r="I21" s="93" t="s">
        <v>70</v>
      </c>
      <c r="J21" s="93" t="s">
        <v>136</v>
      </c>
      <c r="K21" s="78">
        <v>70</v>
      </c>
      <c r="L21" s="78">
        <v>90</v>
      </c>
      <c r="M21" s="78">
        <v>90</v>
      </c>
      <c r="N21" s="78">
        <v>70</v>
      </c>
      <c r="O21" s="107">
        <v>320</v>
      </c>
      <c r="P21" s="93" t="s">
        <v>118</v>
      </c>
      <c r="Q21" s="78" t="s">
        <v>137</v>
      </c>
      <c r="R21" s="78" t="s">
        <v>137</v>
      </c>
      <c r="S21" s="78" t="s">
        <v>121</v>
      </c>
      <c r="T21" s="120" t="s">
        <v>138</v>
      </c>
      <c r="U21" s="68">
        <f t="shared" ref="U21:U23" si="7">K21</f>
        <v>70</v>
      </c>
      <c r="V21" s="93">
        <v>73</v>
      </c>
      <c r="W21" s="73">
        <v>1</v>
      </c>
      <c r="X21" s="76" t="s">
        <v>139</v>
      </c>
      <c r="Y21" s="76" t="s">
        <v>140</v>
      </c>
      <c r="Z21" s="100">
        <f t="shared" si="0"/>
        <v>90</v>
      </c>
      <c r="AA21" s="70"/>
      <c r="AB21" s="71"/>
      <c r="AC21" s="72"/>
      <c r="AD21" s="72" t="s">
        <v>141</v>
      </c>
      <c r="AE21" s="100">
        <f t="shared" si="1"/>
        <v>90</v>
      </c>
      <c r="AF21" s="70"/>
      <c r="AG21" s="71"/>
      <c r="AH21" s="72"/>
      <c r="AI21" s="72" t="s">
        <v>142</v>
      </c>
      <c r="AJ21" s="100">
        <f t="shared" si="2"/>
        <v>70</v>
      </c>
      <c r="AK21" s="70"/>
      <c r="AL21" s="71"/>
      <c r="AM21" s="72"/>
      <c r="AN21" s="72" t="s">
        <v>143</v>
      </c>
      <c r="AO21" s="77">
        <f t="shared" si="3"/>
        <v>320</v>
      </c>
      <c r="AP21" s="68">
        <v>73</v>
      </c>
      <c r="AQ21" s="71">
        <f t="shared" si="4"/>
        <v>0.22812499999999999</v>
      </c>
      <c r="AR21" s="76" t="s">
        <v>139</v>
      </c>
    </row>
    <row r="22" spans="1:44" s="74" customFormat="1" ht="176.25" customHeight="1" x14ac:dyDescent="0.25">
      <c r="A22" s="93">
        <v>5</v>
      </c>
      <c r="B22" s="72" t="s">
        <v>49</v>
      </c>
      <c r="C22" s="68">
        <v>10</v>
      </c>
      <c r="D22" s="94" t="s">
        <v>144</v>
      </c>
      <c r="E22" s="94" t="s">
        <v>145</v>
      </c>
      <c r="F22" s="94" t="s">
        <v>146</v>
      </c>
      <c r="G22" s="94" t="s">
        <v>147</v>
      </c>
      <c r="H22" s="73">
        <v>1</v>
      </c>
      <c r="I22" s="93" t="s">
        <v>148</v>
      </c>
      <c r="J22" s="68" t="s">
        <v>149</v>
      </c>
      <c r="K22" s="96">
        <v>0.1</v>
      </c>
      <c r="L22" s="73">
        <v>0.4</v>
      </c>
      <c r="M22" s="73">
        <v>0.7</v>
      </c>
      <c r="N22" s="73">
        <v>1</v>
      </c>
      <c r="O22" s="73">
        <v>1</v>
      </c>
      <c r="P22" s="93" t="s">
        <v>56</v>
      </c>
      <c r="Q22" s="88" t="s">
        <v>150</v>
      </c>
      <c r="R22" s="88" t="s">
        <v>151</v>
      </c>
      <c r="S22" s="88" t="s">
        <v>152</v>
      </c>
      <c r="T22" s="120" t="s">
        <v>151</v>
      </c>
      <c r="U22" s="73">
        <f t="shared" si="7"/>
        <v>0.1</v>
      </c>
      <c r="V22" s="73">
        <v>0.1</v>
      </c>
      <c r="W22" s="73">
        <v>1</v>
      </c>
      <c r="X22" s="76" t="s">
        <v>153</v>
      </c>
      <c r="Y22" s="76" t="s">
        <v>154</v>
      </c>
      <c r="Z22" s="79">
        <f t="shared" si="0"/>
        <v>0.4</v>
      </c>
      <c r="AA22" s="70"/>
      <c r="AB22" s="71"/>
      <c r="AC22" s="72"/>
      <c r="AD22" s="72"/>
      <c r="AE22" s="79">
        <f t="shared" si="1"/>
        <v>0.7</v>
      </c>
      <c r="AF22" s="70"/>
      <c r="AG22" s="71"/>
      <c r="AH22" s="72"/>
      <c r="AI22" s="72"/>
      <c r="AJ22" s="79">
        <f t="shared" si="2"/>
        <v>1</v>
      </c>
      <c r="AK22" s="70"/>
      <c r="AL22" s="71"/>
      <c r="AM22" s="72"/>
      <c r="AN22" s="72"/>
      <c r="AO22" s="73">
        <f t="shared" si="3"/>
        <v>1</v>
      </c>
      <c r="AP22" s="73">
        <v>0.1</v>
      </c>
      <c r="AQ22" s="71">
        <f t="shared" si="4"/>
        <v>0.1</v>
      </c>
      <c r="AR22" s="76" t="s">
        <v>153</v>
      </c>
    </row>
    <row r="23" spans="1:44" s="74" customFormat="1" ht="120" x14ac:dyDescent="0.25">
      <c r="A23" s="93">
        <v>5</v>
      </c>
      <c r="B23" s="72" t="s">
        <v>49</v>
      </c>
      <c r="C23" s="68">
        <v>11</v>
      </c>
      <c r="D23" s="106" t="s">
        <v>155</v>
      </c>
      <c r="E23" s="94" t="s">
        <v>50</v>
      </c>
      <c r="F23" s="94" t="s">
        <v>156</v>
      </c>
      <c r="G23" s="106" t="s">
        <v>157</v>
      </c>
      <c r="H23" s="87">
        <v>1</v>
      </c>
      <c r="I23" s="93" t="s">
        <v>70</v>
      </c>
      <c r="J23" s="68" t="s">
        <v>158</v>
      </c>
      <c r="K23" s="79">
        <v>0.25</v>
      </c>
      <c r="L23" s="79">
        <v>0.5</v>
      </c>
      <c r="M23" s="79">
        <v>0.25</v>
      </c>
      <c r="N23" s="79">
        <v>0</v>
      </c>
      <c r="O23" s="80">
        <v>1</v>
      </c>
      <c r="P23" s="93" t="s">
        <v>56</v>
      </c>
      <c r="Q23" s="88" t="s">
        <v>159</v>
      </c>
      <c r="R23" s="88" t="s">
        <v>160</v>
      </c>
      <c r="S23" s="88" t="s">
        <v>161</v>
      </c>
      <c r="T23" s="121" t="s">
        <v>162</v>
      </c>
      <c r="U23" s="73">
        <f t="shared" si="7"/>
        <v>0.25</v>
      </c>
      <c r="V23" s="73">
        <v>0.8</v>
      </c>
      <c r="W23" s="80">
        <v>1</v>
      </c>
      <c r="X23" s="76" t="s">
        <v>278</v>
      </c>
      <c r="Y23" s="75" t="s">
        <v>163</v>
      </c>
      <c r="Z23" s="79">
        <f t="shared" si="0"/>
        <v>0.5</v>
      </c>
      <c r="AA23" s="72"/>
      <c r="AB23" s="71"/>
      <c r="AC23" s="72"/>
      <c r="AD23" s="72"/>
      <c r="AE23" s="79">
        <f t="shared" si="1"/>
        <v>0.25</v>
      </c>
      <c r="AF23" s="72"/>
      <c r="AG23" s="71"/>
      <c r="AH23" s="72"/>
      <c r="AI23" s="72"/>
      <c r="AJ23" s="79">
        <f t="shared" si="2"/>
        <v>0</v>
      </c>
      <c r="AK23" s="72"/>
      <c r="AL23" s="71"/>
      <c r="AM23" s="72"/>
      <c r="AN23" s="72"/>
      <c r="AO23" s="73">
        <f t="shared" si="3"/>
        <v>1</v>
      </c>
      <c r="AP23" s="73">
        <v>0.8</v>
      </c>
      <c r="AQ23" s="71">
        <f t="shared" si="4"/>
        <v>0.8</v>
      </c>
      <c r="AR23" s="76" t="s">
        <v>278</v>
      </c>
    </row>
    <row r="24" spans="1:44" s="74" customFormat="1" ht="229.5" x14ac:dyDescent="0.25">
      <c r="A24" s="93">
        <v>5</v>
      </c>
      <c r="B24" s="72" t="s">
        <v>49</v>
      </c>
      <c r="C24" s="68">
        <v>12</v>
      </c>
      <c r="D24" s="106" t="s">
        <v>164</v>
      </c>
      <c r="E24" s="68" t="s">
        <v>50</v>
      </c>
      <c r="F24" s="72" t="s">
        <v>165</v>
      </c>
      <c r="G24" s="94" t="s">
        <v>166</v>
      </c>
      <c r="H24" s="101" t="s">
        <v>167</v>
      </c>
      <c r="I24" s="68" t="s">
        <v>54</v>
      </c>
      <c r="J24" s="68" t="s">
        <v>168</v>
      </c>
      <c r="K24" s="73">
        <v>1</v>
      </c>
      <c r="L24" s="73">
        <v>1</v>
      </c>
      <c r="M24" s="73">
        <v>1</v>
      </c>
      <c r="N24" s="73">
        <v>1</v>
      </c>
      <c r="O24" s="73">
        <v>1</v>
      </c>
      <c r="P24" s="93" t="s">
        <v>56</v>
      </c>
      <c r="Q24" s="88" t="s">
        <v>169</v>
      </c>
      <c r="R24" s="88" t="s">
        <v>170</v>
      </c>
      <c r="S24" s="88" t="s">
        <v>152</v>
      </c>
      <c r="T24" s="120" t="s">
        <v>170</v>
      </c>
      <c r="U24" s="73">
        <f t="shared" ref="U24:W27" si="8">K24</f>
        <v>1</v>
      </c>
      <c r="V24" s="73">
        <f t="shared" si="8"/>
        <v>1</v>
      </c>
      <c r="W24" s="73">
        <f t="shared" si="8"/>
        <v>1</v>
      </c>
      <c r="X24" s="76" t="s">
        <v>171</v>
      </c>
      <c r="Y24" s="76" t="s">
        <v>172</v>
      </c>
      <c r="Z24" s="79">
        <f t="shared" si="0"/>
        <v>1</v>
      </c>
      <c r="AA24" s="72"/>
      <c r="AB24" s="71"/>
      <c r="AC24" s="72"/>
      <c r="AD24" s="72"/>
      <c r="AE24" s="79">
        <f t="shared" si="1"/>
        <v>1</v>
      </c>
      <c r="AF24" s="72"/>
      <c r="AG24" s="71"/>
      <c r="AH24" s="72"/>
      <c r="AI24" s="72"/>
      <c r="AJ24" s="79">
        <f t="shared" si="2"/>
        <v>1</v>
      </c>
      <c r="AK24" s="72"/>
      <c r="AL24" s="71"/>
      <c r="AM24" s="72"/>
      <c r="AN24" s="72"/>
      <c r="AO24" s="73">
        <f t="shared" si="3"/>
        <v>1</v>
      </c>
      <c r="AP24" s="73">
        <v>0.25</v>
      </c>
      <c r="AQ24" s="71">
        <f t="shared" si="4"/>
        <v>0.25</v>
      </c>
      <c r="AR24" s="76" t="s">
        <v>171</v>
      </c>
    </row>
    <row r="25" spans="1:44" s="74" customFormat="1" ht="182.25" customHeight="1" x14ac:dyDescent="0.25">
      <c r="A25" s="93">
        <v>5</v>
      </c>
      <c r="B25" s="72" t="s">
        <v>49</v>
      </c>
      <c r="C25" s="68">
        <v>13</v>
      </c>
      <c r="D25" s="106" t="s">
        <v>173</v>
      </c>
      <c r="E25" s="94" t="s">
        <v>50</v>
      </c>
      <c r="F25" s="94" t="s">
        <v>174</v>
      </c>
      <c r="G25" s="94" t="s">
        <v>175</v>
      </c>
      <c r="H25" s="73" t="s">
        <v>98</v>
      </c>
      <c r="I25" s="93" t="s">
        <v>148</v>
      </c>
      <c r="J25" s="68" t="s">
        <v>149</v>
      </c>
      <c r="K25" s="96">
        <v>0</v>
      </c>
      <c r="L25" s="73">
        <v>0.4</v>
      </c>
      <c r="M25" s="73">
        <v>0.8</v>
      </c>
      <c r="N25" s="73">
        <v>1</v>
      </c>
      <c r="O25" s="73">
        <v>1</v>
      </c>
      <c r="P25" s="93" t="s">
        <v>56</v>
      </c>
      <c r="Q25" s="68" t="s">
        <v>176</v>
      </c>
      <c r="R25" s="68" t="s">
        <v>177</v>
      </c>
      <c r="S25" s="68" t="s">
        <v>152</v>
      </c>
      <c r="T25" s="120" t="s">
        <v>178</v>
      </c>
      <c r="U25" s="73" t="s">
        <v>179</v>
      </c>
      <c r="V25" s="68" t="s">
        <v>180</v>
      </c>
      <c r="W25" s="80" t="s">
        <v>180</v>
      </c>
      <c r="X25" s="76" t="s">
        <v>279</v>
      </c>
      <c r="Y25" s="75" t="s">
        <v>181</v>
      </c>
      <c r="Z25" s="79">
        <f t="shared" si="0"/>
        <v>0.4</v>
      </c>
      <c r="AA25" s="72"/>
      <c r="AB25" s="71"/>
      <c r="AC25" s="72"/>
      <c r="AD25" s="72"/>
      <c r="AE25" s="79">
        <f t="shared" si="1"/>
        <v>0.8</v>
      </c>
      <c r="AF25" s="72"/>
      <c r="AG25" s="71"/>
      <c r="AH25" s="72"/>
      <c r="AI25" s="72"/>
      <c r="AJ25" s="79">
        <f t="shared" si="2"/>
        <v>1</v>
      </c>
      <c r="AK25" s="72"/>
      <c r="AL25" s="71"/>
      <c r="AM25" s="72"/>
      <c r="AN25" s="72"/>
      <c r="AO25" s="73">
        <f t="shared" si="3"/>
        <v>1</v>
      </c>
      <c r="AP25" s="73">
        <v>0</v>
      </c>
      <c r="AQ25" s="71">
        <f t="shared" si="4"/>
        <v>0</v>
      </c>
      <c r="AR25" s="76" t="s">
        <v>280</v>
      </c>
    </row>
    <row r="26" spans="1:44" s="74" customFormat="1" ht="96.75" customHeight="1" x14ac:dyDescent="0.25">
      <c r="A26" s="68">
        <v>1</v>
      </c>
      <c r="B26" s="72" t="s">
        <v>49</v>
      </c>
      <c r="C26" s="68">
        <v>14</v>
      </c>
      <c r="D26" s="106" t="s">
        <v>182</v>
      </c>
      <c r="E26" s="72" t="s">
        <v>50</v>
      </c>
      <c r="F26" s="94" t="s">
        <v>183</v>
      </c>
      <c r="G26" s="94" t="s">
        <v>184</v>
      </c>
      <c r="H26" s="73" t="s">
        <v>98</v>
      </c>
      <c r="I26" s="93" t="s">
        <v>70</v>
      </c>
      <c r="J26" s="68" t="s">
        <v>149</v>
      </c>
      <c r="K26" s="80">
        <v>0.25</v>
      </c>
      <c r="L26" s="80">
        <v>0.25</v>
      </c>
      <c r="M26" s="80">
        <v>0.25</v>
      </c>
      <c r="N26" s="80">
        <v>0.25</v>
      </c>
      <c r="O26" s="73">
        <v>1</v>
      </c>
      <c r="P26" s="93" t="s">
        <v>56</v>
      </c>
      <c r="Q26" s="68" t="s">
        <v>176</v>
      </c>
      <c r="R26" s="68" t="s">
        <v>177</v>
      </c>
      <c r="S26" s="68" t="s">
        <v>152</v>
      </c>
      <c r="T26" s="120" t="s">
        <v>178</v>
      </c>
      <c r="U26" s="80">
        <f t="shared" ref="U26:V26" si="9">K26</f>
        <v>0.25</v>
      </c>
      <c r="V26" s="80">
        <f t="shared" si="9"/>
        <v>0.25</v>
      </c>
      <c r="W26" s="80">
        <v>1</v>
      </c>
      <c r="X26" s="76" t="s">
        <v>281</v>
      </c>
      <c r="Y26" s="75" t="s">
        <v>282</v>
      </c>
      <c r="Z26" s="79">
        <f t="shared" si="0"/>
        <v>0.25</v>
      </c>
      <c r="AA26" s="72"/>
      <c r="AB26" s="71"/>
      <c r="AC26" s="72"/>
      <c r="AD26" s="72"/>
      <c r="AE26" s="79">
        <f t="shared" si="1"/>
        <v>0.25</v>
      </c>
      <c r="AF26" s="72"/>
      <c r="AG26" s="71"/>
      <c r="AH26" s="72"/>
      <c r="AI26" s="72"/>
      <c r="AJ26" s="79">
        <f t="shared" si="2"/>
        <v>0.25</v>
      </c>
      <c r="AK26" s="72"/>
      <c r="AL26" s="71"/>
      <c r="AM26" s="72"/>
      <c r="AN26" s="72"/>
      <c r="AO26" s="73">
        <f t="shared" si="3"/>
        <v>1</v>
      </c>
      <c r="AP26" s="73">
        <v>0.25</v>
      </c>
      <c r="AQ26" s="71">
        <f t="shared" si="4"/>
        <v>0.25</v>
      </c>
      <c r="AR26" s="75" t="s">
        <v>281</v>
      </c>
    </row>
    <row r="27" spans="1:44" s="74" customFormat="1" ht="158.25" customHeight="1" x14ac:dyDescent="0.25">
      <c r="A27" s="68">
        <v>5</v>
      </c>
      <c r="B27" s="72" t="s">
        <v>49</v>
      </c>
      <c r="C27" s="68">
        <v>15</v>
      </c>
      <c r="D27" s="94" t="s">
        <v>185</v>
      </c>
      <c r="E27" s="81" t="s">
        <v>50</v>
      </c>
      <c r="F27" s="81" t="s">
        <v>186</v>
      </c>
      <c r="G27" s="81" t="s">
        <v>187</v>
      </c>
      <c r="H27" s="80" t="s">
        <v>98</v>
      </c>
      <c r="I27" s="108" t="s">
        <v>70</v>
      </c>
      <c r="J27" s="78" t="s">
        <v>149</v>
      </c>
      <c r="K27" s="80">
        <v>0.25</v>
      </c>
      <c r="L27" s="80">
        <v>0.25</v>
      </c>
      <c r="M27" s="80">
        <v>0.25</v>
      </c>
      <c r="N27" s="80">
        <v>0.25</v>
      </c>
      <c r="O27" s="80">
        <v>1</v>
      </c>
      <c r="P27" s="93" t="s">
        <v>56</v>
      </c>
      <c r="Q27" s="78" t="s">
        <v>188</v>
      </c>
      <c r="R27" s="78" t="s">
        <v>189</v>
      </c>
      <c r="S27" s="68" t="s">
        <v>152</v>
      </c>
      <c r="T27" s="122" t="s">
        <v>190</v>
      </c>
      <c r="U27" s="73">
        <f t="shared" si="8"/>
        <v>0.25</v>
      </c>
      <c r="V27" s="73">
        <v>0.25</v>
      </c>
      <c r="W27" s="80">
        <v>1</v>
      </c>
      <c r="X27" s="76" t="s">
        <v>191</v>
      </c>
      <c r="Y27" s="76" t="s">
        <v>192</v>
      </c>
      <c r="Z27" s="79">
        <f t="shared" si="0"/>
        <v>0.25</v>
      </c>
      <c r="AA27" s="72"/>
      <c r="AB27" s="71"/>
      <c r="AC27" s="72"/>
      <c r="AD27" s="72"/>
      <c r="AE27" s="79">
        <f t="shared" si="1"/>
        <v>0.25</v>
      </c>
      <c r="AF27" s="72"/>
      <c r="AG27" s="71"/>
      <c r="AH27" s="72"/>
      <c r="AI27" s="72"/>
      <c r="AJ27" s="79">
        <f t="shared" si="2"/>
        <v>0.25</v>
      </c>
      <c r="AK27" s="72"/>
      <c r="AL27" s="71"/>
      <c r="AM27" s="72"/>
      <c r="AN27" s="72"/>
      <c r="AO27" s="73">
        <f t="shared" si="3"/>
        <v>1</v>
      </c>
      <c r="AP27" s="73">
        <v>0.25</v>
      </c>
      <c r="AQ27" s="71">
        <f t="shared" si="4"/>
        <v>0.25</v>
      </c>
      <c r="AR27" s="76" t="s">
        <v>191</v>
      </c>
    </row>
    <row r="28" spans="1:44" s="74" customFormat="1" ht="141.75" customHeight="1" x14ac:dyDescent="0.25">
      <c r="A28" s="68">
        <v>5</v>
      </c>
      <c r="B28" s="72" t="s">
        <v>49</v>
      </c>
      <c r="C28" s="78">
        <v>16</v>
      </c>
      <c r="D28" s="81" t="s">
        <v>283</v>
      </c>
      <c r="E28" s="72" t="s">
        <v>50</v>
      </c>
      <c r="F28" s="81" t="s">
        <v>193</v>
      </c>
      <c r="G28" s="81" t="s">
        <v>194</v>
      </c>
      <c r="H28" s="73" t="s">
        <v>98</v>
      </c>
      <c r="I28" s="108" t="s">
        <v>70</v>
      </c>
      <c r="J28" s="78" t="s">
        <v>149</v>
      </c>
      <c r="K28" s="78" t="s">
        <v>180</v>
      </c>
      <c r="L28" s="109">
        <v>0.25</v>
      </c>
      <c r="M28" s="109">
        <v>0.5</v>
      </c>
      <c r="N28" s="109">
        <v>0.25</v>
      </c>
      <c r="O28" s="109">
        <v>1</v>
      </c>
      <c r="P28" s="93" t="s">
        <v>56</v>
      </c>
      <c r="Q28" s="78" t="s">
        <v>195</v>
      </c>
      <c r="R28" s="78" t="s">
        <v>196</v>
      </c>
      <c r="S28" s="78" t="s">
        <v>152</v>
      </c>
      <c r="T28" s="122" t="s">
        <v>197</v>
      </c>
      <c r="U28" s="80" t="str">
        <f>K28</f>
        <v>No programada</v>
      </c>
      <c r="V28" s="78" t="s">
        <v>180</v>
      </c>
      <c r="W28" s="80" t="s">
        <v>180</v>
      </c>
      <c r="X28" s="75" t="s">
        <v>284</v>
      </c>
      <c r="Y28" s="75" t="s">
        <v>198</v>
      </c>
      <c r="Z28" s="110">
        <f t="shared" si="0"/>
        <v>0.25</v>
      </c>
      <c r="AA28" s="81"/>
      <c r="AB28" s="71"/>
      <c r="AC28" s="72"/>
      <c r="AD28" s="72"/>
      <c r="AE28" s="111">
        <f t="shared" si="1"/>
        <v>0.5</v>
      </c>
      <c r="AF28" s="72"/>
      <c r="AG28" s="71"/>
      <c r="AH28" s="72"/>
      <c r="AI28" s="72"/>
      <c r="AJ28" s="79">
        <f t="shared" si="2"/>
        <v>0.25</v>
      </c>
      <c r="AK28" s="72"/>
      <c r="AL28" s="71"/>
      <c r="AM28" s="72"/>
      <c r="AN28" s="72"/>
      <c r="AO28" s="73">
        <f t="shared" si="3"/>
        <v>1</v>
      </c>
      <c r="AP28" s="73">
        <v>0</v>
      </c>
      <c r="AQ28" s="71">
        <f t="shared" si="4"/>
        <v>0</v>
      </c>
      <c r="AR28" s="76" t="s">
        <v>285</v>
      </c>
    </row>
    <row r="29" spans="1:44" s="74" customFormat="1" ht="231.75" customHeight="1" x14ac:dyDescent="0.25">
      <c r="A29" s="68">
        <v>5</v>
      </c>
      <c r="B29" s="82" t="s">
        <v>49</v>
      </c>
      <c r="C29" s="78">
        <v>17</v>
      </c>
      <c r="D29" s="81" t="s">
        <v>199</v>
      </c>
      <c r="E29" s="72" t="s">
        <v>50</v>
      </c>
      <c r="F29" s="72" t="s">
        <v>200</v>
      </c>
      <c r="G29" s="81" t="s">
        <v>201</v>
      </c>
      <c r="H29" s="68" t="s">
        <v>98</v>
      </c>
      <c r="I29" s="68" t="s">
        <v>70</v>
      </c>
      <c r="J29" s="72" t="s">
        <v>202</v>
      </c>
      <c r="K29" s="78">
        <v>1</v>
      </c>
      <c r="L29" s="78">
        <v>1</v>
      </c>
      <c r="M29" s="78">
        <v>1</v>
      </c>
      <c r="N29" s="78">
        <v>1</v>
      </c>
      <c r="O29" s="83">
        <v>4</v>
      </c>
      <c r="P29" s="93" t="s">
        <v>56</v>
      </c>
      <c r="Q29" s="68" t="s">
        <v>202</v>
      </c>
      <c r="R29" s="68" t="s">
        <v>203</v>
      </c>
      <c r="S29" s="68" t="s">
        <v>204</v>
      </c>
      <c r="T29" s="120" t="s">
        <v>205</v>
      </c>
      <c r="U29" s="112">
        <f t="shared" ref="U29:V29" si="10">K29</f>
        <v>1</v>
      </c>
      <c r="V29" s="112">
        <f t="shared" si="10"/>
        <v>1</v>
      </c>
      <c r="W29" s="84">
        <v>1</v>
      </c>
      <c r="X29" s="75" t="s">
        <v>286</v>
      </c>
      <c r="Y29" s="85" t="s">
        <v>206</v>
      </c>
      <c r="Z29" s="100">
        <v>1</v>
      </c>
      <c r="AA29" s="72"/>
      <c r="AB29" s="71"/>
      <c r="AC29" s="72"/>
      <c r="AD29" s="72"/>
      <c r="AE29" s="100">
        <v>1</v>
      </c>
      <c r="AF29" s="72"/>
      <c r="AG29" s="71"/>
      <c r="AH29" s="72"/>
      <c r="AI29" s="72"/>
      <c r="AJ29" s="100">
        <v>1</v>
      </c>
      <c r="AK29" s="72"/>
      <c r="AL29" s="71"/>
      <c r="AM29" s="72"/>
      <c r="AN29" s="72"/>
      <c r="AO29" s="77">
        <v>4</v>
      </c>
      <c r="AP29" s="68">
        <v>1</v>
      </c>
      <c r="AQ29" s="71">
        <f>AP29/AO29</f>
        <v>0.25</v>
      </c>
      <c r="AR29" s="76" t="s">
        <v>287</v>
      </c>
    </row>
    <row r="30" spans="1:44" s="74" customFormat="1" ht="151.5" customHeight="1" x14ac:dyDescent="0.25">
      <c r="A30" s="68">
        <v>5</v>
      </c>
      <c r="B30" s="81" t="s">
        <v>49</v>
      </c>
      <c r="C30" s="78">
        <v>18</v>
      </c>
      <c r="D30" s="81" t="s">
        <v>207</v>
      </c>
      <c r="E30" s="106" t="s">
        <v>50</v>
      </c>
      <c r="F30" s="106" t="s">
        <v>208</v>
      </c>
      <c r="G30" s="106" t="s">
        <v>209</v>
      </c>
      <c r="H30" s="81" t="s">
        <v>98</v>
      </c>
      <c r="I30" s="78" t="s">
        <v>70</v>
      </c>
      <c r="J30" s="81" t="s">
        <v>210</v>
      </c>
      <c r="K30" s="79">
        <v>0.25</v>
      </c>
      <c r="L30" s="79">
        <v>0.25</v>
      </c>
      <c r="M30" s="79">
        <v>0.25</v>
      </c>
      <c r="N30" s="86">
        <v>0.25</v>
      </c>
      <c r="O30" s="80">
        <v>1</v>
      </c>
      <c r="P30" s="108" t="s">
        <v>118</v>
      </c>
      <c r="Q30" s="78" t="s">
        <v>290</v>
      </c>
      <c r="R30" s="88" t="s">
        <v>211</v>
      </c>
      <c r="S30" s="88" t="s">
        <v>161</v>
      </c>
      <c r="T30" s="121" t="s">
        <v>212</v>
      </c>
      <c r="U30" s="80">
        <f t="shared" ref="U30" si="11">K30</f>
        <v>0.25</v>
      </c>
      <c r="V30" s="80">
        <v>0.25</v>
      </c>
      <c r="W30" s="87" t="s">
        <v>213</v>
      </c>
      <c r="X30" s="75" t="s">
        <v>289</v>
      </c>
      <c r="Y30" s="75" t="s">
        <v>288</v>
      </c>
      <c r="Z30" s="79">
        <f t="shared" si="0"/>
        <v>0.25</v>
      </c>
      <c r="AA30" s="72"/>
      <c r="AB30" s="71"/>
      <c r="AC30" s="72"/>
      <c r="AD30" s="72"/>
      <c r="AE30" s="79">
        <f t="shared" si="1"/>
        <v>0.25</v>
      </c>
      <c r="AF30" s="72"/>
      <c r="AG30" s="71"/>
      <c r="AH30" s="72"/>
      <c r="AI30" s="72"/>
      <c r="AJ30" s="79">
        <f t="shared" si="2"/>
        <v>0.25</v>
      </c>
      <c r="AK30" s="72"/>
      <c r="AL30" s="71"/>
      <c r="AM30" s="72"/>
      <c r="AN30" s="72"/>
      <c r="AO30" s="73">
        <v>1</v>
      </c>
      <c r="AP30" s="73">
        <v>0.25</v>
      </c>
      <c r="AQ30" s="71">
        <f>AP30/AO30</f>
        <v>0.25</v>
      </c>
      <c r="AR30" s="75" t="s">
        <v>289</v>
      </c>
    </row>
    <row r="31" spans="1:44" s="92" customFormat="1" ht="110.25" customHeight="1" x14ac:dyDescent="0.25">
      <c r="A31" s="88">
        <v>5</v>
      </c>
      <c r="B31" s="89" t="s">
        <v>49</v>
      </c>
      <c r="C31" s="88">
        <v>19</v>
      </c>
      <c r="D31" s="89" t="s">
        <v>214</v>
      </c>
      <c r="E31" s="113" t="s">
        <v>50</v>
      </c>
      <c r="F31" s="113" t="s">
        <v>215</v>
      </c>
      <c r="G31" s="113" t="s">
        <v>216</v>
      </c>
      <c r="H31" s="81" t="s">
        <v>98</v>
      </c>
      <c r="I31" s="78" t="s">
        <v>70</v>
      </c>
      <c r="J31" s="81" t="s">
        <v>217</v>
      </c>
      <c r="K31" s="78">
        <v>0</v>
      </c>
      <c r="L31" s="78">
        <v>2</v>
      </c>
      <c r="M31" s="78">
        <v>2</v>
      </c>
      <c r="N31" s="78">
        <v>2</v>
      </c>
      <c r="O31" s="78">
        <v>6</v>
      </c>
      <c r="P31" s="108" t="s">
        <v>56</v>
      </c>
      <c r="Q31" s="88" t="s">
        <v>218</v>
      </c>
      <c r="R31" s="88" t="s">
        <v>219</v>
      </c>
      <c r="S31" s="88" t="s">
        <v>161</v>
      </c>
      <c r="T31" s="121" t="s">
        <v>220</v>
      </c>
      <c r="U31" s="101" t="s">
        <v>180</v>
      </c>
      <c r="V31" s="88" t="s">
        <v>180</v>
      </c>
      <c r="W31" s="78" t="s">
        <v>180</v>
      </c>
      <c r="X31" s="75" t="s">
        <v>291</v>
      </c>
      <c r="Y31" s="75" t="s">
        <v>221</v>
      </c>
      <c r="Z31" s="114">
        <v>0.02</v>
      </c>
      <c r="AA31" s="89"/>
      <c r="AB31" s="90"/>
      <c r="AC31" s="89"/>
      <c r="AD31" s="89"/>
      <c r="AE31" s="114">
        <f t="shared" si="1"/>
        <v>2</v>
      </c>
      <c r="AF31" s="89"/>
      <c r="AG31" s="90"/>
      <c r="AH31" s="89"/>
      <c r="AI31" s="89"/>
      <c r="AJ31" s="114">
        <f t="shared" si="2"/>
        <v>2</v>
      </c>
      <c r="AK31" s="89"/>
      <c r="AL31" s="90"/>
      <c r="AM31" s="89"/>
      <c r="AN31" s="89"/>
      <c r="AO31" s="91">
        <v>6</v>
      </c>
      <c r="AP31" s="88">
        <v>0</v>
      </c>
      <c r="AQ31" s="90">
        <v>0</v>
      </c>
      <c r="AR31" s="117" t="s">
        <v>280</v>
      </c>
    </row>
    <row r="32" spans="1:44" s="92" customFormat="1" ht="181.5" customHeight="1" x14ac:dyDescent="0.25">
      <c r="A32" s="88">
        <v>5</v>
      </c>
      <c r="B32" s="89" t="s">
        <v>49</v>
      </c>
      <c r="C32" s="88">
        <v>20</v>
      </c>
      <c r="D32" s="78" t="s">
        <v>222</v>
      </c>
      <c r="E32" s="88" t="s">
        <v>50</v>
      </c>
      <c r="F32" s="88" t="s">
        <v>223</v>
      </c>
      <c r="G32" s="88" t="s">
        <v>224</v>
      </c>
      <c r="H32" s="78" t="s">
        <v>98</v>
      </c>
      <c r="I32" s="88" t="s">
        <v>70</v>
      </c>
      <c r="J32" s="88" t="s">
        <v>225</v>
      </c>
      <c r="K32" s="78">
        <v>1</v>
      </c>
      <c r="L32" s="78">
        <v>3</v>
      </c>
      <c r="M32" s="78">
        <v>3</v>
      </c>
      <c r="N32" s="78">
        <v>3</v>
      </c>
      <c r="O32" s="88">
        <v>10</v>
      </c>
      <c r="P32" s="115" t="s">
        <v>56</v>
      </c>
      <c r="Q32" s="88" t="s">
        <v>226</v>
      </c>
      <c r="R32" s="88" t="s">
        <v>219</v>
      </c>
      <c r="S32" s="88" t="s">
        <v>161</v>
      </c>
      <c r="T32" s="121" t="s">
        <v>220</v>
      </c>
      <c r="U32" s="88">
        <v>1</v>
      </c>
      <c r="V32" s="88">
        <v>3</v>
      </c>
      <c r="W32" s="90">
        <v>1</v>
      </c>
      <c r="X32" s="75" t="s">
        <v>292</v>
      </c>
      <c r="Y32" s="75" t="s">
        <v>227</v>
      </c>
      <c r="Z32" s="114">
        <f t="shared" si="0"/>
        <v>3</v>
      </c>
      <c r="AA32" s="89"/>
      <c r="AB32" s="90"/>
      <c r="AC32" s="89"/>
      <c r="AD32" s="89"/>
      <c r="AE32" s="114">
        <f t="shared" si="1"/>
        <v>3</v>
      </c>
      <c r="AF32" s="89"/>
      <c r="AG32" s="90"/>
      <c r="AH32" s="89"/>
      <c r="AI32" s="89"/>
      <c r="AJ32" s="114">
        <f t="shared" si="2"/>
        <v>3</v>
      </c>
      <c r="AK32" s="89"/>
      <c r="AL32" s="90"/>
      <c r="AM32" s="89"/>
      <c r="AN32" s="89"/>
      <c r="AO32" s="91">
        <f t="shared" si="3"/>
        <v>10</v>
      </c>
      <c r="AP32" s="88">
        <v>3</v>
      </c>
      <c r="AQ32" s="90">
        <f t="shared" si="4"/>
        <v>0.3</v>
      </c>
      <c r="AR32" s="117" t="s">
        <v>293</v>
      </c>
    </row>
    <row r="33" spans="1:44" s="62" customFormat="1" ht="15.75" x14ac:dyDescent="0.25">
      <c r="A33" s="57"/>
      <c r="B33" s="57"/>
      <c r="C33" s="57"/>
      <c r="D33" s="58" t="s">
        <v>228</v>
      </c>
      <c r="E33" s="57"/>
      <c r="F33" s="57"/>
      <c r="G33" s="57"/>
      <c r="H33" s="57"/>
      <c r="I33" s="57"/>
      <c r="J33" s="57"/>
      <c r="K33" s="59"/>
      <c r="L33" s="59"/>
      <c r="M33" s="59"/>
      <c r="N33" s="59"/>
      <c r="O33" s="59"/>
      <c r="P33" s="57"/>
      <c r="Q33" s="57"/>
      <c r="R33" s="57"/>
      <c r="S33" s="57"/>
      <c r="T33" s="123"/>
      <c r="U33" s="60"/>
      <c r="V33" s="60"/>
      <c r="W33" s="61">
        <f>AVERAGE(W13:W32)*80%</f>
        <v>0.8</v>
      </c>
      <c r="X33" s="65"/>
      <c r="Y33" s="65"/>
      <c r="Z33" s="59"/>
      <c r="AA33" s="59"/>
      <c r="AB33" s="59"/>
      <c r="AC33" s="57"/>
      <c r="AD33" s="57"/>
      <c r="AE33" s="59"/>
      <c r="AF33" s="59"/>
      <c r="AG33" s="59"/>
      <c r="AH33" s="57"/>
      <c r="AI33" s="57"/>
      <c r="AJ33" s="59"/>
      <c r="AK33" s="59"/>
      <c r="AL33" s="59"/>
      <c r="AM33" s="57"/>
      <c r="AN33" s="57"/>
      <c r="AO33" s="60"/>
      <c r="AP33" s="60"/>
      <c r="AQ33" s="61">
        <f>AVERAGE(AQ13:AQ32)*80%</f>
        <v>0.1937916666666667</v>
      </c>
      <c r="AR33" s="65"/>
    </row>
    <row r="34" spans="1:44" s="140" customFormat="1" ht="105" x14ac:dyDescent="0.25">
      <c r="A34" s="128">
        <v>7</v>
      </c>
      <c r="B34" s="129" t="s">
        <v>229</v>
      </c>
      <c r="C34" s="128" t="s">
        <v>230</v>
      </c>
      <c r="D34" s="129" t="s">
        <v>231</v>
      </c>
      <c r="E34" s="129" t="s">
        <v>232</v>
      </c>
      <c r="F34" s="129" t="s">
        <v>233</v>
      </c>
      <c r="G34" s="129" t="s">
        <v>234</v>
      </c>
      <c r="H34" s="130"/>
      <c r="I34" s="129" t="s">
        <v>54</v>
      </c>
      <c r="J34" s="131" t="s">
        <v>235</v>
      </c>
      <c r="K34" s="132" t="s">
        <v>180</v>
      </c>
      <c r="L34" s="132">
        <v>0.8</v>
      </c>
      <c r="M34" s="132" t="s">
        <v>180</v>
      </c>
      <c r="N34" s="132">
        <v>0.2</v>
      </c>
      <c r="O34" s="132">
        <f>AVERAGE(L34,N34)</f>
        <v>0.5</v>
      </c>
      <c r="P34" s="133" t="s">
        <v>56</v>
      </c>
      <c r="Q34" s="129" t="s">
        <v>236</v>
      </c>
      <c r="R34" s="129" t="s">
        <v>236</v>
      </c>
      <c r="S34" s="129" t="s">
        <v>237</v>
      </c>
      <c r="T34" s="134" t="s">
        <v>238</v>
      </c>
      <c r="U34" s="135" t="str">
        <f>K34</f>
        <v>No programada</v>
      </c>
      <c r="V34" s="136" t="s">
        <v>180</v>
      </c>
      <c r="W34" s="136" t="s">
        <v>180</v>
      </c>
      <c r="X34" s="130" t="s">
        <v>297</v>
      </c>
      <c r="Y34" s="136" t="s">
        <v>180</v>
      </c>
      <c r="Z34" s="137">
        <f>L34</f>
        <v>0.8</v>
      </c>
      <c r="AA34" s="130"/>
      <c r="AB34" s="138">
        <f>IF(AA34/Z34&gt;100%,100%,AA34/Z34)</f>
        <v>0</v>
      </c>
      <c r="AC34" s="130"/>
      <c r="AD34" s="130"/>
      <c r="AE34" s="137" t="str">
        <f>M34</f>
        <v>No programada</v>
      </c>
      <c r="AF34" s="130"/>
      <c r="AG34" s="138" t="e">
        <f>IF(AF34/AE34&gt;100%,100%,AF34/AE34)</f>
        <v>#VALUE!</v>
      </c>
      <c r="AH34" s="130"/>
      <c r="AI34" s="130"/>
      <c r="AJ34" s="137">
        <f>N34</f>
        <v>0.2</v>
      </c>
      <c r="AK34" s="130"/>
      <c r="AL34" s="138">
        <f>IF(AK34/AJ34&gt;100%,100%,AK34/AJ34)</f>
        <v>0</v>
      </c>
      <c r="AM34" s="130"/>
      <c r="AN34" s="130"/>
      <c r="AO34" s="139">
        <v>1</v>
      </c>
      <c r="AP34" s="139">
        <v>0</v>
      </c>
      <c r="AQ34" s="138">
        <f>IF(AP34/AO34&gt;100%,100%,AP34/AO34)</f>
        <v>0</v>
      </c>
      <c r="AR34" s="130" t="s">
        <v>297</v>
      </c>
    </row>
    <row r="35" spans="1:44" s="140" customFormat="1" ht="105" x14ac:dyDescent="0.25">
      <c r="A35" s="141">
        <v>7</v>
      </c>
      <c r="B35" s="133" t="s">
        <v>229</v>
      </c>
      <c r="C35" s="141" t="s">
        <v>239</v>
      </c>
      <c r="D35" s="133" t="s">
        <v>240</v>
      </c>
      <c r="E35" s="133" t="s">
        <v>232</v>
      </c>
      <c r="F35" s="133" t="s">
        <v>241</v>
      </c>
      <c r="G35" s="133" t="s">
        <v>242</v>
      </c>
      <c r="H35" s="130"/>
      <c r="I35" s="133" t="s">
        <v>70</v>
      </c>
      <c r="J35" s="142" t="s">
        <v>243</v>
      </c>
      <c r="K35" s="143" t="s">
        <v>180</v>
      </c>
      <c r="L35" s="143">
        <v>0.7</v>
      </c>
      <c r="M35" s="143">
        <v>0.3</v>
      </c>
      <c r="N35" s="143">
        <v>0</v>
      </c>
      <c r="O35" s="143">
        <f>SUM(K35:N35)</f>
        <v>1</v>
      </c>
      <c r="P35" s="133" t="s">
        <v>56</v>
      </c>
      <c r="Q35" s="133" t="s">
        <v>244</v>
      </c>
      <c r="R35" s="133" t="s">
        <v>244</v>
      </c>
      <c r="S35" s="129" t="s">
        <v>237</v>
      </c>
      <c r="T35" s="144" t="s">
        <v>245</v>
      </c>
      <c r="U35" s="138" t="str">
        <f>K35</f>
        <v>No programada</v>
      </c>
      <c r="V35" s="136" t="s">
        <v>180</v>
      </c>
      <c r="W35" s="136" t="s">
        <v>180</v>
      </c>
      <c r="X35" s="130" t="s">
        <v>297</v>
      </c>
      <c r="Y35" s="136" t="s">
        <v>180</v>
      </c>
      <c r="Z35" s="137">
        <f>L35</f>
        <v>0.7</v>
      </c>
      <c r="AA35" s="130"/>
      <c r="AB35" s="138">
        <f>IF(AA35/Z35&gt;100%,100%,AA35/Z35)</f>
        <v>0</v>
      </c>
      <c r="AC35" s="130"/>
      <c r="AD35" s="130"/>
      <c r="AE35" s="137">
        <f>M35</f>
        <v>0.3</v>
      </c>
      <c r="AF35" s="130"/>
      <c r="AG35" s="138">
        <f>IF(AF35/AE35&gt;100%,100%,AF35/AE35)</f>
        <v>0</v>
      </c>
      <c r="AH35" s="130"/>
      <c r="AI35" s="130"/>
      <c r="AJ35" s="137" t="s">
        <v>180</v>
      </c>
      <c r="AK35" s="130"/>
      <c r="AL35" s="138" t="e">
        <f>IF(AK35/AJ35&gt;100%,100%,AK35/AJ35)</f>
        <v>#VALUE!</v>
      </c>
      <c r="AM35" s="130"/>
      <c r="AN35" s="130"/>
      <c r="AO35" s="139">
        <v>1</v>
      </c>
      <c r="AP35" s="139">
        <v>0</v>
      </c>
      <c r="AQ35" s="138">
        <f>IF(AP35/AO35&gt;100%,100%,AP35/AO35)</f>
        <v>0</v>
      </c>
      <c r="AR35" s="130" t="s">
        <v>297</v>
      </c>
    </row>
    <row r="36" spans="1:44" s="140" customFormat="1" ht="105" x14ac:dyDescent="0.25">
      <c r="A36" s="141">
        <v>7</v>
      </c>
      <c r="B36" s="133" t="s">
        <v>229</v>
      </c>
      <c r="C36" s="141" t="s">
        <v>246</v>
      </c>
      <c r="D36" s="133" t="s">
        <v>247</v>
      </c>
      <c r="E36" s="133" t="s">
        <v>232</v>
      </c>
      <c r="F36" s="133" t="s">
        <v>248</v>
      </c>
      <c r="G36" s="133" t="s">
        <v>249</v>
      </c>
      <c r="H36" s="130"/>
      <c r="I36" s="133" t="s">
        <v>70</v>
      </c>
      <c r="J36" s="142" t="s">
        <v>250</v>
      </c>
      <c r="K36" s="143">
        <v>1</v>
      </c>
      <c r="L36" s="143" t="s">
        <v>180</v>
      </c>
      <c r="M36" s="143" t="s">
        <v>180</v>
      </c>
      <c r="N36" s="143">
        <v>1</v>
      </c>
      <c r="O36" s="143">
        <v>1</v>
      </c>
      <c r="P36" s="133" t="s">
        <v>56</v>
      </c>
      <c r="Q36" s="133" t="s">
        <v>251</v>
      </c>
      <c r="R36" s="133" t="s">
        <v>252</v>
      </c>
      <c r="S36" s="129" t="s">
        <v>237</v>
      </c>
      <c r="T36" s="144" t="s">
        <v>253</v>
      </c>
      <c r="U36" s="138">
        <f>K36</f>
        <v>1</v>
      </c>
      <c r="V36" s="138">
        <v>1</v>
      </c>
      <c r="W36" s="138">
        <f>IF(V36/U36&gt;100%,100%,V36/U36)</f>
        <v>1</v>
      </c>
      <c r="X36" s="145" t="s">
        <v>298</v>
      </c>
      <c r="Y36" s="145" t="s">
        <v>299</v>
      </c>
      <c r="Z36" s="137" t="str">
        <f>L36</f>
        <v>No programada</v>
      </c>
      <c r="AA36" s="130"/>
      <c r="AB36" s="138" t="e">
        <f>IF(AA36/Z36&gt;100%,100%,AA36/Z36)</f>
        <v>#VALUE!</v>
      </c>
      <c r="AC36" s="130"/>
      <c r="AD36" s="130"/>
      <c r="AE36" s="137" t="str">
        <f>M36</f>
        <v>No programada</v>
      </c>
      <c r="AF36" s="130"/>
      <c r="AG36" s="138" t="e">
        <f>IF(AF36/AE36&gt;100%,100%,AF36/AE36)</f>
        <v>#VALUE!</v>
      </c>
      <c r="AH36" s="130"/>
      <c r="AI36" s="130"/>
      <c r="AJ36" s="137">
        <f>N36</f>
        <v>1</v>
      </c>
      <c r="AK36" s="130"/>
      <c r="AL36" s="138">
        <f>IF(AK36/AJ36&gt;100%,100%,AK36/AJ36)</f>
        <v>0</v>
      </c>
      <c r="AM36" s="130"/>
      <c r="AN36" s="130"/>
      <c r="AO36" s="139">
        <f>O36</f>
        <v>1</v>
      </c>
      <c r="AP36" s="139">
        <v>0.5</v>
      </c>
      <c r="AQ36" s="138">
        <f>IF(AP36/AO36&gt;100%,100%,AP36/AO36)</f>
        <v>0.5</v>
      </c>
      <c r="AR36" s="145" t="s">
        <v>298</v>
      </c>
    </row>
    <row r="37" spans="1:44" s="5" customFormat="1" ht="15.75" x14ac:dyDescent="0.25">
      <c r="A37" s="10"/>
      <c r="B37" s="10"/>
      <c r="C37" s="10"/>
      <c r="D37" s="11" t="s">
        <v>254</v>
      </c>
      <c r="E37" s="11"/>
      <c r="F37" s="11"/>
      <c r="G37" s="11"/>
      <c r="H37" s="11"/>
      <c r="I37" s="11"/>
      <c r="J37" s="11"/>
      <c r="K37" s="12"/>
      <c r="L37" s="12"/>
      <c r="M37" s="12"/>
      <c r="N37" s="12"/>
      <c r="O37" s="12"/>
      <c r="P37" s="11"/>
      <c r="Q37" s="10"/>
      <c r="R37" s="10"/>
      <c r="S37" s="10"/>
      <c r="T37" s="124"/>
      <c r="U37" s="52"/>
      <c r="V37" s="53"/>
      <c r="W37" s="56">
        <f>AVERAGE(W34:W36)*20%</f>
        <v>0.2</v>
      </c>
      <c r="X37" s="66"/>
      <c r="Y37" s="66"/>
      <c r="Z37" s="12"/>
      <c r="AA37" s="12"/>
      <c r="AB37" s="18"/>
      <c r="AC37" s="10"/>
      <c r="AD37" s="10"/>
      <c r="AE37" s="12"/>
      <c r="AF37" s="12"/>
      <c r="AG37" s="18"/>
      <c r="AH37" s="10"/>
      <c r="AI37" s="10"/>
      <c r="AJ37" s="12"/>
      <c r="AK37" s="12"/>
      <c r="AL37" s="18"/>
      <c r="AM37" s="10"/>
      <c r="AN37" s="10"/>
      <c r="AO37" s="52"/>
      <c r="AP37" s="52"/>
      <c r="AQ37" s="56">
        <f>AVERAGE(AQ34:AQ36)*20%</f>
        <v>3.3333333333333333E-2</v>
      </c>
      <c r="AR37" s="66"/>
    </row>
    <row r="38" spans="1:44" s="9" customFormat="1" ht="18.75" x14ac:dyDescent="0.3">
      <c r="A38" s="6"/>
      <c r="B38" s="6"/>
      <c r="C38" s="6"/>
      <c r="D38" s="7" t="s">
        <v>255</v>
      </c>
      <c r="E38" s="6"/>
      <c r="F38" s="6"/>
      <c r="G38" s="6"/>
      <c r="H38" s="6"/>
      <c r="I38" s="6"/>
      <c r="J38" s="6"/>
      <c r="K38" s="8"/>
      <c r="L38" s="8"/>
      <c r="M38" s="8"/>
      <c r="N38" s="8"/>
      <c r="O38" s="8"/>
      <c r="P38" s="6"/>
      <c r="Q38" s="6"/>
      <c r="R38" s="6"/>
      <c r="S38" s="6"/>
      <c r="T38" s="125"/>
      <c r="U38" s="54"/>
      <c r="V38" s="55"/>
      <c r="W38" s="146">
        <f>W33+W37</f>
        <v>1</v>
      </c>
      <c r="X38" s="67"/>
      <c r="Y38" s="67"/>
      <c r="Z38" s="8"/>
      <c r="AA38" s="8"/>
      <c r="AB38" s="19"/>
      <c r="AC38" s="6"/>
      <c r="AD38" s="6"/>
      <c r="AE38" s="8"/>
      <c r="AF38" s="8"/>
      <c r="AG38" s="19"/>
      <c r="AH38" s="6"/>
      <c r="AI38" s="6"/>
      <c r="AJ38" s="8"/>
      <c r="AK38" s="8"/>
      <c r="AL38" s="19"/>
      <c r="AM38" s="6"/>
      <c r="AN38" s="6"/>
      <c r="AO38" s="54"/>
      <c r="AP38" s="54"/>
      <c r="AQ38" s="146">
        <f>AQ33+AQ37</f>
        <v>0.22712500000000002</v>
      </c>
      <c r="AR38" s="67"/>
    </row>
  </sheetData>
  <autoFilter ref="A12:AR38" xr:uid="{393757A3-C994-41E5-9502-5424A4810E09}"/>
  <mergeCells count="24">
    <mergeCell ref="C10:E11"/>
    <mergeCell ref="A10:B11"/>
    <mergeCell ref="A1:J1"/>
    <mergeCell ref="D4:D8"/>
    <mergeCell ref="F10:P11"/>
    <mergeCell ref="A2:J2"/>
    <mergeCell ref="A4:C8"/>
    <mergeCell ref="K1:O1"/>
    <mergeCell ref="AO10:AR10"/>
    <mergeCell ref="AO11:AR11"/>
    <mergeCell ref="U10:Y10"/>
    <mergeCell ref="E4:J4"/>
    <mergeCell ref="G5:J5"/>
    <mergeCell ref="G6:J6"/>
    <mergeCell ref="G7:J7"/>
    <mergeCell ref="G8:J8"/>
    <mergeCell ref="U11:Y11"/>
    <mergeCell ref="Z11:AD11"/>
    <mergeCell ref="AE11:AI11"/>
    <mergeCell ref="AJ11:AN11"/>
    <mergeCell ref="AJ10:AN10"/>
    <mergeCell ref="AE10:AI10"/>
    <mergeCell ref="Z10:AD10"/>
    <mergeCell ref="Q10:T11"/>
  </mergeCells>
  <dataValidations count="6">
    <dataValidation type="list" allowBlank="1" showInputMessage="1" showErrorMessage="1" sqref="B13:B18" xr:uid="{0E9BCA14-EC50-450C-B5C0-9DC063E949A7}">
      <formula1>$CQ$10:$CQ$16</formula1>
    </dataValidation>
    <dataValidation type="list" allowBlank="1" showInputMessage="1" showErrorMessage="1" sqref="E13:E18" xr:uid="{17EAB9F6-C45C-405C-AD81-491D055DAD94}">
      <formula1>$CR$10:$CR$11</formula1>
    </dataValidation>
    <dataValidation type="list" allowBlank="1" showInputMessage="1" showErrorMessage="1" sqref="P17:P23 P25:P32" xr:uid="{9E715B7E-51B0-4D7B-BAE7-E67C44F1D7CA}">
      <formula1>$CT$10:$CT$12</formula1>
    </dataValidation>
    <dataValidation type="list" allowBlank="1" showInputMessage="1" showErrorMessage="1" sqref="I13 I17:I18" xr:uid="{79005E18-32F7-4D62-BB2C-64E6A1159ED5}">
      <formula1>$CS$10:$CS$13</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X17:X18" xr:uid="{8A756CAF-D573-4E65-B0F8-7EBC32F80AE8}">
      <formula1>2500</formula1>
    </dataValidation>
    <dataValidation type="textLength" operator="lessThanOrEqual" allowBlank="1" showInputMessage="1" showErrorMessage="1" error="Por favor ingresar menos de 2.500 caracteres, incluyendo espacios." sqref="V17:W17 Y17:Y18" xr:uid="{45C7C388-8DB8-473D-B9E3-4B420A3CD269}">
      <formula1>2500</formula1>
    </dataValidation>
  </dataValidation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B34:C36</xm:sqref>
        </x14:dataValidation>
        <x14:dataValidation type="list" allowBlank="1" showInputMessage="1" showErrorMessage="1" error="Escriba un texto " promptTitle="Cualquier contenido" xr:uid="{79A30B2C-A7DE-4319-B00C-CDBA6C74F67E}">
          <x14:formula1>
            <xm:f>Hoja1!$C$2:$C$5</xm:f>
          </x14:formula1>
          <xm:sqref>E34:E36 E29:E32</xm:sqref>
        </x14:dataValidation>
        <x14:dataValidation type="list" allowBlank="1" showInputMessage="1" showErrorMessage="1" xr:uid="{99C4073F-8490-41CF-A138-FB0D27D789F3}">
          <x14:formula1>
            <xm:f>Hoja1!$D$2:$D$5</xm:f>
          </x14:formula1>
          <xm:sqref>I34:I36 I29:I32</xm:sqref>
        </x14:dataValidation>
        <x14:dataValidation type="list" allowBlank="1" showInputMessage="1" showErrorMessage="1" xr:uid="{40741A02-2F4C-48CF-999F-CF9269234581}">
          <x14:formula1>
            <xm:f>Hoja1!$E$2:$E$4</xm:f>
          </x14:formula1>
          <xm:sqref>P34:P36 P13:P16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E3" sqref="E3"/>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16" t="s">
        <v>23</v>
      </c>
      <c r="B1" s="15" t="s">
        <v>256</v>
      </c>
      <c r="C1" s="15" t="s">
        <v>27</v>
      </c>
      <c r="D1" s="3" t="s">
        <v>31</v>
      </c>
      <c r="E1" s="13" t="s">
        <v>38</v>
      </c>
    </row>
    <row r="2" spans="1:5" x14ac:dyDescent="0.25">
      <c r="A2" s="17">
        <v>1</v>
      </c>
      <c r="B2" s="17" t="s">
        <v>113</v>
      </c>
      <c r="C2" s="17" t="s">
        <v>257</v>
      </c>
      <c r="D2" s="17" t="s">
        <v>70</v>
      </c>
      <c r="E2" s="17" t="s">
        <v>56</v>
      </c>
    </row>
    <row r="3" spans="1:5" x14ac:dyDescent="0.25">
      <c r="A3" s="17">
        <v>2</v>
      </c>
      <c r="B3" s="17" t="s">
        <v>123</v>
      </c>
      <c r="C3" s="17" t="s">
        <v>258</v>
      </c>
      <c r="D3" s="17" t="s">
        <v>148</v>
      </c>
      <c r="E3" s="17" t="s">
        <v>259</v>
      </c>
    </row>
    <row r="4" spans="1:5" x14ac:dyDescent="0.25">
      <c r="A4" s="17">
        <v>3</v>
      </c>
      <c r="B4" s="17" t="s">
        <v>94</v>
      </c>
      <c r="C4" s="17" t="s">
        <v>50</v>
      </c>
      <c r="D4" s="17" t="s">
        <v>260</v>
      </c>
      <c r="E4" s="17" t="s">
        <v>118</v>
      </c>
    </row>
    <row r="5" spans="1:5" x14ac:dyDescent="0.25">
      <c r="A5" s="17">
        <v>4</v>
      </c>
      <c r="B5" s="17" t="s">
        <v>261</v>
      </c>
      <c r="C5" s="17" t="s">
        <v>232</v>
      </c>
      <c r="D5" s="17" t="s">
        <v>54</v>
      </c>
      <c r="E5" s="17"/>
    </row>
    <row r="6" spans="1:5" x14ac:dyDescent="0.25">
      <c r="A6" s="17">
        <v>5</v>
      </c>
      <c r="B6" s="17" t="s">
        <v>262</v>
      </c>
      <c r="C6" s="17"/>
      <c r="D6" s="17"/>
      <c r="E6" s="17"/>
    </row>
    <row r="7" spans="1:5" x14ac:dyDescent="0.25">
      <c r="A7" s="17">
        <v>6</v>
      </c>
      <c r="B7" s="17" t="s">
        <v>263</v>
      </c>
      <c r="C7" s="17"/>
      <c r="D7" s="17"/>
      <c r="E7" s="17"/>
    </row>
    <row r="8" spans="1:5" x14ac:dyDescent="0.25">
      <c r="A8" s="17">
        <v>7</v>
      </c>
      <c r="B8" s="17" t="s">
        <v>229</v>
      </c>
      <c r="C8" s="17"/>
      <c r="D8" s="17"/>
      <c r="E8" s="1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3422904F5EFA4A9C4CAE03230AE9CE" ma:contentTypeVersion="13" ma:contentTypeDescription="Crear nuevo documento." ma:contentTypeScope="" ma:versionID="179e70da709eda47b057ecac00f524fd">
  <xsd:schema xmlns:xsd="http://www.w3.org/2001/XMLSchema" xmlns:xs="http://www.w3.org/2001/XMLSchema" xmlns:p="http://schemas.microsoft.com/office/2006/metadata/properties" xmlns:ns2="2cf89fa5-a59b-4093-b5de-da0d8fcd0385" xmlns:ns3="bf547d67-86a5-4e0b-aaf8-9620ec481999" targetNamespace="http://schemas.microsoft.com/office/2006/metadata/properties" ma:root="true" ma:fieldsID="1664fcfc4cc3907b490b6fe3de59b3be" ns2:_="" ns3:_="">
    <xsd:import namespace="2cf89fa5-a59b-4093-b5de-da0d8fcd0385"/>
    <xsd:import namespace="bf547d67-86a5-4e0b-aaf8-9620ec4819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f89fa5-a59b-4093-b5de-da0d8fcd03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547d67-86a5-4e0b-aaf8-9620ec481999"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874192-C3E3-4EF3-A009-1262FFAB74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f89fa5-a59b-4093-b5de-da0d8fcd0385"/>
    <ds:schemaRef ds:uri="bf547d67-86a5-4e0b-aaf8-9620ec4819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4CCC4E-D347-4768-973E-DAF0491CC3F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3A7A27D-2DCC-45AD-96FD-0282CEB7ED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2022-04-29T20:06:16Z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0x0101002E3422904F5EFA4A9C4CAE03230AE9CE</vt:lpwstr>
  </property>
</Properties>
</file>