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10" tabRatio="614" activeTab="0"/>
  </bookViews>
  <sheets>
    <sheet name="PLAN GESTION POR PROCESO" sheetId="1" r:id="rId1"/>
    <sheet name="Hoja2" sheetId="2" state="hidden" r:id="rId2"/>
  </sheets>
  <definedNames>
    <definedName name="_xlnm.Print_Area" localSheetId="0">'PLAN GESTION POR PROCESO'!$A$1:$BC$41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X17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Al insertar el código del proyecto automáticamente se despliega el nombre del proyecto</t>
        </r>
      </text>
    </comment>
    <comment ref="B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estratégico asociado al proceso</t>
        </r>
      </text>
    </comment>
    <comment ref="K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  <comment ref="R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medición:
- Eficacia
-Efectividad
-Eficiencia</t>
        </r>
      </text>
    </comment>
    <comment ref="T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U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  <comment ref="V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Asociar la fuente de financiación
-Recursos Inversión
-Recursos Funcionamiento</t>
        </r>
      </text>
    </comment>
    <comment ref="Z16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Cuantificar el valor total (en millones de pesos) de cada meta</t>
        </r>
      </text>
    </comment>
    <comment ref="E29" authorId="0">
      <text>
        <r>
          <rPr>
            <b/>
            <sz val="20"/>
            <rFont val="Tahoma"/>
            <family val="2"/>
          </rPr>
          <t>EL CUMPLIMIENTO DE LOS PLANES DE MEJORAMIENTO CON BUREAU VERITAS (CALIDAD) TENDRÁ MAYOR PESO PROPORCIONAL EN EL AVANCE DE ESTA META</t>
        </r>
      </text>
    </comment>
    <comment ref="E30" authorId="0">
      <text>
        <r>
          <rPr>
            <b/>
            <sz val="20"/>
            <rFont val="Tahoma"/>
            <family val="2"/>
          </rPr>
          <t>AMARILLO - METAS TRANSVERSALES ASOCIADAS AL MEJORAMIENTO DEL SISTEMA DE GESTIÓN DE LA ENTIDAD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<sst xmlns="http://schemas.openxmlformats.org/spreadsheetml/2006/main" count="356" uniqueCount="208">
  <si>
    <t>SECRETARIA DISTRITAL DE GOBIERNO</t>
  </si>
  <si>
    <r>
      <t xml:space="preserve">VIGENCIA DE LA PLANEACIÓN: </t>
    </r>
    <r>
      <rPr>
        <sz val="10"/>
        <rFont val="Arial"/>
        <family val="2"/>
      </rPr>
      <t>2017</t>
    </r>
  </si>
  <si>
    <t>Dependencia: SUBSECRETARÍA DE GESTIÓN INSTITUCIONAL</t>
  </si>
  <si>
    <r>
      <t>Objetivo Proceso:</t>
    </r>
    <r>
      <rPr>
        <sz val="10"/>
        <rFont val="Arial"/>
        <family val="2"/>
      </rPr>
      <t xml:space="preserve"> Satisfacer los requerimientos de las personas del Distrito Capital de acuerdo a sus solicitudes, de forma oportuna y eficiente, garantizando la democratización de la información haciendo más transparente la gestión acorde al plan de desarrollo territorial.</t>
    </r>
  </si>
  <si>
    <r>
      <t>Alcance del Proceso:</t>
    </r>
    <r>
      <rPr>
        <sz val="10"/>
        <rFont val="Arial"/>
        <family val="2"/>
      </rPr>
      <t xml:space="preserve"> Este proceso cubre todas las oficinas de atención a la ciudadanía de la Secretaría Distrital de Gobierno, así mismo da línea con relación al cumplimiento de los protocolos que se deben implementar por parte de las dependencias y procesos misionales, con el propósito de hacer una atención a la ciudadanía con calidad, oportunidad y transparencia. </t>
    </r>
  </si>
  <si>
    <t xml:space="preserve">Producto: </t>
  </si>
  <si>
    <r>
      <t>Líder del  Proceso:</t>
    </r>
    <r>
      <rPr>
        <sz val="10"/>
        <rFont val="Arial"/>
        <family val="2"/>
      </rPr>
      <t xml:space="preserve"> Subsecretario de Gestión Institucional</t>
    </r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</si>
  <si>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</si>
  <si>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</si>
  <si>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</si>
  <si>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</si>
  <si>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</si>
  <si>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</si>
  <si>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</si>
  <si>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</si>
  <si>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</si>
  <si>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</si>
  <si>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</si>
  <si>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</si>
  <si>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</si>
  <si>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</si>
  <si>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OE</t>
  </si>
  <si>
    <t>OBJETIVO ESTRATÉGICO</t>
  </si>
  <si>
    <t>OBJETIVO ESPECIFICO</t>
  </si>
  <si>
    <t>META CUATRIENAL PLAN ESTRATEGICO SDG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</si>
  <si>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</si>
  <si>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</si>
  <si>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</si>
  <si>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</si>
  <si>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</si>
  <si>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</si>
  <si>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</si>
  <si>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</si>
  <si>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</si>
  <si>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</si>
  <si>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</si>
  <si>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</si>
  <si>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</si>
  <si>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</si>
  <si>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</si>
  <si>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</si>
  <si>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</si>
  <si>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</si>
  <si>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</si>
  <si>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</si>
  <si>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</si>
  <si>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</si>
  <si>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</si>
  <si>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</si>
  <si>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</si>
  <si>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</si>
  <si>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</si>
  <si>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>7. Asegurar el acceso de la ciudadanía a la información y oferta institucional</t>
  </si>
  <si>
    <t xml:space="preserve">Consolidar la cultura del servicio como razón de ser de la Entidad, a partir de la identificación de los tramites y servicios de la SDG, brindando respuesta oportuna y efectiva a los requerimientos de las partes interesadas </t>
  </si>
  <si>
    <t>Mantener los niveles de monitoreo al cumplimiento de los términos de respuesta de un trámite entre el 95% y el 100% (SAC)
(Meta de la oportunidad en la respuesta para los líderes de proceso)</t>
  </si>
  <si>
    <t xml:space="preserve">Realizar 1 reporte mensual de monitoreo al cumplimiento de los términos de respuesta de los Derechos de Petición identificados en el ORFEO-SDQS. </t>
  </si>
  <si>
    <t>RUTINARIA</t>
  </si>
  <si>
    <t>Nivel de monitoreo al cumplimiento de los términos de respuesta</t>
  </si>
  <si>
    <t>N° de reportes realizados de monitoreo / N° de meses a reportar</t>
  </si>
  <si>
    <t>SUMA</t>
  </si>
  <si>
    <t>Reportes de monitoreo</t>
  </si>
  <si>
    <t>EFICACIA</t>
  </si>
  <si>
    <t>Reportes, memorandos, correos</t>
  </si>
  <si>
    <t>Coordinadora oficina de Servicio al Ciudadano - Dorys Valero</t>
  </si>
  <si>
    <t>SI</t>
  </si>
  <si>
    <t>Se realiza comunicación a cada dependencia de la entidad incluidas las alcaldías locales acerca de la gestión y trámite de los requerimientos correspondientes al mes. Se reporta mensualmente a la Veeduría Distrital a través del link dispuesto para tal fin, así como por la página institucional.</t>
  </si>
  <si>
    <t>Memorandos orfeo a todas las dependencias de la Entidad. / Páginas WEB Institucional y de la Veeduría Distrital.</t>
  </si>
  <si>
    <t>Lograr un nivel de medición de la satisfacción de la ciudadanía en el 100% de los puntos de medición establecidos (CAF) (Iniciar con 70%-2017)</t>
  </si>
  <si>
    <t>Ejecutar 1 estrategia para el cumplimiento de los lineamientos de la Circular 014 de 2016.</t>
  </si>
  <si>
    <t>RETADORA (MEJORA)</t>
  </si>
  <si>
    <t>Número de estretagias ejecutadas</t>
  </si>
  <si>
    <t>N° de estrategias ejecutadas</t>
  </si>
  <si>
    <t>CONSTANTE</t>
  </si>
  <si>
    <t>Estrategia</t>
  </si>
  <si>
    <t>Documentos de seguimiento, análisis de los puntos implementados</t>
  </si>
  <si>
    <t>Subsecretaría de Gestión Institucional</t>
  </si>
  <si>
    <t>Se consolida durante cada mes la información remitida por la Dirección de Tecnologías e Información, relativa a las encuestas de percepción.  Se consolida análisis en el informe mensual de la dependencia.</t>
  </si>
  <si>
    <t>Informe mensual de gestión Oficina de Servicio de Oficina de Atención a la Ciudadanía</t>
  </si>
  <si>
    <t>Registrar el 100% de los Derechos de Petición que ingresan a través del SDQS-ORFEO a la base de datos "reporte preventivo".</t>
  </si>
  <si>
    <t xml:space="preserve">Porcentaje de registro de los requerimientos ingresados en los aplicativos SDQS-ORFEO </t>
  </si>
  <si>
    <t>(N° de registros de requerimientos ingresados en la Base de Datos- Reporte Preventivo / N° de registros  de  requerimientos ingresados en los aplicativos SDQS-ORFEO) *100</t>
  </si>
  <si>
    <t>Registros y reportes</t>
  </si>
  <si>
    <t>Informes con los reportes y registros, comunicaciones, correos electrónicos</t>
  </si>
  <si>
    <t>En la base de datos reporte preventivo de Google Drive, se registra la totalidad de los SDQS que ingresan a la entidad, y se realiza un cruce de información en relación a los derechos de petición radicados en el ORFEO.</t>
  </si>
  <si>
    <t>Realizar 4 jornadas de sensibilización, dirigidas al equipo de trabajo del proceso de Servicio al Ciudadano.</t>
  </si>
  <si>
    <t>GESTION</t>
  </si>
  <si>
    <t>Número de jornadas pedagógicas de actualización a los  funcionarios que hacen parte de la oficina del SAC realizadas</t>
  </si>
  <si>
    <t xml:space="preserve">N° de jornadas pedagógicas realizadas </t>
  </si>
  <si>
    <t>Jornadas</t>
  </si>
  <si>
    <t xml:space="preserve"> Memorando de convocatoria, listados de asistencia y memorias de las jornadas </t>
  </si>
  <si>
    <t>Se realiza un proceso de inducción en el puesto de trabajo a las personas vinculadas al proceso de Atención al Ciudadano - SAC.0</t>
  </si>
  <si>
    <t>Actas de capacitación</t>
  </si>
  <si>
    <t xml:space="preserve">Realizar 1 visita semestral  de monitoreo a la aplicación  del proceso y protocolos del proceso de Servicio a la Ciudadanía, en cada punto de Atención a la Ciudadanía.   </t>
  </si>
  <si>
    <t>Número de visitas de seguimiento a los puntos de  Atención a la Ciudadanía de la Secretaría Distrital de Gobierno realizadas</t>
  </si>
  <si>
    <t xml:space="preserve">N° de visitas de seguimiento realizadas </t>
  </si>
  <si>
    <t>Visitas</t>
  </si>
  <si>
    <t>Memorandos informativos de las visitas, actas de visita, registros fotográficos (Si aplica)</t>
  </si>
  <si>
    <t xml:space="preserve">Actualizar el proceso "Servicio a la Ciudadanía" según la plataforma estratégica adoptada en la Secretaría Distrital de Gobierno. </t>
  </si>
  <si>
    <t>Número de procesos de Servicio a la Ciudadanía actualizados</t>
  </si>
  <si>
    <t>N° de procesos actualizados</t>
  </si>
  <si>
    <t>Proceso</t>
  </si>
  <si>
    <t>Actas de mesas de trabajo de la actualización, documento actualizado - normalizado en el SIG</t>
  </si>
  <si>
    <t>Subsecretaría de Gestión Institucional
Coordinadora oficina de Servicio al Ciudadano - Dorys Valero</t>
  </si>
  <si>
    <t>Realizar 1 reporte mensual con la actualización y publicación de la Guía de trámites y servicios de la Secretaría Distrital de Gobierno.</t>
  </si>
  <si>
    <t>Porcentaje de reportes de actualizaciones y publicaciones de la Guía de trámites y servicios</t>
  </si>
  <si>
    <t>(N° de reportes de actualizaciones y publicaciones realizadas / N° de meses a realizar reporte)</t>
  </si>
  <si>
    <t>Actualizaciones y publicaciones</t>
  </si>
  <si>
    <t>Versiones de la guía de trámites y servicios, memorias de las publicaciones</t>
  </si>
  <si>
    <t>Se realiza mensualmente certificados de confiabilidad de la actualización de la guía de trámites y servicios</t>
  </si>
  <si>
    <t>Oficios Enero No. 20174600004551 / febrero 20174600025951 y Marzo 20174600063731</t>
  </si>
  <si>
    <t>Alcanzar un 40% en el nivel de reconocimiento de la figura del defensor del ciudadano en la Secretaría Distrital de Gobierno.</t>
  </si>
  <si>
    <t>Porcentaje de reconocimiento de la figura del Defensor del Ciudadano</t>
  </si>
  <si>
    <t>(N° de encuestados que reconocen la figura del Defensor del Ciudadano de la SDG / N° total de encuestados)*100</t>
  </si>
  <si>
    <t>CRECIENTE</t>
  </si>
  <si>
    <t>Encuestados</t>
  </si>
  <si>
    <t>EFICIENCIA</t>
  </si>
  <si>
    <t>Encuesta de percepción</t>
  </si>
  <si>
    <t xml:space="preserve">Subsecretaría de Gestión Institucional  </t>
  </si>
  <si>
    <t>Realizar dos documentos de análisis estadístico y cualitativo de la gestión realizada a todos los PQR ingresados a través del SDQS-ORFEO.</t>
  </si>
  <si>
    <t>Número de documentos de análisis estadístico y cualitativo de PQR realizados</t>
  </si>
  <si>
    <t>N° de documentos de análisis cuantitativo y cualitativo realizados</t>
  </si>
  <si>
    <t>Documentos</t>
  </si>
  <si>
    <t>Documentos de análisis estadístico y cualitativo</t>
  </si>
  <si>
    <t>6. Integrar las herramientas de planeación, gestión y control, con enfoque de innovación, mejoramiento continuo, responsabilidad social, desarrollo integral del talento humano y transparencia</t>
  </si>
  <si>
    <t>Promover la modernización institucional con enfoque basado en resultados que garantice el manejo eficaz y eficiente de los recursos</t>
  </si>
  <si>
    <t>SOSTENIBILIDAD DEL SISTEMA DE GESTIÓN</t>
  </si>
  <si>
    <t>Consumo de papel 2017</t>
  </si>
  <si>
    <t>Datos entregados por la Dirección Administrativa</t>
  </si>
  <si>
    <t>Establecer línea base del perfil de riesgo del proceso aplicando metodología del manual de gestión del riesgo 1D-PGE-M4</t>
  </si>
  <si>
    <t>SOTENIBILIDAD DEL SISTEMA DE GESTIÓN</t>
  </si>
  <si>
    <t>Línea base del perfil del riesgo</t>
  </si>
  <si>
    <t>N/A</t>
  </si>
  <si>
    <t>Línea Base Perfil del Riesgo</t>
  </si>
  <si>
    <t>Reportes Gestión del Riesgo</t>
  </si>
  <si>
    <t>Mantener el 100% de las acciones correctivas asignadas al proceso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</si>
  <si>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</si>
  <si>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</si>
  <si>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Acciones Correctivas Actualizadas y Documentadas</t>
  </si>
  <si>
    <t>Aplicativo SIG MEJORA</t>
  </si>
  <si>
    <t>Cumplir con el 100% de reportes de riesgos y servicio no conforme del proceso de manera oportuna con destino a la mejora del Sistema de Gestión de la Entidad</t>
  </si>
  <si>
    <t>Cumplimiento en reportes de riesgos de manera oportuna</t>
  </si>
  <si>
    <t>(No. de reportes remitidos oportunamente a la OAP/ No. De reportes relacionados con el Sistema de gestión de la entidad)*100</t>
  </si>
  <si>
    <t>Reportes de Riesgos y Servicio No Conforme</t>
  </si>
  <si>
    <t>Asistir al 100% de las mesas de trabajo, comités o instancias de decisión o consulta relacionadas con el Sistema de Gestión de la Entidad</t>
  </si>
  <si>
    <t>Asistencia a las mesas de trabajo relacionadas con el Sistema de Gestión</t>
  </si>
  <si>
    <t>(No. de espacios en las que se participó/ No. de espacios convocados relacionados con el Sistema de gestión de la entidad)*100</t>
  </si>
  <si>
    <t>Asistencia a mesas de trabajo, comités o instancias de decisión</t>
  </si>
  <si>
    <t>Actas
Memorandos
Correos</t>
  </si>
  <si>
    <t>Cumplir el 100% del Plan de Actualización de la documentación del Sistema de Gestión de la Entidad correspondientes al proceso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</si>
  <si>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</si>
  <si>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</si>
  <si>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</si>
  <si>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Cumplimiento oportuno al 100% de las actividades consignadas en el plan anticorrupción 2017 o asignadas formalmente en virtud  de su implementación, a desarrollar en el respectivo trimestre según el cronograma establecido en el Plan Publicado.</t>
  </si>
  <si>
    <t>Cumplimiento oportuno Plan Anticorrupción 2017</t>
  </si>
  <si>
    <t>(No. De acciones del plan anticorrupción cumplidas en el trimestre/No. De acciones del plan anticorrupción formuladas para el trimestre en la versión vigente del plan anticorrupción)*100</t>
  </si>
  <si>
    <t>Actividades Cumplidas del Plan Anticorrupción</t>
  </si>
  <si>
    <t>Seguimiento Plan Anticorrupción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</si>
  <si>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</si>
  <si>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</si>
  <si>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</si>
  <si>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</si>
  <si>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</si>
  <si>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</si>
  <si>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 xml:space="preserve">ELABORÓ: </t>
  </si>
  <si>
    <t xml:space="preserve">REVISÓ: </t>
  </si>
  <si>
    <t>APROBÓ:</t>
  </si>
  <si>
    <t>Firma: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</si>
  <si>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</si>
  <si>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r>
      <t>Nombre:</t>
    </r>
    <r>
      <rPr>
        <sz val="10"/>
        <color indexed="8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</si>
  <si>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
</t>
    </r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</si>
  <si>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</si>
  <si>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</si>
  <si>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</si>
  <si>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</si>
  <si>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</si>
  <si>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</si>
  <si>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</si>
  <si>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</si>
  <si>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SERVICIOS PUBLICOS</t>
  </si>
  <si>
    <t>EFECTIVIDAD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</si>
  <si>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</si>
  <si>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</si>
  <si>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</si>
  <si>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</si>
  <si>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</si>
  <si>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</si>
  <si>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</si>
  <si>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</si>
  <si>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</si>
  <si>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</si>
  <si>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</si>
  <si>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</si>
  <si>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</si>
  <si>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</si>
  <si>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</si>
  <si>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</si>
  <si>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</si>
  <si>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</si>
  <si>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</si>
  <si>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</si>
  <si>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</si>
  <si>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</si>
  <si>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</si>
  <si>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</si>
  <si>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Sin programación para este trimestre</t>
  </si>
  <si>
    <t>Establecer la línea base del consumo de papel del proceso durante la vigencia 2017, según la herramienta entregada por la Oficina Asesora de Planeación</t>
  </si>
  <si>
    <t>Línea base del consumo de papel del proceso establecida</t>
  </si>
  <si>
    <t>Línea base del consumo de papel del proceso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</si>
</sst>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[$$-240A]\ #,##0.00"/>
    <numFmt numFmtId="174" formatCode="* #,##0.00&quot;    &quot;;\-* #,##0.00&quot;    &quot;;* \-#&quot;    &quot;;@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2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28"/>
      <color indexed="8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 Rounded MT Bold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0" fillId="30" borderId="1" applyNumberFormat="0" applyAlignment="0" applyProtection="0"/>
    <xf numFmtId="0" fontId="5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3" fillId="0" borderId="0">
      <alignment/>
      <protection/>
    </xf>
    <xf numFmtId="0" fontId="0" fillId="33" borderId="4" applyNumberFormat="0" applyFont="0" applyAlignment="0" applyProtection="0"/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53" fillId="2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  <xf numFmtId="0" fontId="3" fillId="35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60" fillId="36" borderId="0" xfId="0" applyFont="1" applyFill="1" applyAlignment="1">
      <alignment/>
    </xf>
    <xf numFmtId="0" fontId="3" fillId="36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 horizontal="center"/>
    </xf>
    <xf numFmtId="9" fontId="3" fillId="36" borderId="10" xfId="56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9" fontId="61" fillId="36" borderId="10" xfId="56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vertical="center" wrapText="1"/>
    </xf>
    <xf numFmtId="0" fontId="61" fillId="36" borderId="0" xfId="0" applyFont="1" applyFill="1" applyAlignment="1">
      <alignment/>
    </xf>
    <xf numFmtId="0" fontId="60" fillId="36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vertical="center"/>
    </xf>
    <xf numFmtId="0" fontId="60" fillId="36" borderId="0" xfId="0" applyFont="1" applyFill="1" applyBorder="1" applyAlignment="1">
      <alignment/>
    </xf>
    <xf numFmtId="0" fontId="63" fillId="0" borderId="12" xfId="0" applyFont="1" applyFill="1" applyBorder="1" applyAlignment="1">
      <alignment horizontal="justify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3" fillId="0" borderId="13" xfId="0" applyFont="1" applyFill="1" applyBorder="1" applyAlignment="1">
      <alignment horizontal="justify" vertical="center" wrapText="1"/>
    </xf>
    <xf numFmtId="0" fontId="63" fillId="0" borderId="10" xfId="0" applyFont="1" applyFill="1" applyBorder="1" applyAlignment="1">
      <alignment horizontal="justify" vertical="center" wrapText="1"/>
    </xf>
    <xf numFmtId="0" fontId="63" fillId="0" borderId="14" xfId="0" applyFont="1" applyFill="1" applyBorder="1" applyAlignment="1">
      <alignment horizontal="justify" vertical="center" wrapText="1"/>
    </xf>
    <xf numFmtId="0" fontId="63" fillId="0" borderId="15" xfId="0" applyFont="1" applyFill="1" applyBorder="1" applyAlignment="1">
      <alignment horizontal="justify" vertical="center" wrapText="1"/>
    </xf>
    <xf numFmtId="0" fontId="63" fillId="0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61" fillId="36" borderId="10" xfId="56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justify"/>
    </xf>
    <xf numFmtId="0" fontId="65" fillId="10" borderId="16" xfId="0" applyFont="1" applyFill="1" applyBorder="1" applyAlignment="1">
      <alignment horizontal="justify" vertical="center" wrapText="1"/>
    </xf>
    <xf numFmtId="0" fontId="65" fillId="36" borderId="16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justify" vertical="center" wrapText="1"/>
    </xf>
    <xf numFmtId="0" fontId="65" fillId="8" borderId="16" xfId="0" applyFont="1" applyFill="1" applyBorder="1" applyAlignment="1">
      <alignment horizontal="justify" vertical="center" wrapText="1"/>
    </xf>
    <xf numFmtId="0" fontId="65" fillId="8" borderId="17" xfId="0" applyFont="1" applyFill="1" applyBorder="1" applyAlignment="1">
      <alignment horizontal="justify" vertical="center" wrapText="1"/>
    </xf>
    <xf numFmtId="0" fontId="8" fillId="39" borderId="18" xfId="0" applyFont="1" applyFill="1" applyBorder="1" applyAlignment="1">
      <alignment horizontal="justify" vertical="center" wrapText="1"/>
    </xf>
    <xf numFmtId="0" fontId="8" fillId="39" borderId="16" xfId="0" applyFont="1" applyFill="1" applyBorder="1" applyAlignment="1">
      <alignment horizontal="justify" vertical="center" wrapText="1"/>
    </xf>
    <xf numFmtId="0" fontId="8" fillId="11" borderId="10" xfId="0" applyFont="1" applyFill="1" applyBorder="1" applyAlignment="1">
      <alignment horizontal="justify" vertical="center" wrapText="1"/>
    </xf>
    <xf numFmtId="0" fontId="8" fillId="11" borderId="16" xfId="0" applyFont="1" applyFill="1" applyBorder="1" applyAlignment="1">
      <alignment horizontal="justify" vertical="center" wrapText="1"/>
    </xf>
    <xf numFmtId="0" fontId="8" fillId="40" borderId="16" xfId="0" applyFont="1" applyFill="1" applyBorder="1" applyAlignment="1">
      <alignment horizontal="justify" vertical="center" wrapText="1"/>
    </xf>
    <xf numFmtId="0" fontId="65" fillId="40" borderId="19" xfId="0" applyFont="1" applyFill="1" applyBorder="1" applyAlignment="1">
      <alignment horizontal="justify" vertical="center" wrapText="1"/>
    </xf>
    <xf numFmtId="0" fontId="65" fillId="40" borderId="16" xfId="0" applyFont="1" applyFill="1" applyBorder="1" applyAlignment="1">
      <alignment horizontal="justify" vertical="center" wrapText="1"/>
    </xf>
    <xf numFmtId="0" fontId="8" fillId="40" borderId="10" xfId="0" applyFont="1" applyFill="1" applyBorder="1" applyAlignment="1">
      <alignment vertical="center" wrapText="1"/>
    </xf>
    <xf numFmtId="0" fontId="65" fillId="13" borderId="18" xfId="0" applyFont="1" applyFill="1" applyBorder="1" applyAlignment="1">
      <alignment horizontal="justify" vertical="center" wrapText="1"/>
    </xf>
    <xf numFmtId="0" fontId="65" fillId="13" borderId="16" xfId="0" applyFont="1" applyFill="1" applyBorder="1" applyAlignment="1">
      <alignment horizontal="justify" vertical="center" wrapText="1"/>
    </xf>
    <xf numFmtId="0" fontId="8" fillId="13" borderId="16" xfId="0" applyFont="1" applyFill="1" applyBorder="1" applyAlignment="1">
      <alignment horizontal="justify" vertical="center" wrapText="1"/>
    </xf>
    <xf numFmtId="0" fontId="66" fillId="13" borderId="16" xfId="0" applyFont="1" applyFill="1" applyBorder="1" applyAlignment="1">
      <alignment horizontal="justify" vertical="center" wrapText="1"/>
    </xf>
    <xf numFmtId="0" fontId="65" fillId="13" borderId="20" xfId="0" applyFont="1" applyFill="1" applyBorder="1" applyAlignment="1">
      <alignment horizontal="left" vertical="center" wrapText="1"/>
    </xf>
    <xf numFmtId="0" fontId="65" fillId="13" borderId="17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9" fontId="3" fillId="36" borderId="0" xfId="56" applyFont="1" applyFill="1" applyBorder="1" applyAlignment="1">
      <alignment horizontal="center" vertical="center" wrapText="1"/>
    </xf>
    <xf numFmtId="9" fontId="3" fillId="36" borderId="10" xfId="56" applyFont="1" applyFill="1" applyBorder="1" applyAlignment="1" applyProtection="1">
      <alignment horizontal="center" vertical="center" wrapText="1"/>
      <protection locked="0"/>
    </xf>
    <xf numFmtId="0" fontId="64" fillId="36" borderId="10" xfId="0" applyFont="1" applyFill="1" applyBorder="1" applyAlignment="1" applyProtection="1">
      <alignment horizontal="center" vertical="center" wrapText="1"/>
      <protection locked="0"/>
    </xf>
    <xf numFmtId="0" fontId="61" fillId="36" borderId="10" xfId="0" applyFont="1" applyFill="1" applyBorder="1" applyAlignment="1" applyProtection="1">
      <alignment horizontal="center" vertical="center" wrapText="1"/>
      <protection locked="0"/>
    </xf>
    <xf numFmtId="9" fontId="61" fillId="36" borderId="10" xfId="56" applyFont="1" applyFill="1" applyBorder="1" applyAlignment="1" applyProtection="1">
      <alignment horizontal="center" vertical="center" wrapText="1"/>
      <protection locked="0"/>
    </xf>
    <xf numFmtId="9" fontId="61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61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61" fillId="36" borderId="10" xfId="0" applyFont="1" applyFill="1" applyBorder="1" applyAlignment="1" applyProtection="1">
      <alignment horizontal="justify" vertical="center" wrapText="1"/>
      <protection locked="0"/>
    </xf>
    <xf numFmtId="0" fontId="61" fillId="36" borderId="10" xfId="0" applyFont="1" applyFill="1" applyBorder="1" applyAlignment="1" applyProtection="1">
      <alignment horizontal="left" vertical="center" wrapText="1"/>
      <protection locked="0"/>
    </xf>
    <xf numFmtId="173" fontId="61" fillId="36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9" fontId="0" fillId="0" borderId="10" xfId="56" applyFont="1" applyBorder="1" applyAlignment="1">
      <alignment horizontal="center" vertical="center"/>
    </xf>
    <xf numFmtId="0" fontId="62" fillId="36" borderId="0" xfId="0" applyFont="1" applyFill="1" applyBorder="1" applyAlignment="1">
      <alignment vertical="top" wrapText="1"/>
    </xf>
    <xf numFmtId="0" fontId="62" fillId="36" borderId="0" xfId="0" applyFont="1" applyFill="1" applyBorder="1" applyAlignment="1">
      <alignment horizontal="center" vertical="center" wrapText="1"/>
    </xf>
    <xf numFmtId="0" fontId="61" fillId="36" borderId="16" xfId="0" applyFont="1" applyFill="1" applyBorder="1" applyAlignment="1" applyProtection="1">
      <alignment horizontal="center" vertical="center" wrapText="1"/>
      <protection locked="0"/>
    </xf>
    <xf numFmtId="9" fontId="67" fillId="36" borderId="10" xfId="56" applyFont="1" applyFill="1" applyBorder="1" applyAlignment="1" applyProtection="1">
      <alignment horizontal="center" vertical="center" wrapText="1"/>
      <protection/>
    </xf>
    <xf numFmtId="9" fontId="3" fillId="36" borderId="10" xfId="56" applyFont="1" applyFill="1" applyBorder="1" applyAlignment="1" applyProtection="1">
      <alignment horizontal="center" vertical="center" wrapText="1"/>
      <protection/>
    </xf>
    <xf numFmtId="0" fontId="64" fillId="36" borderId="10" xfId="0" applyFont="1" applyFill="1" applyBorder="1" applyAlignment="1" applyProtection="1">
      <alignment horizontal="center" vertical="center" wrapText="1"/>
      <protection/>
    </xf>
    <xf numFmtId="9" fontId="9" fillId="36" borderId="10" xfId="56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 applyProtection="1">
      <alignment horizontal="left" vertical="center" wrapText="1"/>
      <protection locked="0"/>
    </xf>
    <xf numFmtId="0" fontId="34" fillId="39" borderId="10" xfId="0" applyFont="1" applyFill="1" applyBorder="1" applyAlignment="1" applyProtection="1">
      <alignment horizontal="left" vertical="center" wrapText="1"/>
      <protection locked="0"/>
    </xf>
    <xf numFmtId="9" fontId="0" fillId="0" borderId="10" xfId="56" applyFont="1" applyBorder="1" applyAlignment="1">
      <alignment horizontal="center" vertical="center"/>
    </xf>
    <xf numFmtId="0" fontId="61" fillId="39" borderId="10" xfId="0" applyFont="1" applyFill="1" applyBorder="1" applyAlignment="1" applyProtection="1">
      <alignment horizontal="center" vertical="center" wrapText="1"/>
      <protection locked="0"/>
    </xf>
    <xf numFmtId="9" fontId="0" fillId="36" borderId="10" xfId="56" applyFont="1" applyFill="1" applyBorder="1" applyAlignment="1">
      <alignment horizontal="center" vertical="center"/>
    </xf>
    <xf numFmtId="9" fontId="34" fillId="0" borderId="13" xfId="56" applyFont="1" applyBorder="1" applyAlignment="1">
      <alignment horizontal="center" vertical="center" wrapText="1"/>
    </xf>
    <xf numFmtId="0" fontId="61" fillId="39" borderId="13" xfId="0" applyFont="1" applyFill="1" applyBorder="1" applyAlignment="1" applyProtection="1">
      <alignment horizontal="center" vertical="center" wrapText="1"/>
      <protection locked="0"/>
    </xf>
    <xf numFmtId="0" fontId="61" fillId="36" borderId="13" xfId="0" applyFont="1" applyFill="1" applyBorder="1" applyAlignment="1" applyProtection="1">
      <alignment horizontal="center" vertical="center" wrapText="1"/>
      <protection locked="0"/>
    </xf>
    <xf numFmtId="0" fontId="61" fillId="36" borderId="13" xfId="0" applyFont="1" applyFill="1" applyBorder="1" applyAlignment="1">
      <alignment horizontal="center" vertical="center" wrapText="1"/>
    </xf>
    <xf numFmtId="9" fontId="6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>
      <alignment vertical="center" wrapText="1"/>
    </xf>
    <xf numFmtId="0" fontId="61" fillId="36" borderId="10" xfId="0" applyFont="1" applyFill="1" applyBorder="1" applyAlignment="1">
      <alignment horizontal="left" vertical="center" wrapText="1"/>
    </xf>
    <xf numFmtId="0" fontId="60" fillId="36" borderId="10" xfId="0" applyFont="1" applyFill="1" applyBorder="1" applyAlignment="1" applyProtection="1">
      <alignment horizontal="center" vertical="center"/>
      <protection locked="0"/>
    </xf>
    <xf numFmtId="0" fontId="34" fillId="39" borderId="21" xfId="0" applyFont="1" applyFill="1" applyBorder="1" applyAlignment="1">
      <alignment vertical="center" wrapText="1"/>
    </xf>
    <xf numFmtId="0" fontId="0" fillId="39" borderId="22" xfId="0" applyFill="1" applyBorder="1" applyAlignment="1">
      <alignment vertical="center" wrapText="1"/>
    </xf>
    <xf numFmtId="9" fontId="0" fillId="0" borderId="15" xfId="56" applyFont="1" applyBorder="1" applyAlignment="1">
      <alignment horizontal="center" vertical="center"/>
    </xf>
    <xf numFmtId="0" fontId="61" fillId="39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39" borderId="15" xfId="0" applyFill="1" applyBorder="1" applyAlignment="1" applyProtection="1">
      <alignment horizontal="left" vertical="center" wrapText="1"/>
      <protection locked="0"/>
    </xf>
    <xf numFmtId="0" fontId="61" fillId="36" borderId="15" xfId="0" applyFont="1" applyFill="1" applyBorder="1" applyAlignment="1" applyProtection="1">
      <alignment horizontal="center" vertical="center" wrapText="1"/>
      <protection locked="0"/>
    </xf>
    <xf numFmtId="0" fontId="61" fillId="36" borderId="15" xfId="0" applyFont="1" applyFill="1" applyBorder="1" applyAlignment="1">
      <alignment horizontal="center" vertical="center" wrapText="1"/>
    </xf>
    <xf numFmtId="9" fontId="61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61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>
      <alignment vertical="center" wrapText="1"/>
    </xf>
    <xf numFmtId="0" fontId="61" fillId="41" borderId="1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>
      <alignment horizontal="justify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6" borderId="16" xfId="0" applyFont="1" applyFill="1" applyBorder="1" applyAlignment="1" applyProtection="1">
      <alignment horizontal="justify" vertical="center" wrapText="1"/>
      <protection locked="0"/>
    </xf>
    <xf numFmtId="0" fontId="3" fillId="36" borderId="2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9" fontId="61" fillId="0" borderId="10" xfId="56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justify" vertical="center" wrapText="1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9" fontId="70" fillId="36" borderId="10" xfId="56" applyFont="1" applyFill="1" applyBorder="1" applyAlignment="1">
      <alignment horizontal="center" vertical="center" wrapText="1"/>
    </xf>
    <xf numFmtId="0" fontId="70" fillId="36" borderId="10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>
      <alignment vertical="center" wrapText="1"/>
    </xf>
    <xf numFmtId="0" fontId="70" fillId="41" borderId="10" xfId="0" applyFont="1" applyFill="1" applyBorder="1" applyAlignment="1" applyProtection="1">
      <alignment horizontal="center" vertical="center" wrapText="1"/>
      <protection locked="0"/>
    </xf>
    <xf numFmtId="10" fontId="70" fillId="36" borderId="16" xfId="0" applyNumberFormat="1" applyFont="1" applyFill="1" applyBorder="1" applyAlignment="1" applyProtection="1">
      <alignment horizontal="center" vertical="center" wrapText="1"/>
      <protection locked="0"/>
    </xf>
    <xf numFmtId="9" fontId="7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6" borderId="10" xfId="0" applyFont="1" applyFill="1" applyBorder="1" applyAlignment="1" applyProtection="1">
      <alignment horizontal="left" vertical="center" wrapText="1"/>
      <protection locked="0"/>
    </xf>
    <xf numFmtId="173" fontId="70" fillId="36" borderId="10" xfId="50" applyNumberFormat="1" applyFont="1" applyFill="1" applyBorder="1" applyAlignment="1" applyProtection="1">
      <alignment horizontal="center" vertical="center" wrapText="1"/>
      <protection locked="0"/>
    </xf>
    <xf numFmtId="0" fontId="70" fillId="36" borderId="1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 applyProtection="1">
      <alignment horizontal="justify" vertical="center" wrapText="1"/>
      <protection locked="0"/>
    </xf>
    <xf numFmtId="0" fontId="70" fillId="36" borderId="10" xfId="56" applyNumberFormat="1" applyFont="1" applyFill="1" applyBorder="1" applyAlignment="1">
      <alignment horizontal="center" vertical="center" wrapText="1"/>
    </xf>
    <xf numFmtId="9" fontId="70" fillId="36" borderId="10" xfId="56" applyFont="1" applyFill="1" applyBorder="1" applyAlignment="1" applyProtection="1">
      <alignment horizontal="center" vertical="center" wrapText="1"/>
      <protection locked="0"/>
    </xf>
    <xf numFmtId="172" fontId="70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71" fillId="36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62" fillId="36" borderId="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justify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61" fillId="26" borderId="25" xfId="0" applyFont="1" applyFill="1" applyBorder="1" applyAlignment="1">
      <alignment horizontal="justify" vertical="center" wrapText="1"/>
    </xf>
    <xf numFmtId="0" fontId="61" fillId="26" borderId="13" xfId="0" applyFont="1" applyFill="1" applyBorder="1" applyAlignment="1">
      <alignment horizontal="justify" vertical="center" wrapText="1"/>
    </xf>
    <xf numFmtId="0" fontId="61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61" fillId="36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36" borderId="24" xfId="56" applyFont="1" applyFill="1" applyBorder="1" applyAlignment="1" applyProtection="1">
      <alignment horizontal="center" vertical="center" wrapText="1"/>
      <protection/>
    </xf>
    <xf numFmtId="9" fontId="3" fillId="36" borderId="16" xfId="56" applyFont="1" applyFill="1" applyBorder="1" applyAlignment="1" applyProtection="1">
      <alignment horizontal="center" vertical="center" wrapText="1"/>
      <protection/>
    </xf>
    <xf numFmtId="0" fontId="73" fillId="43" borderId="24" xfId="0" applyFont="1" applyFill="1" applyBorder="1" applyAlignment="1" applyProtection="1">
      <alignment horizontal="center" vertical="center" wrapText="1"/>
      <protection/>
    </xf>
    <xf numFmtId="0" fontId="73" fillId="43" borderId="26" xfId="0" applyFont="1" applyFill="1" applyBorder="1" applyAlignment="1" applyProtection="1">
      <alignment horizontal="center" vertical="center" wrapText="1"/>
      <protection/>
    </xf>
    <xf numFmtId="0" fontId="73" fillId="43" borderId="16" xfId="0" applyFont="1" applyFill="1" applyBorder="1" applyAlignment="1" applyProtection="1">
      <alignment horizontal="center" vertical="center" wrapText="1"/>
      <protection/>
    </xf>
    <xf numFmtId="0" fontId="74" fillId="29" borderId="24" xfId="0" applyFont="1" applyFill="1" applyBorder="1" applyAlignment="1" applyProtection="1">
      <alignment horizontal="center" vertical="center" wrapText="1"/>
      <protection/>
    </xf>
    <xf numFmtId="0" fontId="74" fillId="29" borderId="26" xfId="0" applyFont="1" applyFill="1" applyBorder="1" applyAlignment="1" applyProtection="1">
      <alignment horizontal="center" vertical="center" wrapText="1"/>
      <protection/>
    </xf>
    <xf numFmtId="0" fontId="74" fillId="29" borderId="16" xfId="0" applyFont="1" applyFill="1" applyBorder="1" applyAlignment="1" applyProtection="1">
      <alignment horizontal="center" vertical="center" wrapText="1"/>
      <protection/>
    </xf>
    <xf numFmtId="0" fontId="74" fillId="26" borderId="24" xfId="0" applyFont="1" applyFill="1" applyBorder="1" applyAlignment="1" applyProtection="1">
      <alignment horizontal="center" vertical="center" wrapText="1"/>
      <protection/>
    </xf>
    <xf numFmtId="0" fontId="74" fillId="26" borderId="26" xfId="0" applyFont="1" applyFill="1" applyBorder="1" applyAlignment="1" applyProtection="1">
      <alignment horizontal="center" vertical="center" wrapText="1"/>
      <protection/>
    </xf>
    <xf numFmtId="0" fontId="74" fillId="26" borderId="16" xfId="0" applyFont="1" applyFill="1" applyBorder="1" applyAlignment="1" applyProtection="1">
      <alignment horizontal="center" vertical="center" wrapText="1"/>
      <protection/>
    </xf>
    <xf numFmtId="0" fontId="74" fillId="39" borderId="24" xfId="0" applyFont="1" applyFill="1" applyBorder="1" applyAlignment="1" applyProtection="1">
      <alignment horizontal="center" vertical="center" wrapText="1"/>
      <protection/>
    </xf>
    <xf numFmtId="0" fontId="74" fillId="39" borderId="26" xfId="0" applyFont="1" applyFill="1" applyBorder="1" applyAlignment="1" applyProtection="1">
      <alignment horizontal="center" vertical="center" wrapText="1"/>
      <protection/>
    </xf>
    <xf numFmtId="0" fontId="74" fillId="39" borderId="16" xfId="0" applyFont="1" applyFill="1" applyBorder="1" applyAlignment="1" applyProtection="1">
      <alignment horizontal="center" vertical="center" wrapText="1"/>
      <protection/>
    </xf>
    <xf numFmtId="0" fontId="75" fillId="26" borderId="24" xfId="0" applyFont="1" applyFill="1" applyBorder="1" applyAlignment="1" applyProtection="1">
      <alignment horizontal="center" vertical="center" wrapText="1"/>
      <protection/>
    </xf>
    <xf numFmtId="0" fontId="75" fillId="26" borderId="26" xfId="0" applyFont="1" applyFill="1" applyBorder="1" applyAlignment="1" applyProtection="1">
      <alignment horizontal="center" vertical="center" wrapText="1"/>
      <protection/>
    </xf>
    <xf numFmtId="0" fontId="75" fillId="26" borderId="16" xfId="0" applyFont="1" applyFill="1" applyBorder="1" applyAlignment="1" applyProtection="1">
      <alignment horizontal="center" vertical="center" wrapText="1"/>
      <protection/>
    </xf>
    <xf numFmtId="0" fontId="61" fillId="36" borderId="24" xfId="0" applyFont="1" applyFill="1" applyBorder="1" applyAlignment="1" applyProtection="1">
      <alignment horizontal="center" vertical="center" wrapText="1"/>
      <protection/>
    </xf>
    <xf numFmtId="0" fontId="61" fillId="36" borderId="26" xfId="0" applyFont="1" applyFill="1" applyBorder="1" applyAlignment="1" applyProtection="1">
      <alignment horizontal="center" vertical="center" wrapText="1"/>
      <protection/>
    </xf>
    <xf numFmtId="0" fontId="61" fillId="36" borderId="16" xfId="0" applyFont="1" applyFill="1" applyBorder="1" applyAlignment="1" applyProtection="1">
      <alignment horizontal="center" vertical="center" wrapText="1"/>
      <protection/>
    </xf>
    <xf numFmtId="0" fontId="64" fillId="36" borderId="24" xfId="0" applyFont="1" applyFill="1" applyBorder="1" applyAlignment="1" applyProtection="1">
      <alignment horizontal="center" vertical="center" wrapText="1"/>
      <protection/>
    </xf>
    <xf numFmtId="0" fontId="64" fillId="36" borderId="16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 applyProtection="1">
      <alignment horizontal="center" vertical="center" wrapText="1"/>
      <protection locked="0"/>
    </xf>
    <xf numFmtId="0" fontId="61" fillId="36" borderId="27" xfId="0" applyFont="1" applyFill="1" applyBorder="1" applyAlignment="1" applyProtection="1">
      <alignment horizontal="center" vertical="center" wrapText="1"/>
      <protection locked="0"/>
    </xf>
    <xf numFmtId="0" fontId="62" fillId="36" borderId="0" xfId="0" applyFont="1" applyFill="1" applyBorder="1" applyAlignment="1">
      <alignment horizontal="right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vertical="center" wrapText="1"/>
    </xf>
    <xf numFmtId="0" fontId="62" fillId="36" borderId="0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justify" vertical="center" wrapText="1"/>
    </xf>
    <xf numFmtId="22" fontId="76" fillId="14" borderId="10" xfId="0" applyNumberFormat="1" applyFont="1" applyFill="1" applyBorder="1" applyAlignment="1">
      <alignment horizontal="center" vertical="center"/>
    </xf>
    <xf numFmtId="0" fontId="76" fillId="14" borderId="10" xfId="0" applyFont="1" applyFill="1" applyBorder="1" applyAlignment="1">
      <alignment horizontal="center" vertical="center"/>
    </xf>
    <xf numFmtId="0" fontId="76" fillId="8" borderId="1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top" wrapText="1"/>
    </xf>
    <xf numFmtId="0" fontId="72" fillId="36" borderId="10" xfId="0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77" fillId="36" borderId="27" xfId="0" applyFont="1" applyFill="1" applyBorder="1" applyAlignment="1" applyProtection="1">
      <alignment horizontal="center" vertical="center" wrapText="1"/>
      <protection locked="0"/>
    </xf>
    <xf numFmtId="0" fontId="77" fillId="36" borderId="14" xfId="0" applyFont="1" applyFill="1" applyBorder="1" applyAlignment="1" applyProtection="1">
      <alignment horizontal="center" vertical="center" wrapText="1"/>
      <protection locked="0"/>
    </xf>
    <xf numFmtId="0" fontId="61" fillId="36" borderId="27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  <xf numFmtId="172" fontId="78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orcentaje 2" xfId="55"/>
    <cellStyle name="Percent" xfId="56"/>
    <cellStyle name="Porcentual 2" xfId="57"/>
    <cellStyle name="Rojo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Verde" xfId="67"/>
  </cellStyles>
  <dxfs count="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showGridLines="0" tabSelected="1" zoomScale="85" zoomScaleNormal="85" zoomScalePageLayoutView="0" workbookViewId="0" topLeftCell="E16">
      <pane xSplit="7005" topLeftCell="AA1" activePane="topRight" state="split"/>
      <selection pane="topLeft" activeCell="E25" sqref="E25"/>
      <selection pane="topRight" activeCell="AE27" sqref="AE27"/>
    </sheetView>
  </sheetViews>
  <sheetFormatPr defaultColWidth="11.421875" defaultRowHeight="15"/>
  <cols>
    <col min="1" max="1" width="8.8515625" style="22" customWidth="1"/>
    <col min="2" max="2" width="29.28125" style="0" customWidth="1"/>
    <col min="3" max="3" width="39.140625" style="0" customWidth="1"/>
    <col min="4" max="4" width="34.421875" style="0" customWidth="1"/>
    <col min="5" max="5" width="46.7109375" style="0" customWidth="1"/>
    <col min="6" max="6" width="27.57421875" style="0" customWidth="1"/>
    <col min="7" max="7" width="22.140625" style="0" customWidth="1"/>
    <col min="8" max="8" width="33.8515625" style="0" customWidth="1"/>
    <col min="9" max="9" width="39.7109375" style="0" customWidth="1"/>
    <col min="11" max="11" width="18.8515625" style="0" customWidth="1"/>
    <col min="17" max="17" width="24.57421875" style="0" customWidth="1"/>
    <col min="18" max="18" width="20.00390625" style="0" customWidth="1"/>
    <col min="19" max="19" width="27.28125" style="0" customWidth="1"/>
    <col min="20" max="20" width="19.57421875" style="0" customWidth="1"/>
    <col min="25" max="25" width="20.8515625" style="0" customWidth="1"/>
    <col min="26" max="26" width="18.8515625" style="0" customWidth="1"/>
    <col min="27" max="27" width="26.7109375" style="0" customWidth="1"/>
    <col min="28" max="28" width="18.8515625" style="0" customWidth="1"/>
    <col min="29" max="29" width="14.140625" style="0" customWidth="1"/>
    <col min="30" max="30" width="18.421875" style="0" customWidth="1"/>
    <col min="31" max="31" width="46.140625" style="0" customWidth="1"/>
    <col min="32" max="32" width="17.7109375" style="0" customWidth="1"/>
    <col min="33" max="33" width="18.140625" style="0" customWidth="1"/>
    <col min="34" max="34" width="19.7109375" style="0" customWidth="1"/>
    <col min="35" max="36" width="16.421875" style="0" customWidth="1"/>
    <col min="37" max="37" width="17.140625" style="0" customWidth="1"/>
    <col min="38" max="38" width="17.8515625" style="0" customWidth="1"/>
    <col min="48" max="48" width="14.8515625" style="0" customWidth="1"/>
    <col min="49" max="49" width="14.57421875" style="0" customWidth="1"/>
    <col min="50" max="50" width="20.7109375" style="0" customWidth="1"/>
    <col min="51" max="51" width="15.8515625" style="0" customWidth="1"/>
    <col min="52" max="52" width="19.140625" style="0" customWidth="1"/>
    <col min="53" max="53" width="31.421875" style="0" customWidth="1"/>
    <col min="54" max="54" width="18.421875" style="0" customWidth="1"/>
    <col min="55" max="55" width="19.8515625" style="0" customWidth="1"/>
  </cols>
  <sheetData>
    <row r="1" spans="1:26" ht="40.5" customHeight="1">
      <c r="A1" s="177">
        <f ca="1">NOW()</f>
        <v>42892.607069212965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40.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55" ht="15" customHeight="1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 customHeight="1">
      <c r="A4" s="174" t="s">
        <v>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>
      <c r="A5" s="174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 customHeight="1">
      <c r="A6" s="174" t="s">
        <v>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2"/>
      <c r="AB6" s="24"/>
      <c r="AC6" s="24"/>
      <c r="AD6" s="24"/>
      <c r="AE6" s="24"/>
      <c r="AF6" s="24"/>
      <c r="AG6" s="2"/>
      <c r="AH6" s="24"/>
      <c r="AI6" s="24"/>
      <c r="AJ6" s="24"/>
      <c r="AK6" s="24"/>
      <c r="AL6" s="24"/>
      <c r="AM6" s="2"/>
      <c r="AN6" s="24"/>
      <c r="AO6" s="24"/>
      <c r="AP6" s="24"/>
      <c r="AQ6" s="24"/>
      <c r="AR6" s="24"/>
      <c r="AS6" s="2"/>
      <c r="AT6" s="24"/>
      <c r="AU6" s="24"/>
      <c r="AV6" s="24"/>
      <c r="AW6" s="24"/>
      <c r="AX6" s="24"/>
      <c r="AY6" s="2"/>
      <c r="AZ6" s="24"/>
      <c r="BA6" s="24"/>
      <c r="BB6" s="24"/>
      <c r="BC6" s="24"/>
    </row>
    <row r="7" spans="1:55" ht="17.25" customHeight="1">
      <c r="A7" s="174" t="s">
        <v>5</v>
      </c>
      <c r="B7" s="174"/>
      <c r="C7" s="174"/>
      <c r="D7" s="174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2"/>
      <c r="AB7" s="24"/>
      <c r="AC7" s="24"/>
      <c r="AD7" s="24"/>
      <c r="AE7" s="24"/>
      <c r="AF7" s="24"/>
      <c r="AG7" s="2"/>
      <c r="AH7" s="24"/>
      <c r="AI7" s="24"/>
      <c r="AJ7" s="24"/>
      <c r="AK7" s="24"/>
      <c r="AL7" s="24"/>
      <c r="AM7" s="2"/>
      <c r="AN7" s="24"/>
      <c r="AO7" s="24"/>
      <c r="AP7" s="24"/>
      <c r="AQ7" s="24"/>
      <c r="AR7" s="24"/>
      <c r="AS7" s="2"/>
      <c r="AT7" s="24"/>
      <c r="AU7" s="24"/>
      <c r="AV7" s="24"/>
      <c r="AW7" s="24"/>
      <c r="AX7" s="24"/>
      <c r="AY7" s="2"/>
      <c r="AZ7" s="24"/>
      <c r="BA7" s="24"/>
      <c r="BB7" s="24"/>
      <c r="BC7" s="24"/>
    </row>
    <row r="8" spans="1:55" ht="15.75" customHeight="1">
      <c r="A8" s="174" t="s">
        <v>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</row>
    <row r="9" spans="1:55" ht="15">
      <c r="A9" s="10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</row>
    <row r="10" spans="1:55" ht="15">
      <c r="A10" s="104"/>
      <c r="B10" s="2"/>
      <c r="C10" s="2"/>
      <c r="D10" s="2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2"/>
      <c r="V10" s="1"/>
      <c r="W10" s="1"/>
      <c r="X10" s="1"/>
      <c r="Y10" s="1"/>
      <c r="Z10" s="1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</row>
    <row r="11" spans="1:55" ht="15">
      <c r="A11" s="3"/>
      <c r="B11" s="1"/>
      <c r="C11" s="1"/>
      <c r="D11" s="1"/>
      <c r="E11" s="195"/>
      <c r="F11" s="195"/>
      <c r="G11" s="195"/>
      <c r="H11" s="195"/>
      <c r="I11" s="195"/>
      <c r="J11" s="195"/>
      <c r="K11" s="195"/>
      <c r="L11" s="195"/>
      <c r="M11" s="173"/>
      <c r="N11" s="173"/>
      <c r="O11" s="173"/>
      <c r="P11" s="173"/>
      <c r="Q11" s="128"/>
      <c r="R11" s="128"/>
      <c r="S11" s="128"/>
      <c r="T11" s="128"/>
      <c r="U11" s="128"/>
      <c r="V11" s="1"/>
      <c r="W11" s="1"/>
      <c r="X11" s="1"/>
      <c r="Y11" s="1"/>
      <c r="Z11" s="1"/>
      <c r="AA11" s="173"/>
      <c r="AB11" s="173"/>
      <c r="AC11" s="173"/>
      <c r="AD11" s="131"/>
      <c r="AE11" s="131"/>
      <c r="AF11" s="131"/>
      <c r="AG11" s="173"/>
      <c r="AH11" s="173"/>
      <c r="AI11" s="173"/>
      <c r="AJ11" s="131"/>
      <c r="AK11" s="131"/>
      <c r="AL11" s="131"/>
      <c r="AM11" s="173"/>
      <c r="AN11" s="173"/>
      <c r="AO11" s="173"/>
      <c r="AP11" s="131"/>
      <c r="AQ11" s="131"/>
      <c r="AR11" s="131"/>
      <c r="AS11" s="173"/>
      <c r="AT11" s="173"/>
      <c r="AU11" s="173"/>
      <c r="AV11" s="131"/>
      <c r="AW11" s="131"/>
      <c r="AX11" s="131"/>
      <c r="AY11" s="173"/>
      <c r="AZ11" s="173"/>
      <c r="BA11" s="173"/>
      <c r="BB11" s="131"/>
      <c r="BC11" s="131"/>
    </row>
    <row r="12" spans="1:55" ht="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</row>
    <row r="13" spans="1:55" ht="15">
      <c r="A13" s="166" t="s">
        <v>7</v>
      </c>
      <c r="B13" s="166"/>
      <c r="C13" s="166"/>
      <c r="D13" s="166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 t="s">
        <v>8</v>
      </c>
      <c r="AB13" s="194"/>
      <c r="AC13" s="194"/>
      <c r="AD13" s="194"/>
      <c r="AE13" s="194"/>
      <c r="AF13" s="194"/>
      <c r="AG13" s="184" t="s">
        <v>8</v>
      </c>
      <c r="AH13" s="184"/>
      <c r="AI13" s="184"/>
      <c r="AJ13" s="184"/>
      <c r="AK13" s="184"/>
      <c r="AL13" s="184"/>
      <c r="AM13" s="194" t="s">
        <v>8</v>
      </c>
      <c r="AN13" s="194"/>
      <c r="AO13" s="194"/>
      <c r="AP13" s="194"/>
      <c r="AQ13" s="194"/>
      <c r="AR13" s="194"/>
      <c r="AS13" s="196" t="s">
        <v>8</v>
      </c>
      <c r="AT13" s="196"/>
      <c r="AU13" s="196"/>
      <c r="AV13" s="196"/>
      <c r="AW13" s="196"/>
      <c r="AX13" s="196"/>
      <c r="AY13" s="197" t="s">
        <v>8</v>
      </c>
      <c r="AZ13" s="197"/>
      <c r="BA13" s="197"/>
      <c r="BB13" s="197"/>
      <c r="BC13" s="197"/>
    </row>
    <row r="14" spans="1:55" ht="15">
      <c r="A14" s="166"/>
      <c r="B14" s="166"/>
      <c r="C14" s="166"/>
      <c r="D14" s="166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4" t="s">
        <v>9</v>
      </c>
      <c r="AB14" s="194"/>
      <c r="AC14" s="194"/>
      <c r="AD14" s="194"/>
      <c r="AE14" s="194"/>
      <c r="AF14" s="194"/>
      <c r="AG14" s="184" t="s">
        <v>10</v>
      </c>
      <c r="AH14" s="184"/>
      <c r="AI14" s="184"/>
      <c r="AJ14" s="184"/>
      <c r="AK14" s="184"/>
      <c r="AL14" s="184"/>
      <c r="AM14" s="194" t="s">
        <v>11</v>
      </c>
      <c r="AN14" s="194"/>
      <c r="AO14" s="194"/>
      <c r="AP14" s="194"/>
      <c r="AQ14" s="194"/>
      <c r="AR14" s="194"/>
      <c r="AS14" s="196" t="s">
        <v>12</v>
      </c>
      <c r="AT14" s="196"/>
      <c r="AU14" s="196"/>
      <c r="AV14" s="196"/>
      <c r="AW14" s="196"/>
      <c r="AX14" s="196"/>
      <c r="AY14" s="197" t="s">
        <v>13</v>
      </c>
      <c r="AZ14" s="197"/>
      <c r="BA14" s="197"/>
      <c r="BB14" s="197"/>
      <c r="BC14" s="197"/>
    </row>
    <row r="15" spans="1:55" ht="15" customHeight="1">
      <c r="A15" s="132"/>
      <c r="B15" s="132"/>
      <c r="C15" s="132"/>
      <c r="D15" s="132"/>
      <c r="E15" s="190" t="s">
        <v>14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2"/>
      <c r="U15" s="136"/>
      <c r="V15" s="184" t="s">
        <v>15</v>
      </c>
      <c r="W15" s="184"/>
      <c r="X15" s="184"/>
      <c r="Y15" s="184"/>
      <c r="Z15" s="184"/>
      <c r="AA15" s="172" t="s">
        <v>16</v>
      </c>
      <c r="AB15" s="172"/>
      <c r="AC15" s="172"/>
      <c r="AD15" s="185" t="s">
        <v>17</v>
      </c>
      <c r="AE15" s="172" t="s">
        <v>18</v>
      </c>
      <c r="AF15" s="172" t="s">
        <v>19</v>
      </c>
      <c r="AG15" s="189" t="s">
        <v>16</v>
      </c>
      <c r="AH15" s="189"/>
      <c r="AI15" s="189"/>
      <c r="AJ15" s="189" t="s">
        <v>17</v>
      </c>
      <c r="AK15" s="189" t="s">
        <v>18</v>
      </c>
      <c r="AL15" s="189" t="s">
        <v>19</v>
      </c>
      <c r="AM15" s="172" t="s">
        <v>16</v>
      </c>
      <c r="AN15" s="172"/>
      <c r="AO15" s="172"/>
      <c r="AP15" s="172" t="s">
        <v>17</v>
      </c>
      <c r="AQ15" s="172" t="s">
        <v>18</v>
      </c>
      <c r="AR15" s="172" t="s">
        <v>19</v>
      </c>
      <c r="AS15" s="171" t="s">
        <v>16</v>
      </c>
      <c r="AT15" s="171"/>
      <c r="AU15" s="171"/>
      <c r="AV15" s="171" t="s">
        <v>17</v>
      </c>
      <c r="AW15" s="171" t="s">
        <v>18</v>
      </c>
      <c r="AX15" s="171" t="s">
        <v>19</v>
      </c>
      <c r="AY15" s="188" t="s">
        <v>16</v>
      </c>
      <c r="AZ15" s="188"/>
      <c r="BA15" s="188"/>
      <c r="BB15" s="188" t="s">
        <v>17</v>
      </c>
      <c r="BC15" s="188" t="s">
        <v>20</v>
      </c>
    </row>
    <row r="16" spans="1:55" ht="63.75">
      <c r="A16" s="11" t="s">
        <v>21</v>
      </c>
      <c r="B16" s="11" t="s">
        <v>22</v>
      </c>
      <c r="C16" s="11" t="s">
        <v>23</v>
      </c>
      <c r="D16" s="53" t="s">
        <v>24</v>
      </c>
      <c r="E16" s="5" t="s">
        <v>25</v>
      </c>
      <c r="F16" s="5" t="s">
        <v>26</v>
      </c>
      <c r="G16" s="5" t="s">
        <v>27</v>
      </c>
      <c r="H16" s="5" t="s">
        <v>28</v>
      </c>
      <c r="I16" s="5" t="s">
        <v>29</v>
      </c>
      <c r="J16" s="5" t="s">
        <v>30</v>
      </c>
      <c r="K16" s="5" t="s">
        <v>31</v>
      </c>
      <c r="L16" s="5" t="s">
        <v>32</v>
      </c>
      <c r="M16" s="5" t="s">
        <v>33</v>
      </c>
      <c r="N16" s="5" t="s">
        <v>34</v>
      </c>
      <c r="O16" s="5" t="s">
        <v>35</v>
      </c>
      <c r="P16" s="5" t="s">
        <v>36</v>
      </c>
      <c r="Q16" s="5" t="s">
        <v>37</v>
      </c>
      <c r="R16" s="5" t="s">
        <v>38</v>
      </c>
      <c r="S16" s="5" t="s">
        <v>39</v>
      </c>
      <c r="T16" s="5" t="s">
        <v>40</v>
      </c>
      <c r="U16" s="5" t="s">
        <v>41</v>
      </c>
      <c r="V16" s="138" t="s">
        <v>42</v>
      </c>
      <c r="W16" s="138" t="s">
        <v>43</v>
      </c>
      <c r="X16" s="186" t="s">
        <v>44</v>
      </c>
      <c r="Y16" s="187"/>
      <c r="Z16" s="138" t="s">
        <v>45</v>
      </c>
      <c r="AA16" s="139" t="s">
        <v>28</v>
      </c>
      <c r="AB16" s="130" t="s">
        <v>46</v>
      </c>
      <c r="AC16" s="130" t="s">
        <v>47</v>
      </c>
      <c r="AD16" s="185"/>
      <c r="AE16" s="172"/>
      <c r="AF16" s="172"/>
      <c r="AG16" s="138" t="s">
        <v>28</v>
      </c>
      <c r="AH16" s="138" t="s">
        <v>46</v>
      </c>
      <c r="AI16" s="138" t="s">
        <v>47</v>
      </c>
      <c r="AJ16" s="189"/>
      <c r="AK16" s="189"/>
      <c r="AL16" s="189"/>
      <c r="AM16" s="130" t="s">
        <v>28</v>
      </c>
      <c r="AN16" s="130" t="s">
        <v>46</v>
      </c>
      <c r="AO16" s="130" t="s">
        <v>47</v>
      </c>
      <c r="AP16" s="172"/>
      <c r="AQ16" s="172"/>
      <c r="AR16" s="172"/>
      <c r="AS16" s="129" t="s">
        <v>28</v>
      </c>
      <c r="AT16" s="129" t="s">
        <v>46</v>
      </c>
      <c r="AU16" s="129" t="s">
        <v>47</v>
      </c>
      <c r="AV16" s="171"/>
      <c r="AW16" s="171"/>
      <c r="AX16" s="171"/>
      <c r="AY16" s="137" t="s">
        <v>28</v>
      </c>
      <c r="AZ16" s="137" t="s">
        <v>46</v>
      </c>
      <c r="BA16" s="137" t="s">
        <v>47</v>
      </c>
      <c r="BB16" s="188"/>
      <c r="BC16" s="188"/>
    </row>
    <row r="17" spans="1:55" ht="15">
      <c r="A17" s="49"/>
      <c r="B17" s="50"/>
      <c r="C17" s="50"/>
      <c r="D17" s="49"/>
      <c r="E17" s="51" t="s">
        <v>48</v>
      </c>
      <c r="F17" s="51"/>
      <c r="G17" s="51" t="s">
        <v>48</v>
      </c>
      <c r="H17" s="51" t="s">
        <v>48</v>
      </c>
      <c r="I17" s="51" t="s">
        <v>48</v>
      </c>
      <c r="J17" s="51" t="s">
        <v>48</v>
      </c>
      <c r="K17" s="51" t="s">
        <v>48</v>
      </c>
      <c r="L17" s="51" t="s">
        <v>48</v>
      </c>
      <c r="M17" s="52" t="s">
        <v>48</v>
      </c>
      <c r="N17" s="52" t="s">
        <v>48</v>
      </c>
      <c r="O17" s="52" t="s">
        <v>48</v>
      </c>
      <c r="P17" s="52" t="s">
        <v>48</v>
      </c>
      <c r="Q17" s="51" t="s">
        <v>48</v>
      </c>
      <c r="R17" s="51" t="s">
        <v>48</v>
      </c>
      <c r="S17" s="51" t="s">
        <v>48</v>
      </c>
      <c r="T17" s="51" t="s">
        <v>48</v>
      </c>
      <c r="U17" s="51"/>
      <c r="V17" s="6" t="s">
        <v>49</v>
      </c>
      <c r="W17" s="6" t="s">
        <v>48</v>
      </c>
      <c r="X17" s="6" t="s">
        <v>50</v>
      </c>
      <c r="Y17" s="6" t="s">
        <v>51</v>
      </c>
      <c r="Z17" s="6" t="s">
        <v>48</v>
      </c>
      <c r="AA17" s="130" t="s">
        <v>48</v>
      </c>
      <c r="AB17" s="130" t="s">
        <v>48</v>
      </c>
      <c r="AC17" s="130"/>
      <c r="AD17" s="139" t="s">
        <v>48</v>
      </c>
      <c r="AE17" s="130" t="s">
        <v>48</v>
      </c>
      <c r="AF17" s="130" t="s">
        <v>48</v>
      </c>
      <c r="AG17" s="138" t="s">
        <v>48</v>
      </c>
      <c r="AH17" s="138" t="s">
        <v>48</v>
      </c>
      <c r="AI17" s="138" t="s">
        <v>48</v>
      </c>
      <c r="AJ17" s="138" t="s">
        <v>48</v>
      </c>
      <c r="AK17" s="138" t="s">
        <v>48</v>
      </c>
      <c r="AL17" s="138" t="s">
        <v>48</v>
      </c>
      <c r="AM17" s="130" t="s">
        <v>48</v>
      </c>
      <c r="AN17" s="130" t="s">
        <v>48</v>
      </c>
      <c r="AO17" s="130" t="s">
        <v>48</v>
      </c>
      <c r="AP17" s="130"/>
      <c r="AQ17" s="130" t="s">
        <v>48</v>
      </c>
      <c r="AR17" s="130" t="s">
        <v>48</v>
      </c>
      <c r="AS17" s="129" t="s">
        <v>48</v>
      </c>
      <c r="AT17" s="129" t="s">
        <v>48</v>
      </c>
      <c r="AU17" s="129" t="s">
        <v>48</v>
      </c>
      <c r="AV17" s="129" t="s">
        <v>48</v>
      </c>
      <c r="AW17" s="129" t="s">
        <v>48</v>
      </c>
      <c r="AX17" s="129" t="s">
        <v>48</v>
      </c>
      <c r="AY17" s="137" t="s">
        <v>48</v>
      </c>
      <c r="AZ17" s="137"/>
      <c r="BA17" s="137" t="s">
        <v>48</v>
      </c>
      <c r="BB17" s="137" t="s">
        <v>48</v>
      </c>
      <c r="BC17" s="137" t="s">
        <v>48</v>
      </c>
    </row>
    <row r="18" spans="1:55" ht="106.5" customHeight="1">
      <c r="A18" s="105">
        <v>1</v>
      </c>
      <c r="B18" s="181" t="s">
        <v>52</v>
      </c>
      <c r="C18" s="167" t="s">
        <v>53</v>
      </c>
      <c r="D18" s="133" t="s">
        <v>54</v>
      </c>
      <c r="E18" s="96" t="s">
        <v>55</v>
      </c>
      <c r="F18" s="7">
        <v>0.07</v>
      </c>
      <c r="G18" s="57" t="s">
        <v>56</v>
      </c>
      <c r="H18" s="97" t="s">
        <v>57</v>
      </c>
      <c r="I18" s="98" t="s">
        <v>58</v>
      </c>
      <c r="J18" s="68">
        <v>12</v>
      </c>
      <c r="K18" s="57" t="s">
        <v>59</v>
      </c>
      <c r="L18" s="57" t="s">
        <v>60</v>
      </c>
      <c r="M18" s="57">
        <v>3</v>
      </c>
      <c r="N18" s="57">
        <v>3</v>
      </c>
      <c r="O18" s="57">
        <v>3</v>
      </c>
      <c r="P18" s="57">
        <v>3</v>
      </c>
      <c r="Q18" s="57">
        <v>12</v>
      </c>
      <c r="R18" s="57" t="s">
        <v>61</v>
      </c>
      <c r="S18" s="57" t="s">
        <v>62</v>
      </c>
      <c r="T18" s="57" t="s">
        <v>63</v>
      </c>
      <c r="U18" s="57" t="s">
        <v>64</v>
      </c>
      <c r="V18" s="57"/>
      <c r="W18" s="57"/>
      <c r="X18" s="57"/>
      <c r="Y18" s="62" t="str">
        <f>IF('PLAN GESTION POR PROCESO'!X18=Hoja2!$B$100,Hoja2!$C$100,IF('PLAN GESTION POR PROCESO'!X18=Hoja2!$B$101,Hoja2!$C$101,IF('PLAN GESTION POR PROCESO'!X18=Hoja2!$B$102,Hoja2!$C$102,IF('PLAN GESTION POR PROCESO'!X18=Hoja2!$B$103,Hoja2!$C$103,IF('PLAN GESTION POR PROCESO'!X18=Hoja2!$B$104,Hoja2!$C$104,IF('PLAN GESTION POR PROCESO'!X18=Hoja2!$B$105,Hoja2!$C$105,IF('PLAN GESTION POR PROCESO'!X18=Hoja2!$B$106,Hoja2!$C$106,IF(X18=Hoja2!$B$107,Hoja2!$C$107,"COMPLETAR"))))))))</f>
        <v>COMPLETAR</v>
      </c>
      <c r="Z18" s="63"/>
      <c r="AA18" s="133" t="str">
        <f>H18</f>
        <v>Nivel de monitoreo al cumplimiento de los términos de respuesta</v>
      </c>
      <c r="AB18" s="133">
        <f>M18</f>
        <v>3</v>
      </c>
      <c r="AC18" s="57">
        <v>3</v>
      </c>
      <c r="AD18" s="4">
        <f>(AC18/AB18)</f>
        <v>1</v>
      </c>
      <c r="AE18" s="61" t="s">
        <v>65</v>
      </c>
      <c r="AF18" s="61" t="s">
        <v>66</v>
      </c>
      <c r="AG18" s="133" t="str">
        <f>H18</f>
        <v>Nivel de monitoreo al cumplimiento de los términos de respuesta</v>
      </c>
      <c r="AH18" s="25">
        <f>N18</f>
        <v>3</v>
      </c>
      <c r="AI18" s="58"/>
      <c r="AJ18" s="4">
        <f>(AI18/AH18)</f>
        <v>0</v>
      </c>
      <c r="AK18" s="62"/>
      <c r="AL18" s="57"/>
      <c r="AM18" s="133" t="str">
        <f>H18</f>
        <v>Nivel de monitoreo al cumplimiento de los términos de respuesta</v>
      </c>
      <c r="AN18" s="133">
        <f>O18</f>
        <v>3</v>
      </c>
      <c r="AO18" s="57"/>
      <c r="AP18" s="4">
        <f>(AO18/AN18)</f>
        <v>0</v>
      </c>
      <c r="AQ18" s="57"/>
      <c r="AR18" s="57"/>
      <c r="AS18" s="133" t="str">
        <f>H18</f>
        <v>Nivel de monitoreo al cumplimiento de los términos de respuesta</v>
      </c>
      <c r="AT18" s="133">
        <f>P18</f>
        <v>3</v>
      </c>
      <c r="AU18" s="60"/>
      <c r="AV18" s="4">
        <f>(AU18/AT18)</f>
        <v>0</v>
      </c>
      <c r="AW18" s="56"/>
      <c r="AX18" s="57"/>
      <c r="AY18" s="133" t="str">
        <f>H18</f>
        <v>Nivel de monitoreo al cumplimiento de los términos de respuesta</v>
      </c>
      <c r="AZ18" s="133">
        <f>Q18</f>
        <v>12</v>
      </c>
      <c r="BA18" s="7">
        <f>IF(K18="CONSTANTE",AVERAGE(AC18,AI18,AO18,AU18),(SUM(AC18,AI18,AO18,AU18)))</f>
        <v>3</v>
      </c>
      <c r="BB18" s="55"/>
      <c r="BC18" s="56"/>
    </row>
    <row r="19" spans="1:55" ht="114" customHeight="1">
      <c r="A19" s="105">
        <v>2</v>
      </c>
      <c r="B19" s="181"/>
      <c r="C19" s="168"/>
      <c r="D19" s="99" t="s">
        <v>67</v>
      </c>
      <c r="E19" s="100" t="s">
        <v>68</v>
      </c>
      <c r="F19" s="7">
        <v>0.08</v>
      </c>
      <c r="G19" s="57" t="s">
        <v>69</v>
      </c>
      <c r="H19" s="97" t="s">
        <v>70</v>
      </c>
      <c r="I19" s="98" t="s">
        <v>71</v>
      </c>
      <c r="J19" s="68">
        <v>1</v>
      </c>
      <c r="K19" s="57" t="s">
        <v>72</v>
      </c>
      <c r="L19" s="57" t="s">
        <v>73</v>
      </c>
      <c r="M19" s="100">
        <v>1</v>
      </c>
      <c r="N19" s="100">
        <v>1</v>
      </c>
      <c r="O19" s="100">
        <v>1</v>
      </c>
      <c r="P19" s="100">
        <v>1</v>
      </c>
      <c r="Q19" s="100">
        <v>1</v>
      </c>
      <c r="R19" s="57" t="s">
        <v>61</v>
      </c>
      <c r="S19" s="57" t="s">
        <v>74</v>
      </c>
      <c r="T19" s="57" t="s">
        <v>75</v>
      </c>
      <c r="U19" s="57" t="s">
        <v>64</v>
      </c>
      <c r="V19" s="57"/>
      <c r="W19" s="57"/>
      <c r="X19" s="57"/>
      <c r="Y19" s="62" t="str">
        <f>IF('PLAN GESTION POR PROCESO'!X19=Hoja2!$B$100,Hoja2!$C$100,IF('PLAN GESTION POR PROCESO'!X19=Hoja2!$B$101,Hoja2!$C$101,IF('PLAN GESTION POR PROCESO'!X19=Hoja2!$B$102,Hoja2!$C$102,IF('PLAN GESTION POR PROCESO'!X19=Hoja2!$B$103,Hoja2!$C$103,IF('PLAN GESTION POR PROCESO'!X19=Hoja2!$B$104,Hoja2!$C$104,IF('PLAN GESTION POR PROCESO'!X19=Hoja2!$B$105,Hoja2!$C$105,IF('PLAN GESTION POR PROCESO'!X19=Hoja2!$B$106,Hoja2!$C$106,IF(X19=Hoja2!$B$107,Hoja2!$C$107,"COMPLETAR"))))))))</f>
        <v>COMPLETAR</v>
      </c>
      <c r="Z19" s="63"/>
      <c r="AA19" s="133" t="str">
        <f>H19</f>
        <v>Número de estretagias ejecutadas</v>
      </c>
      <c r="AB19" s="133">
        <f>M19</f>
        <v>1</v>
      </c>
      <c r="AC19" s="57">
        <v>1</v>
      </c>
      <c r="AD19" s="4">
        <f>(AC19/AB19)</f>
        <v>1</v>
      </c>
      <c r="AE19" s="61" t="s">
        <v>76</v>
      </c>
      <c r="AF19" s="61" t="s">
        <v>77</v>
      </c>
      <c r="AG19" s="133" t="str">
        <f>H19</f>
        <v>Número de estretagias ejecutadas</v>
      </c>
      <c r="AH19" s="25">
        <f>N19</f>
        <v>1</v>
      </c>
      <c r="AI19" s="58"/>
      <c r="AJ19" s="4">
        <f>(AI19/AH19)</f>
        <v>0</v>
      </c>
      <c r="AK19" s="62"/>
      <c r="AL19" s="57"/>
      <c r="AM19" s="133" t="str">
        <f>H19</f>
        <v>Número de estretagias ejecutadas</v>
      </c>
      <c r="AN19" s="133">
        <f>O19</f>
        <v>1</v>
      </c>
      <c r="AO19" s="57"/>
      <c r="AP19" s="4">
        <f>(AO19/AN19)</f>
        <v>0</v>
      </c>
      <c r="AQ19" s="57"/>
      <c r="AR19" s="57"/>
      <c r="AS19" s="133" t="str">
        <f>H19</f>
        <v>Número de estretagias ejecutadas</v>
      </c>
      <c r="AT19" s="133">
        <f>P19</f>
        <v>1</v>
      </c>
      <c r="AU19" s="60"/>
      <c r="AV19" s="4">
        <f>(AU19/AT19)</f>
        <v>0</v>
      </c>
      <c r="AW19" s="56"/>
      <c r="AX19" s="57"/>
      <c r="AY19" s="133" t="str">
        <f>H19</f>
        <v>Número de estretagias ejecutadas</v>
      </c>
      <c r="AZ19" s="133">
        <f>Q19</f>
        <v>1</v>
      </c>
      <c r="BA19" s="7">
        <f>IF(K19="CONSTANTE",AVERAGE(AC19,AI19,AO19,AU19),(SUM(AC19,AI19,AO19,AU19)))</f>
        <v>1</v>
      </c>
      <c r="BB19" s="55"/>
      <c r="BC19" s="56"/>
    </row>
    <row r="20" spans="1:55" ht="127.5">
      <c r="A20" s="105">
        <v>3</v>
      </c>
      <c r="B20" s="181"/>
      <c r="C20" s="168"/>
      <c r="D20" s="99"/>
      <c r="E20" s="100" t="s">
        <v>78</v>
      </c>
      <c r="F20" s="7">
        <v>0.08</v>
      </c>
      <c r="G20" s="57" t="s">
        <v>56</v>
      </c>
      <c r="H20" s="97" t="s">
        <v>79</v>
      </c>
      <c r="I20" s="98" t="s">
        <v>80</v>
      </c>
      <c r="J20" s="68"/>
      <c r="K20" s="57" t="s">
        <v>72</v>
      </c>
      <c r="L20" s="57" t="s">
        <v>81</v>
      </c>
      <c r="M20" s="59">
        <v>1</v>
      </c>
      <c r="N20" s="59">
        <v>1</v>
      </c>
      <c r="O20" s="59">
        <v>1</v>
      </c>
      <c r="P20" s="59">
        <v>1</v>
      </c>
      <c r="Q20" s="59">
        <v>1</v>
      </c>
      <c r="R20" s="57" t="s">
        <v>61</v>
      </c>
      <c r="S20" s="57" t="s">
        <v>82</v>
      </c>
      <c r="T20" s="57" t="s">
        <v>63</v>
      </c>
      <c r="U20" s="57" t="s">
        <v>64</v>
      </c>
      <c r="V20" s="57"/>
      <c r="W20" s="57"/>
      <c r="X20" s="57"/>
      <c r="Y20" s="62" t="str">
        <f>IF('PLAN GESTION POR PROCESO'!X20=Hoja2!$B$100,Hoja2!$C$100,IF('PLAN GESTION POR PROCESO'!X20=Hoja2!$B$101,Hoja2!$C$101,IF('PLAN GESTION POR PROCESO'!X20=Hoja2!$B$102,Hoja2!$C$102,IF('PLAN GESTION POR PROCESO'!X20=Hoja2!$B$103,Hoja2!$C$103,IF('PLAN GESTION POR PROCESO'!X20=Hoja2!$B$104,Hoja2!$C$104,IF('PLAN GESTION POR PROCESO'!X20=Hoja2!$B$105,Hoja2!$C$105,IF('PLAN GESTION POR PROCESO'!X20=Hoja2!$B$106,Hoja2!$C$106,IF(X20=Hoja2!$B$107,Hoja2!$C$107,"COMPLETAR"))))))))</f>
        <v>COMPLETAR</v>
      </c>
      <c r="Z20" s="63"/>
      <c r="AA20" s="133" t="str">
        <f aca="true" t="shared" si="0" ref="AA20:AA33">H20</f>
        <v>Porcentaje de registro de los requerimientos ingresados en los aplicativos SDQS-ORFEO </v>
      </c>
      <c r="AB20" s="133">
        <f aca="true" t="shared" si="1" ref="AB20:AB33">M20</f>
        <v>1</v>
      </c>
      <c r="AC20" s="57">
        <v>1</v>
      </c>
      <c r="AD20" s="4">
        <f aca="true" t="shared" si="2" ref="AD20:AD33">(AC20/AB20)</f>
        <v>1</v>
      </c>
      <c r="AE20" s="61" t="s">
        <v>83</v>
      </c>
      <c r="AF20" s="61" t="s">
        <v>77</v>
      </c>
      <c r="AG20" s="133" t="str">
        <f aca="true" t="shared" si="3" ref="AG20:AG33">H20</f>
        <v>Porcentaje de registro de los requerimientos ingresados en los aplicativos SDQS-ORFEO </v>
      </c>
      <c r="AH20" s="25">
        <f aca="true" t="shared" si="4" ref="AH20:AH33">N20</f>
        <v>1</v>
      </c>
      <c r="AI20" s="58"/>
      <c r="AJ20" s="4">
        <f aca="true" t="shared" si="5" ref="AJ20:AJ33">(AI20/AH20)</f>
        <v>0</v>
      </c>
      <c r="AK20" s="57"/>
      <c r="AL20" s="57"/>
      <c r="AM20" s="133" t="str">
        <f aca="true" t="shared" si="6" ref="AM20:AM33">H20</f>
        <v>Porcentaje de registro de los requerimientos ingresados en los aplicativos SDQS-ORFEO </v>
      </c>
      <c r="AN20" s="133">
        <f aca="true" t="shared" si="7" ref="AN20:AN33">O20</f>
        <v>1</v>
      </c>
      <c r="AO20" s="57"/>
      <c r="AP20" s="4">
        <f aca="true" t="shared" si="8" ref="AP20:AP33">(AO20/AN20)</f>
        <v>0</v>
      </c>
      <c r="AQ20" s="57"/>
      <c r="AR20" s="57"/>
      <c r="AS20" s="133" t="str">
        <f aca="true" t="shared" si="9" ref="AS20:AS33">H20</f>
        <v>Porcentaje de registro de los requerimientos ingresados en los aplicativos SDQS-ORFEO </v>
      </c>
      <c r="AT20" s="133">
        <f aca="true" t="shared" si="10" ref="AT20:AT33">P20</f>
        <v>1</v>
      </c>
      <c r="AU20" s="59"/>
      <c r="AV20" s="4">
        <f aca="true" t="shared" si="11" ref="AV20:AV33">(AU20/AT20)</f>
        <v>0</v>
      </c>
      <c r="AW20" s="56"/>
      <c r="AX20" s="57"/>
      <c r="AY20" s="133" t="str">
        <f aca="true" t="shared" si="12" ref="AY20:AY33">H20</f>
        <v>Porcentaje de registro de los requerimientos ingresados en los aplicativos SDQS-ORFEO </v>
      </c>
      <c r="AZ20" s="133">
        <f aca="true" t="shared" si="13" ref="AZ20:AZ33">Q20</f>
        <v>1</v>
      </c>
      <c r="BA20" s="7">
        <f aca="true" t="shared" si="14" ref="BA20:BA33">IF(K20="CONSTANTE",AVERAGE(AC20,AI20,AO20,AU20),(SUM(AC20,AI20,AO20,AU20)))</f>
        <v>1</v>
      </c>
      <c r="BB20" s="55"/>
      <c r="BC20" s="56"/>
    </row>
    <row r="21" spans="1:55" ht="165.75">
      <c r="A21" s="105">
        <v>4</v>
      </c>
      <c r="B21" s="181"/>
      <c r="C21" s="168"/>
      <c r="D21" s="99"/>
      <c r="E21" s="100" t="s">
        <v>84</v>
      </c>
      <c r="F21" s="7">
        <v>0.07</v>
      </c>
      <c r="G21" s="57" t="s">
        <v>85</v>
      </c>
      <c r="H21" s="97" t="s">
        <v>86</v>
      </c>
      <c r="I21" s="98" t="s">
        <v>87</v>
      </c>
      <c r="J21" s="68">
        <v>2</v>
      </c>
      <c r="K21" s="57" t="s">
        <v>59</v>
      </c>
      <c r="L21" s="57" t="s">
        <v>88</v>
      </c>
      <c r="M21" s="57">
        <v>1</v>
      </c>
      <c r="N21" s="57">
        <v>1</v>
      </c>
      <c r="O21" s="57">
        <v>1</v>
      </c>
      <c r="P21" s="57">
        <v>1</v>
      </c>
      <c r="Q21" s="57">
        <v>4</v>
      </c>
      <c r="R21" s="57" t="s">
        <v>61</v>
      </c>
      <c r="S21" s="57" t="s">
        <v>89</v>
      </c>
      <c r="T21" s="57" t="s">
        <v>63</v>
      </c>
      <c r="U21" s="57" t="s">
        <v>64</v>
      </c>
      <c r="V21" s="57"/>
      <c r="W21" s="57"/>
      <c r="X21" s="57"/>
      <c r="Y21" s="62" t="str">
        <f>IF('PLAN GESTION POR PROCESO'!X21=Hoja2!$B$100,Hoja2!$C$100,IF('PLAN GESTION POR PROCESO'!X21=Hoja2!$B$101,Hoja2!$C$101,IF('PLAN GESTION POR PROCESO'!X21=Hoja2!$B$102,Hoja2!$C$102,IF('PLAN GESTION POR PROCESO'!X21=Hoja2!$B$103,Hoja2!$C$103,IF('PLAN GESTION POR PROCESO'!X21=Hoja2!$B$104,Hoja2!$C$104,IF('PLAN GESTION POR PROCESO'!X21=Hoja2!$B$105,Hoja2!$C$105,IF('PLAN GESTION POR PROCESO'!X21=Hoja2!$B$106,Hoja2!$C$106,IF(X21=Hoja2!$B$107,Hoja2!$C$107,"COMPLETAR"))))))))</f>
        <v>COMPLETAR</v>
      </c>
      <c r="Z21" s="63"/>
      <c r="AA21" s="133" t="str">
        <f t="shared" si="0"/>
        <v>Número de jornadas pedagógicas de actualización a los  funcionarios que hacen parte de la oficina del SAC realizadas</v>
      </c>
      <c r="AB21" s="133">
        <f t="shared" si="1"/>
        <v>1</v>
      </c>
      <c r="AC21" s="57">
        <v>1</v>
      </c>
      <c r="AD21" s="4">
        <f t="shared" si="2"/>
        <v>1</v>
      </c>
      <c r="AE21" s="61" t="s">
        <v>90</v>
      </c>
      <c r="AF21" s="61" t="s">
        <v>91</v>
      </c>
      <c r="AG21" s="133" t="str">
        <f t="shared" si="3"/>
        <v>Número de jornadas pedagógicas de actualización a los  funcionarios que hacen parte de la oficina del SAC realizadas</v>
      </c>
      <c r="AH21" s="25">
        <f t="shared" si="4"/>
        <v>1</v>
      </c>
      <c r="AI21" s="58"/>
      <c r="AJ21" s="4">
        <f t="shared" si="5"/>
        <v>0</v>
      </c>
      <c r="AK21" s="62"/>
      <c r="AL21" s="57"/>
      <c r="AM21" s="133" t="str">
        <f t="shared" si="6"/>
        <v>Número de jornadas pedagógicas de actualización a los  funcionarios que hacen parte de la oficina del SAC realizadas</v>
      </c>
      <c r="AN21" s="133">
        <f t="shared" si="7"/>
        <v>1</v>
      </c>
      <c r="AO21" s="57"/>
      <c r="AP21" s="4">
        <f t="shared" si="8"/>
        <v>0</v>
      </c>
      <c r="AQ21" s="57"/>
      <c r="AR21" s="57"/>
      <c r="AS21" s="133" t="str">
        <f t="shared" si="9"/>
        <v>Número de jornadas pedagógicas de actualización a los  funcionarios que hacen parte de la oficina del SAC realizadas</v>
      </c>
      <c r="AT21" s="133">
        <f t="shared" si="10"/>
        <v>1</v>
      </c>
      <c r="AU21" s="60"/>
      <c r="AV21" s="4">
        <f t="shared" si="11"/>
        <v>0</v>
      </c>
      <c r="AW21" s="56"/>
      <c r="AX21" s="57"/>
      <c r="AY21" s="133" t="str">
        <f t="shared" si="12"/>
        <v>Número de jornadas pedagógicas de actualización a los  funcionarios que hacen parte de la oficina del SAC realizadas</v>
      </c>
      <c r="AZ21" s="133">
        <f t="shared" si="13"/>
        <v>4</v>
      </c>
      <c r="BA21" s="7">
        <f t="shared" si="14"/>
        <v>1</v>
      </c>
      <c r="BB21" s="55"/>
      <c r="BC21" s="56"/>
    </row>
    <row r="22" spans="1:55" ht="165.75">
      <c r="A22" s="105">
        <v>5</v>
      </c>
      <c r="B22" s="181"/>
      <c r="C22" s="168"/>
      <c r="D22" s="99"/>
      <c r="E22" s="101" t="s">
        <v>92</v>
      </c>
      <c r="F22" s="7">
        <v>0.07</v>
      </c>
      <c r="G22" s="57" t="s">
        <v>85</v>
      </c>
      <c r="H22" s="97" t="s">
        <v>93</v>
      </c>
      <c r="I22" s="98" t="s">
        <v>94</v>
      </c>
      <c r="J22" s="68">
        <v>0</v>
      </c>
      <c r="K22" s="57" t="s">
        <v>59</v>
      </c>
      <c r="L22" s="57" t="s">
        <v>95</v>
      </c>
      <c r="M22" s="57">
        <v>0</v>
      </c>
      <c r="N22" s="57">
        <v>1</v>
      </c>
      <c r="O22" s="57">
        <v>0</v>
      </c>
      <c r="P22" s="57">
        <v>1</v>
      </c>
      <c r="Q22" s="57">
        <v>2</v>
      </c>
      <c r="R22" s="57" t="s">
        <v>61</v>
      </c>
      <c r="S22" s="57" t="s">
        <v>96</v>
      </c>
      <c r="T22" s="57" t="s">
        <v>63</v>
      </c>
      <c r="U22" s="57" t="s">
        <v>64</v>
      </c>
      <c r="V22" s="57"/>
      <c r="W22" s="57"/>
      <c r="X22" s="57"/>
      <c r="Y22" s="62" t="str">
        <f>IF('PLAN GESTION POR PROCESO'!X22=Hoja2!$B$100,Hoja2!$C$100,IF('PLAN GESTION POR PROCESO'!X22=Hoja2!$B$101,Hoja2!$C$101,IF('PLAN GESTION POR PROCESO'!X22=Hoja2!$B$102,Hoja2!$C$102,IF('PLAN GESTION POR PROCESO'!X22=Hoja2!$B$103,Hoja2!$C$103,IF('PLAN GESTION POR PROCESO'!X22=Hoja2!$B$104,Hoja2!$C$104,IF('PLAN GESTION POR PROCESO'!X22=Hoja2!$B$105,Hoja2!$C$105,IF('PLAN GESTION POR PROCESO'!X22=Hoja2!$B$106,Hoja2!$C$106,IF(X22=Hoja2!$B$107,Hoja2!$C$107,"COMPLETAR"))))))))</f>
        <v>COMPLETAR</v>
      </c>
      <c r="Z22" s="63"/>
      <c r="AA22" s="133" t="str">
        <f t="shared" si="0"/>
        <v>Número de visitas de seguimiento a los puntos de  Atención a la Ciudadanía de la Secretaría Distrital de Gobierno realizadas</v>
      </c>
      <c r="AB22" s="133">
        <f t="shared" si="1"/>
        <v>0</v>
      </c>
      <c r="AC22" s="57">
        <v>0</v>
      </c>
      <c r="AD22" s="4">
        <v>1</v>
      </c>
      <c r="AE22" s="61" t="s">
        <v>204</v>
      </c>
      <c r="AF22" s="61"/>
      <c r="AG22" s="133" t="str">
        <f t="shared" si="3"/>
        <v>Número de visitas de seguimiento a los puntos de  Atención a la Ciudadanía de la Secretaría Distrital de Gobierno realizadas</v>
      </c>
      <c r="AH22" s="25">
        <f t="shared" si="4"/>
        <v>1</v>
      </c>
      <c r="AI22" s="58"/>
      <c r="AJ22" s="4">
        <f t="shared" si="5"/>
        <v>0</v>
      </c>
      <c r="AK22" s="62"/>
      <c r="AL22" s="57"/>
      <c r="AM22" s="133" t="str">
        <f t="shared" si="6"/>
        <v>Número de visitas de seguimiento a los puntos de  Atención a la Ciudadanía de la Secretaría Distrital de Gobierno realizadas</v>
      </c>
      <c r="AN22" s="133">
        <f t="shared" si="7"/>
        <v>0</v>
      </c>
      <c r="AO22" s="57"/>
      <c r="AP22" s="4" t="e">
        <f t="shared" si="8"/>
        <v>#DIV/0!</v>
      </c>
      <c r="AQ22" s="57"/>
      <c r="AR22" s="57"/>
      <c r="AS22" s="133" t="str">
        <f t="shared" si="9"/>
        <v>Número de visitas de seguimiento a los puntos de  Atención a la Ciudadanía de la Secretaría Distrital de Gobierno realizadas</v>
      </c>
      <c r="AT22" s="133">
        <f t="shared" si="10"/>
        <v>1</v>
      </c>
      <c r="AU22" s="60"/>
      <c r="AV22" s="4">
        <f t="shared" si="11"/>
        <v>0</v>
      </c>
      <c r="AW22" s="56"/>
      <c r="AX22" s="57"/>
      <c r="AY22" s="133" t="str">
        <f t="shared" si="12"/>
        <v>Número de visitas de seguimiento a los puntos de  Atención a la Ciudadanía de la Secretaría Distrital de Gobierno realizadas</v>
      </c>
      <c r="AZ22" s="133">
        <f t="shared" si="13"/>
        <v>2</v>
      </c>
      <c r="BA22" s="7">
        <f t="shared" si="14"/>
        <v>0</v>
      </c>
      <c r="BB22" s="55"/>
      <c r="BC22" s="56"/>
    </row>
    <row r="23" spans="1:55" ht="89.25">
      <c r="A23" s="105">
        <v>6</v>
      </c>
      <c r="B23" s="181"/>
      <c r="C23" s="168"/>
      <c r="D23" s="99"/>
      <c r="E23" s="100" t="s">
        <v>97</v>
      </c>
      <c r="F23" s="7">
        <v>0.08</v>
      </c>
      <c r="G23" s="57" t="s">
        <v>69</v>
      </c>
      <c r="H23" s="97" t="s">
        <v>98</v>
      </c>
      <c r="I23" s="98" t="s">
        <v>99</v>
      </c>
      <c r="J23" s="68"/>
      <c r="K23" s="57" t="s">
        <v>59</v>
      </c>
      <c r="L23" s="57" t="s">
        <v>100</v>
      </c>
      <c r="M23" s="57">
        <v>0</v>
      </c>
      <c r="N23" s="57">
        <v>1</v>
      </c>
      <c r="O23" s="57">
        <v>0</v>
      </c>
      <c r="P23" s="57">
        <v>0</v>
      </c>
      <c r="Q23" s="57">
        <v>1</v>
      </c>
      <c r="R23" s="57" t="s">
        <v>61</v>
      </c>
      <c r="S23" s="57" t="s">
        <v>101</v>
      </c>
      <c r="T23" s="57" t="s">
        <v>102</v>
      </c>
      <c r="U23" s="57" t="s">
        <v>64</v>
      </c>
      <c r="V23" s="57"/>
      <c r="W23" s="57"/>
      <c r="X23" s="57"/>
      <c r="Y23" s="62" t="str">
        <f>IF('PLAN GESTION POR PROCESO'!X23=Hoja2!$B$100,Hoja2!$C$100,IF('PLAN GESTION POR PROCESO'!X23=Hoja2!$B$101,Hoja2!$C$101,IF('PLAN GESTION POR PROCESO'!X23=Hoja2!$B$102,Hoja2!$C$102,IF('PLAN GESTION POR PROCESO'!X23=Hoja2!$B$103,Hoja2!$C$103,IF('PLAN GESTION POR PROCESO'!X23=Hoja2!$B$104,Hoja2!$C$104,IF('PLAN GESTION POR PROCESO'!X23=Hoja2!$B$105,Hoja2!$C$105,IF('PLAN GESTION POR PROCESO'!X23=Hoja2!$B$106,Hoja2!$C$106,IF(X23=Hoja2!$B$107,Hoja2!$C$107,"COMPLETAR"))))))))</f>
        <v>COMPLETAR</v>
      </c>
      <c r="Z23" s="63"/>
      <c r="AA23" s="133" t="str">
        <f t="shared" si="0"/>
        <v>Número de procesos de Servicio a la Ciudadanía actualizados</v>
      </c>
      <c r="AB23" s="133">
        <f t="shared" si="1"/>
        <v>0</v>
      </c>
      <c r="AC23" s="57">
        <v>0</v>
      </c>
      <c r="AD23" s="4">
        <v>1</v>
      </c>
      <c r="AE23" s="61" t="s">
        <v>204</v>
      </c>
      <c r="AF23" s="61"/>
      <c r="AG23" s="133" t="str">
        <f t="shared" si="3"/>
        <v>Número de procesos de Servicio a la Ciudadanía actualizados</v>
      </c>
      <c r="AH23" s="25">
        <f t="shared" si="4"/>
        <v>1</v>
      </c>
      <c r="AI23" s="58"/>
      <c r="AJ23" s="4">
        <f t="shared" si="5"/>
        <v>0</v>
      </c>
      <c r="AK23" s="62"/>
      <c r="AL23" s="57"/>
      <c r="AM23" s="133" t="str">
        <f t="shared" si="6"/>
        <v>Número de procesos de Servicio a la Ciudadanía actualizados</v>
      </c>
      <c r="AN23" s="133">
        <f t="shared" si="7"/>
        <v>0</v>
      </c>
      <c r="AO23" s="57"/>
      <c r="AP23" s="4" t="e">
        <f t="shared" si="8"/>
        <v>#DIV/0!</v>
      </c>
      <c r="AQ23" s="57"/>
      <c r="AR23" s="57"/>
      <c r="AS23" s="133" t="str">
        <f t="shared" si="9"/>
        <v>Número de procesos de Servicio a la Ciudadanía actualizados</v>
      </c>
      <c r="AT23" s="133">
        <f t="shared" si="10"/>
        <v>0</v>
      </c>
      <c r="AU23" s="60"/>
      <c r="AV23" s="4" t="e">
        <f t="shared" si="11"/>
        <v>#DIV/0!</v>
      </c>
      <c r="AW23" s="56"/>
      <c r="AX23" s="57"/>
      <c r="AY23" s="133" t="str">
        <f t="shared" si="12"/>
        <v>Número de procesos de Servicio a la Ciudadanía actualizados</v>
      </c>
      <c r="AZ23" s="133">
        <f t="shared" si="13"/>
        <v>1</v>
      </c>
      <c r="BA23" s="7">
        <f t="shared" si="14"/>
        <v>0</v>
      </c>
      <c r="BB23" s="55"/>
      <c r="BC23" s="56"/>
    </row>
    <row r="24" spans="1:55" ht="140.25">
      <c r="A24" s="105">
        <v>7</v>
      </c>
      <c r="B24" s="181"/>
      <c r="C24" s="168"/>
      <c r="D24" s="99"/>
      <c r="E24" s="96" t="s">
        <v>103</v>
      </c>
      <c r="F24" s="7">
        <v>0.07</v>
      </c>
      <c r="G24" s="57" t="s">
        <v>56</v>
      </c>
      <c r="H24" s="97" t="s">
        <v>104</v>
      </c>
      <c r="I24" s="98" t="s">
        <v>105</v>
      </c>
      <c r="J24" s="68">
        <v>12</v>
      </c>
      <c r="K24" s="57" t="s">
        <v>59</v>
      </c>
      <c r="L24" s="57" t="s">
        <v>106</v>
      </c>
      <c r="M24" s="57">
        <v>3</v>
      </c>
      <c r="N24" s="57">
        <v>3</v>
      </c>
      <c r="O24" s="57">
        <v>3</v>
      </c>
      <c r="P24" s="57">
        <v>3</v>
      </c>
      <c r="Q24" s="57">
        <v>12</v>
      </c>
      <c r="R24" s="57" t="s">
        <v>61</v>
      </c>
      <c r="S24" s="57" t="s">
        <v>107</v>
      </c>
      <c r="T24" s="57" t="s">
        <v>63</v>
      </c>
      <c r="U24" s="57" t="s">
        <v>64</v>
      </c>
      <c r="V24" s="57"/>
      <c r="W24" s="57"/>
      <c r="X24" s="57"/>
      <c r="Y24" s="62" t="str">
        <f>IF('PLAN GESTION POR PROCESO'!X24=Hoja2!$B$100,Hoja2!$C$100,IF('PLAN GESTION POR PROCESO'!X24=Hoja2!$B$101,Hoja2!$C$101,IF('PLAN GESTION POR PROCESO'!X24=Hoja2!$B$102,Hoja2!$C$102,IF('PLAN GESTION POR PROCESO'!X24=Hoja2!$B$103,Hoja2!$C$103,IF('PLAN GESTION POR PROCESO'!X24=Hoja2!$B$104,Hoja2!$C$104,IF('PLAN GESTION POR PROCESO'!X24=Hoja2!$B$105,Hoja2!$C$105,IF('PLAN GESTION POR PROCESO'!X24=Hoja2!$B$106,Hoja2!$C$106,IF(X24=Hoja2!$B$107,Hoja2!$C$107,"COMPLETAR"))))))))</f>
        <v>COMPLETAR</v>
      </c>
      <c r="Z24" s="63"/>
      <c r="AA24" s="133" t="str">
        <f t="shared" si="0"/>
        <v>Porcentaje de reportes de actualizaciones y publicaciones de la Guía de trámites y servicios</v>
      </c>
      <c r="AB24" s="133">
        <f t="shared" si="1"/>
        <v>3</v>
      </c>
      <c r="AC24" s="57">
        <v>3</v>
      </c>
      <c r="AD24" s="4">
        <f t="shared" si="2"/>
        <v>1</v>
      </c>
      <c r="AE24" s="61" t="s">
        <v>108</v>
      </c>
      <c r="AF24" s="61" t="s">
        <v>109</v>
      </c>
      <c r="AG24" s="133" t="str">
        <f t="shared" si="3"/>
        <v>Porcentaje de reportes de actualizaciones y publicaciones de la Guía de trámites y servicios</v>
      </c>
      <c r="AH24" s="25">
        <f t="shared" si="4"/>
        <v>3</v>
      </c>
      <c r="AI24" s="58"/>
      <c r="AJ24" s="4">
        <f t="shared" si="5"/>
        <v>0</v>
      </c>
      <c r="AK24" s="62"/>
      <c r="AL24" s="57"/>
      <c r="AM24" s="133" t="str">
        <f t="shared" si="6"/>
        <v>Porcentaje de reportes de actualizaciones y publicaciones de la Guía de trámites y servicios</v>
      </c>
      <c r="AN24" s="133">
        <f t="shared" si="7"/>
        <v>3</v>
      </c>
      <c r="AO24" s="57"/>
      <c r="AP24" s="4">
        <f t="shared" si="8"/>
        <v>0</v>
      </c>
      <c r="AQ24" s="57"/>
      <c r="AR24" s="57"/>
      <c r="AS24" s="133" t="str">
        <f t="shared" si="9"/>
        <v>Porcentaje de reportes de actualizaciones y publicaciones de la Guía de trámites y servicios</v>
      </c>
      <c r="AT24" s="133">
        <f t="shared" si="10"/>
        <v>3</v>
      </c>
      <c r="AU24" s="60"/>
      <c r="AV24" s="4">
        <f t="shared" si="11"/>
        <v>0</v>
      </c>
      <c r="AW24" s="56"/>
      <c r="AX24" s="57"/>
      <c r="AY24" s="133" t="str">
        <f t="shared" si="12"/>
        <v>Porcentaje de reportes de actualizaciones y publicaciones de la Guía de trámites y servicios</v>
      </c>
      <c r="AZ24" s="133">
        <f t="shared" si="13"/>
        <v>12</v>
      </c>
      <c r="BA24" s="7">
        <f t="shared" si="14"/>
        <v>3</v>
      </c>
      <c r="BB24" s="55"/>
      <c r="BC24" s="56"/>
    </row>
    <row r="25" spans="1:55" s="125" customFormat="1" ht="74.25" customHeight="1">
      <c r="A25" s="108">
        <v>8</v>
      </c>
      <c r="B25" s="181"/>
      <c r="C25" s="168"/>
      <c r="D25" s="109"/>
      <c r="E25" s="110" t="s">
        <v>110</v>
      </c>
      <c r="F25" s="111">
        <v>0.2</v>
      </c>
      <c r="G25" s="112" t="s">
        <v>69</v>
      </c>
      <c r="H25" s="113" t="s">
        <v>111</v>
      </c>
      <c r="I25" s="114" t="s">
        <v>112</v>
      </c>
      <c r="J25" s="115">
        <v>0.209</v>
      </c>
      <c r="K25" s="112" t="s">
        <v>113</v>
      </c>
      <c r="L25" s="112" t="s">
        <v>114</v>
      </c>
      <c r="M25" s="116">
        <v>0.25</v>
      </c>
      <c r="N25" s="116">
        <v>0.3</v>
      </c>
      <c r="O25" s="116">
        <v>0.35</v>
      </c>
      <c r="P25" s="116">
        <v>0.4</v>
      </c>
      <c r="Q25" s="116">
        <v>0.4</v>
      </c>
      <c r="R25" s="112" t="s">
        <v>115</v>
      </c>
      <c r="S25" s="112" t="s">
        <v>116</v>
      </c>
      <c r="T25" s="112" t="s">
        <v>117</v>
      </c>
      <c r="U25" s="112" t="s">
        <v>64</v>
      </c>
      <c r="V25" s="112"/>
      <c r="W25" s="112"/>
      <c r="X25" s="112"/>
      <c r="Y25" s="117" t="str">
        <f>IF('PLAN GESTION POR PROCESO'!X25=Hoja2!$B$100,Hoja2!$C$100,IF('PLAN GESTION POR PROCESO'!X25=Hoja2!$B$101,Hoja2!$C$101,IF('PLAN GESTION POR PROCESO'!X25=Hoja2!$B$102,Hoja2!$C$102,IF('PLAN GESTION POR PROCESO'!X25=Hoja2!$B$103,Hoja2!$C$103,IF('PLAN GESTION POR PROCESO'!X25=Hoja2!$B$104,Hoja2!$C$104,IF('PLAN GESTION POR PROCESO'!X25=Hoja2!$B$105,Hoja2!$C$105,IF('PLAN GESTION POR PROCESO'!X25=Hoja2!$B$106,Hoja2!$C$106,IF(X25=Hoja2!$B$107,Hoja2!$C$107,"COMPLETAR"))))))))</f>
        <v>COMPLETAR</v>
      </c>
      <c r="Z25" s="118"/>
      <c r="AA25" s="119" t="str">
        <f>H25</f>
        <v>Porcentaje de reconocimiento de la figura del Defensor del Ciudadano</v>
      </c>
      <c r="AB25" s="119">
        <f>M25</f>
        <v>0.25</v>
      </c>
      <c r="AC25" s="112"/>
      <c r="AD25" s="111">
        <f>(AC25/AB25)</f>
        <v>0</v>
      </c>
      <c r="AE25" s="120"/>
      <c r="AF25" s="120"/>
      <c r="AG25" s="119" t="str">
        <f>H25</f>
        <v>Porcentaje de reconocimiento de la figura del Defensor del Ciudadano</v>
      </c>
      <c r="AH25" s="121">
        <f>N25</f>
        <v>0.3</v>
      </c>
      <c r="AI25" s="122"/>
      <c r="AJ25" s="111">
        <f>(AI25/AH25)</f>
        <v>0</v>
      </c>
      <c r="AK25" s="117"/>
      <c r="AL25" s="112"/>
      <c r="AM25" s="119" t="str">
        <f>H25</f>
        <v>Porcentaje de reconocimiento de la figura del Defensor del Ciudadano</v>
      </c>
      <c r="AN25" s="119">
        <f>O25</f>
        <v>0.35</v>
      </c>
      <c r="AO25" s="112"/>
      <c r="AP25" s="111">
        <f>(AO25/AN25)</f>
        <v>0</v>
      </c>
      <c r="AQ25" s="112"/>
      <c r="AR25" s="112"/>
      <c r="AS25" s="119" t="str">
        <f>H25</f>
        <v>Porcentaje de reconocimiento de la figura del Defensor del Ciudadano</v>
      </c>
      <c r="AT25" s="119">
        <f>P25</f>
        <v>0.4</v>
      </c>
      <c r="AU25" s="123"/>
      <c r="AV25" s="111">
        <f>(AU25/AT25)</f>
        <v>0</v>
      </c>
      <c r="AW25" s="124"/>
      <c r="AX25" s="112"/>
      <c r="AY25" s="119" t="str">
        <f>H25</f>
        <v>Porcentaje de reconocimiento de la figura del Defensor del Ciudadano</v>
      </c>
      <c r="AZ25" s="119">
        <f>Q25</f>
        <v>0.4</v>
      </c>
      <c r="BA25" s="111">
        <f>IF(K25="CONSTANTE",AVERAGE(AC25,AI25,AO25,AU25),(SUM(AC25,AI25,AO25,AU25)))</f>
        <v>0</v>
      </c>
      <c r="BB25" s="122"/>
      <c r="BC25" s="124"/>
    </row>
    <row r="26" spans="1:55" ht="115.5" thickBot="1">
      <c r="A26" s="105">
        <v>9</v>
      </c>
      <c r="B26" s="181"/>
      <c r="C26" s="168"/>
      <c r="D26" s="102"/>
      <c r="E26" s="96" t="s">
        <v>118</v>
      </c>
      <c r="F26" s="107">
        <v>0.08</v>
      </c>
      <c r="G26" s="57" t="s">
        <v>85</v>
      </c>
      <c r="H26" s="97" t="s">
        <v>119</v>
      </c>
      <c r="I26" s="98" t="s">
        <v>120</v>
      </c>
      <c r="J26" s="68">
        <v>2</v>
      </c>
      <c r="K26" s="57" t="s">
        <v>59</v>
      </c>
      <c r="L26" s="57" t="s">
        <v>121</v>
      </c>
      <c r="M26" s="57">
        <v>0</v>
      </c>
      <c r="N26" s="57">
        <v>1</v>
      </c>
      <c r="O26" s="57">
        <v>0</v>
      </c>
      <c r="P26" s="57">
        <v>1</v>
      </c>
      <c r="Q26" s="57">
        <v>2</v>
      </c>
      <c r="R26" s="57" t="s">
        <v>61</v>
      </c>
      <c r="S26" s="57" t="s">
        <v>122</v>
      </c>
      <c r="T26" s="57" t="s">
        <v>63</v>
      </c>
      <c r="U26" s="57" t="s">
        <v>64</v>
      </c>
      <c r="V26" s="57"/>
      <c r="W26" s="57"/>
      <c r="X26" s="57"/>
      <c r="Y26" s="62" t="str">
        <f>IF('PLAN GESTION POR PROCESO'!X26=Hoja2!$B$100,Hoja2!$C$100,IF('PLAN GESTION POR PROCESO'!X26=Hoja2!$B$101,Hoja2!$C$101,IF('PLAN GESTION POR PROCESO'!X26=Hoja2!$B$102,Hoja2!$C$102,IF('PLAN GESTION POR PROCESO'!X26=Hoja2!$B$103,Hoja2!$C$103,IF('PLAN GESTION POR PROCESO'!X26=Hoja2!$B$104,Hoja2!$C$104,IF('PLAN GESTION POR PROCESO'!X26=Hoja2!$B$105,Hoja2!$C$105,IF('PLAN GESTION POR PROCESO'!X26=Hoja2!$B$106,Hoja2!$C$106,IF(X26=Hoja2!$B$107,Hoja2!$C$107,"COMPLETAR"))))))))</f>
        <v>COMPLETAR</v>
      </c>
      <c r="Z26" s="63"/>
      <c r="AA26" s="133" t="str">
        <f t="shared" si="0"/>
        <v>Número de documentos de análisis estadístico y cualitativo de PQR realizados</v>
      </c>
      <c r="AB26" s="133">
        <f t="shared" si="1"/>
        <v>0</v>
      </c>
      <c r="AC26" s="57">
        <v>0</v>
      </c>
      <c r="AD26" s="4" t="e">
        <f t="shared" si="2"/>
        <v>#DIV/0!</v>
      </c>
      <c r="AE26" s="61" t="s">
        <v>204</v>
      </c>
      <c r="AF26" s="61"/>
      <c r="AG26" s="133" t="str">
        <f t="shared" si="3"/>
        <v>Número de documentos de análisis estadístico y cualitativo de PQR realizados</v>
      </c>
      <c r="AH26" s="25">
        <f t="shared" si="4"/>
        <v>1</v>
      </c>
      <c r="AI26" s="58"/>
      <c r="AJ26" s="4">
        <f t="shared" si="5"/>
        <v>0</v>
      </c>
      <c r="AK26" s="62"/>
      <c r="AL26" s="57"/>
      <c r="AM26" s="133" t="str">
        <f t="shared" si="6"/>
        <v>Número de documentos de análisis estadístico y cualitativo de PQR realizados</v>
      </c>
      <c r="AN26" s="133">
        <f t="shared" si="7"/>
        <v>0</v>
      </c>
      <c r="AO26" s="57"/>
      <c r="AP26" s="4" t="e">
        <f t="shared" si="8"/>
        <v>#DIV/0!</v>
      </c>
      <c r="AQ26" s="57"/>
      <c r="AR26" s="57"/>
      <c r="AS26" s="133" t="str">
        <f t="shared" si="9"/>
        <v>Número de documentos de análisis estadístico y cualitativo de PQR realizados</v>
      </c>
      <c r="AT26" s="133">
        <f t="shared" si="10"/>
        <v>1</v>
      </c>
      <c r="AU26" s="60"/>
      <c r="AV26" s="4">
        <f t="shared" si="11"/>
        <v>0</v>
      </c>
      <c r="AW26" s="56"/>
      <c r="AX26" s="57"/>
      <c r="AY26" s="133" t="str">
        <f t="shared" si="12"/>
        <v>Número de documentos de análisis estadístico y cualitativo de PQR realizados</v>
      </c>
      <c r="AZ26" s="133">
        <f t="shared" si="13"/>
        <v>2</v>
      </c>
      <c r="BA26" s="7">
        <f t="shared" si="14"/>
        <v>0</v>
      </c>
      <c r="BB26" s="55"/>
      <c r="BC26" s="56"/>
    </row>
    <row r="27" spans="1:55" ht="68.25" customHeight="1">
      <c r="A27" s="105">
        <v>10</v>
      </c>
      <c r="B27" s="200" t="s">
        <v>123</v>
      </c>
      <c r="C27" s="198" t="s">
        <v>124</v>
      </c>
      <c r="D27" s="68"/>
      <c r="E27" s="140" t="s">
        <v>205</v>
      </c>
      <c r="F27" s="78">
        <v>0.02</v>
      </c>
      <c r="G27" s="79" t="s">
        <v>125</v>
      </c>
      <c r="H27" s="141" t="s">
        <v>206</v>
      </c>
      <c r="I27" s="141" t="s">
        <v>207</v>
      </c>
      <c r="J27" s="80">
        <v>2016</v>
      </c>
      <c r="K27" s="81" t="s">
        <v>59</v>
      </c>
      <c r="L27" s="80" t="s">
        <v>126</v>
      </c>
      <c r="M27" s="142">
        <v>0</v>
      </c>
      <c r="N27" s="142">
        <v>0</v>
      </c>
      <c r="O27" s="142">
        <v>0</v>
      </c>
      <c r="P27" s="82">
        <v>0.01</v>
      </c>
      <c r="Q27" s="82">
        <v>0.2</v>
      </c>
      <c r="R27" s="80" t="s">
        <v>61</v>
      </c>
      <c r="S27" s="80" t="s">
        <v>127</v>
      </c>
      <c r="T27" s="57"/>
      <c r="U27" s="57"/>
      <c r="V27" s="57"/>
      <c r="W27" s="57"/>
      <c r="X27" s="57"/>
      <c r="Y27" s="62" t="str">
        <f>IF('PLAN GESTION POR PROCESO'!X27=Hoja2!$B$100,Hoja2!$C$100,IF('PLAN GESTION POR PROCESO'!X27=Hoja2!$B$101,Hoja2!$C$101,IF('PLAN GESTION POR PROCESO'!X27=Hoja2!$B$102,Hoja2!$C$102,IF('PLAN GESTION POR PROCESO'!X27=Hoja2!$B$103,Hoja2!$C$103,IF('PLAN GESTION POR PROCESO'!X27=Hoja2!$B$104,Hoja2!$C$104,IF('PLAN GESTION POR PROCESO'!X27=Hoja2!$B$105,Hoja2!$C$105,IF('PLAN GESTION POR PROCESO'!X27=Hoja2!$B$106,Hoja2!$C$106,IF(X27=Hoja2!$B$107,Hoja2!$C$107,"COMPLETAR"))))))))</f>
        <v>COMPLETAR</v>
      </c>
      <c r="Z27" s="63"/>
      <c r="AA27" s="133" t="str">
        <f t="shared" si="0"/>
        <v>Línea base del consumo de papel del proceso establecida</v>
      </c>
      <c r="AB27" s="133">
        <f t="shared" si="1"/>
        <v>0</v>
      </c>
      <c r="AC27" s="57"/>
      <c r="AD27" s="4" t="e">
        <f t="shared" si="2"/>
        <v>#DIV/0!</v>
      </c>
      <c r="AE27" s="61"/>
      <c r="AF27" s="61"/>
      <c r="AG27" s="133" t="str">
        <f t="shared" si="3"/>
        <v>Línea base del consumo de papel del proceso establecida</v>
      </c>
      <c r="AH27" s="25">
        <f t="shared" si="4"/>
        <v>0</v>
      </c>
      <c r="AI27" s="58"/>
      <c r="AJ27" s="4" t="e">
        <f t="shared" si="5"/>
        <v>#DIV/0!</v>
      </c>
      <c r="AK27" s="62"/>
      <c r="AL27" s="57"/>
      <c r="AM27" s="133" t="str">
        <f t="shared" si="6"/>
        <v>Línea base del consumo de papel del proceso establecida</v>
      </c>
      <c r="AN27" s="133">
        <f t="shared" si="7"/>
        <v>0</v>
      </c>
      <c r="AO27" s="57"/>
      <c r="AP27" s="4" t="e">
        <f t="shared" si="8"/>
        <v>#DIV/0!</v>
      </c>
      <c r="AQ27" s="57"/>
      <c r="AR27" s="57"/>
      <c r="AS27" s="133" t="str">
        <f t="shared" si="9"/>
        <v>Línea base del consumo de papel del proceso establecida</v>
      </c>
      <c r="AT27" s="7">
        <f t="shared" si="10"/>
        <v>0.01</v>
      </c>
      <c r="AU27" s="60"/>
      <c r="AV27" s="4">
        <f t="shared" si="11"/>
        <v>0</v>
      </c>
      <c r="AW27" s="56"/>
      <c r="AX27" s="57"/>
      <c r="AY27" s="133" t="str">
        <f t="shared" si="12"/>
        <v>Línea base del consumo de papel del proceso establecida</v>
      </c>
      <c r="AZ27" s="133">
        <f t="shared" si="13"/>
        <v>0.2</v>
      </c>
      <c r="BA27" s="7">
        <f t="shared" si="14"/>
        <v>0</v>
      </c>
      <c r="BB27" s="55"/>
      <c r="BC27" s="56"/>
    </row>
    <row r="28" spans="1:55" ht="78.75" customHeight="1">
      <c r="A28" s="105">
        <v>11</v>
      </c>
      <c r="B28" s="200"/>
      <c r="C28" s="198"/>
      <c r="D28" s="57"/>
      <c r="E28" s="83" t="s">
        <v>128</v>
      </c>
      <c r="F28" s="75">
        <v>0.04</v>
      </c>
      <c r="G28" s="76" t="s">
        <v>129</v>
      </c>
      <c r="H28" s="84" t="s">
        <v>130</v>
      </c>
      <c r="I28" s="73" t="s">
        <v>130</v>
      </c>
      <c r="J28" s="57" t="s">
        <v>131</v>
      </c>
      <c r="K28" s="133" t="s">
        <v>59</v>
      </c>
      <c r="L28" s="57" t="s">
        <v>132</v>
      </c>
      <c r="M28" s="143">
        <v>0</v>
      </c>
      <c r="N28" s="143">
        <v>0</v>
      </c>
      <c r="O28" s="143">
        <v>0</v>
      </c>
      <c r="P28" s="85">
        <v>1</v>
      </c>
      <c r="Q28" s="85">
        <v>1</v>
      </c>
      <c r="R28" s="57" t="s">
        <v>61</v>
      </c>
      <c r="S28" s="57" t="s">
        <v>133</v>
      </c>
      <c r="T28" s="57"/>
      <c r="U28" s="57"/>
      <c r="V28" s="57"/>
      <c r="W28" s="57"/>
      <c r="X28" s="57"/>
      <c r="Y28" s="62" t="str">
        <f>IF('PLAN GESTION POR PROCESO'!X28=Hoja2!$B$100,Hoja2!$C$100,IF('PLAN GESTION POR PROCESO'!X28=Hoja2!$B$101,Hoja2!$C$101,IF('PLAN GESTION POR PROCESO'!X28=Hoja2!$B$102,Hoja2!$C$102,IF('PLAN GESTION POR PROCESO'!X28=Hoja2!$B$103,Hoja2!$C$103,IF('PLAN GESTION POR PROCESO'!X28=Hoja2!$B$104,Hoja2!$C$104,IF('PLAN GESTION POR PROCESO'!X28=Hoja2!$B$105,Hoja2!$C$105,IF('PLAN GESTION POR PROCESO'!X28=Hoja2!$B$106,Hoja2!$C$106,IF(X28=Hoja2!$B$107,Hoja2!$C$107,"COMPLETAR"))))))))</f>
        <v>COMPLETAR</v>
      </c>
      <c r="Z28" s="63"/>
      <c r="AA28" s="133" t="str">
        <f t="shared" si="0"/>
        <v>Línea base del perfil del riesgo</v>
      </c>
      <c r="AB28" s="133">
        <f t="shared" si="1"/>
        <v>0</v>
      </c>
      <c r="AC28" s="57"/>
      <c r="AD28" s="4" t="e">
        <f t="shared" si="2"/>
        <v>#DIV/0!</v>
      </c>
      <c r="AE28" s="61"/>
      <c r="AF28" s="61"/>
      <c r="AG28" s="133" t="str">
        <f t="shared" si="3"/>
        <v>Línea base del perfil del riesgo</v>
      </c>
      <c r="AH28" s="25">
        <f t="shared" si="4"/>
        <v>0</v>
      </c>
      <c r="AI28" s="58"/>
      <c r="AJ28" s="4" t="e">
        <f t="shared" si="5"/>
        <v>#DIV/0!</v>
      </c>
      <c r="AK28" s="57"/>
      <c r="AL28" s="57"/>
      <c r="AM28" s="133" t="str">
        <f t="shared" si="6"/>
        <v>Línea base del perfil del riesgo</v>
      </c>
      <c r="AN28" s="133">
        <f t="shared" si="7"/>
        <v>0</v>
      </c>
      <c r="AO28" s="57"/>
      <c r="AP28" s="4" t="e">
        <f t="shared" si="8"/>
        <v>#DIV/0!</v>
      </c>
      <c r="AQ28" s="57"/>
      <c r="AR28" s="57"/>
      <c r="AS28" s="133" t="str">
        <f t="shared" si="9"/>
        <v>Línea base del perfil del riesgo</v>
      </c>
      <c r="AT28" s="133">
        <f t="shared" si="10"/>
        <v>1</v>
      </c>
      <c r="AU28" s="59"/>
      <c r="AV28" s="4">
        <f t="shared" si="11"/>
        <v>0</v>
      </c>
      <c r="AW28" s="56"/>
      <c r="AX28" s="57"/>
      <c r="AY28" s="133" t="str">
        <f t="shared" si="12"/>
        <v>Línea base del perfil del riesgo</v>
      </c>
      <c r="AZ28" s="133">
        <f t="shared" si="13"/>
        <v>1</v>
      </c>
      <c r="BA28" s="7">
        <f t="shared" si="14"/>
        <v>0</v>
      </c>
      <c r="BB28" s="55"/>
      <c r="BC28" s="56"/>
    </row>
    <row r="29" spans="1:55" ht="81.75" customHeight="1">
      <c r="A29" s="105">
        <v>12</v>
      </c>
      <c r="B29" s="200"/>
      <c r="C29" s="198"/>
      <c r="D29" s="57"/>
      <c r="E29" s="83" t="s">
        <v>134</v>
      </c>
      <c r="F29" s="65">
        <v>0.06</v>
      </c>
      <c r="G29" s="76" t="s">
        <v>129</v>
      </c>
      <c r="H29" s="64" t="s">
        <v>135</v>
      </c>
      <c r="I29" s="73" t="s">
        <v>136</v>
      </c>
      <c r="J29" s="57" t="s">
        <v>131</v>
      </c>
      <c r="K29" s="133" t="s">
        <v>72</v>
      </c>
      <c r="L29" s="57" t="s">
        <v>137</v>
      </c>
      <c r="M29" s="59">
        <v>1</v>
      </c>
      <c r="N29" s="59">
        <v>1</v>
      </c>
      <c r="O29" s="59">
        <v>1</v>
      </c>
      <c r="P29" s="59">
        <v>1</v>
      </c>
      <c r="Q29" s="59">
        <v>1</v>
      </c>
      <c r="R29" s="57" t="s">
        <v>61</v>
      </c>
      <c r="S29" s="57" t="s">
        <v>138</v>
      </c>
      <c r="T29" s="57"/>
      <c r="U29" s="57"/>
      <c r="V29" s="57"/>
      <c r="W29" s="57"/>
      <c r="X29" s="57"/>
      <c r="Y29" s="62" t="str">
        <f>IF('PLAN GESTION POR PROCESO'!X29=Hoja2!$B$100,Hoja2!$C$100,IF('PLAN GESTION POR PROCESO'!X29=Hoja2!$B$101,Hoja2!$C$101,IF('PLAN GESTION POR PROCESO'!X29=Hoja2!$B$102,Hoja2!$C$102,IF('PLAN GESTION POR PROCESO'!X29=Hoja2!$B$103,Hoja2!$C$103,IF('PLAN GESTION POR PROCESO'!X29=Hoja2!$B$104,Hoja2!$C$104,IF('PLAN GESTION POR PROCESO'!X29=Hoja2!$B$105,Hoja2!$C$105,IF('PLAN GESTION POR PROCESO'!X29=Hoja2!$B$106,Hoja2!$C$106,IF(X29=Hoja2!$B$107,Hoja2!$C$107,"COMPLETAR"))))))))</f>
        <v>COMPLETAR</v>
      </c>
      <c r="Z29" s="63"/>
      <c r="AA29" s="133" t="str">
        <f t="shared" si="0"/>
        <v>Acciones correctivas documentadas y vigentes</v>
      </c>
      <c r="AB29" s="133">
        <f t="shared" si="1"/>
        <v>1</v>
      </c>
      <c r="AC29" s="202">
        <v>1</v>
      </c>
      <c r="AD29" s="4">
        <f t="shared" si="2"/>
        <v>1</v>
      </c>
      <c r="AE29" s="61"/>
      <c r="AF29" s="61"/>
      <c r="AG29" s="133" t="str">
        <f t="shared" si="3"/>
        <v>Acciones correctivas documentadas y vigentes</v>
      </c>
      <c r="AH29" s="25">
        <f t="shared" si="4"/>
        <v>1</v>
      </c>
      <c r="AI29" s="58"/>
      <c r="AJ29" s="4">
        <f t="shared" si="5"/>
        <v>0</v>
      </c>
      <c r="AK29" s="62"/>
      <c r="AL29" s="57"/>
      <c r="AM29" s="133" t="str">
        <f t="shared" si="6"/>
        <v>Acciones correctivas documentadas y vigentes</v>
      </c>
      <c r="AN29" s="133">
        <f t="shared" si="7"/>
        <v>1</v>
      </c>
      <c r="AO29" s="57"/>
      <c r="AP29" s="4">
        <f t="shared" si="8"/>
        <v>0</v>
      </c>
      <c r="AQ29" s="57"/>
      <c r="AR29" s="57"/>
      <c r="AS29" s="133" t="str">
        <f t="shared" si="9"/>
        <v>Acciones correctivas documentadas y vigentes</v>
      </c>
      <c r="AT29" s="133">
        <f t="shared" si="10"/>
        <v>1</v>
      </c>
      <c r="AU29" s="95"/>
      <c r="AV29" s="4">
        <f t="shared" si="11"/>
        <v>0</v>
      </c>
      <c r="AW29" s="56"/>
      <c r="AX29" s="57"/>
      <c r="AY29" s="133" t="str">
        <f t="shared" si="12"/>
        <v>Acciones correctivas documentadas y vigentes</v>
      </c>
      <c r="AZ29" s="133">
        <f t="shared" si="13"/>
        <v>1</v>
      </c>
      <c r="BA29" s="7">
        <f t="shared" si="14"/>
        <v>1</v>
      </c>
      <c r="BB29" s="55"/>
      <c r="BC29" s="56"/>
    </row>
    <row r="30" spans="1:55" ht="94.5" customHeight="1">
      <c r="A30" s="105">
        <v>13</v>
      </c>
      <c r="B30" s="200"/>
      <c r="C30" s="198"/>
      <c r="D30" s="57"/>
      <c r="E30" s="86" t="s">
        <v>139</v>
      </c>
      <c r="F30" s="65">
        <v>0.02</v>
      </c>
      <c r="G30" s="76" t="s">
        <v>129</v>
      </c>
      <c r="H30" s="64" t="s">
        <v>140</v>
      </c>
      <c r="I30" s="74" t="s">
        <v>141</v>
      </c>
      <c r="J30" s="57" t="s">
        <v>131</v>
      </c>
      <c r="K30" s="133" t="s">
        <v>72</v>
      </c>
      <c r="L30" s="57" t="s">
        <v>142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7" t="s">
        <v>61</v>
      </c>
      <c r="S30" s="57" t="s">
        <v>133</v>
      </c>
      <c r="T30" s="57"/>
      <c r="U30" s="57"/>
      <c r="V30" s="57"/>
      <c r="W30" s="57"/>
      <c r="X30" s="57"/>
      <c r="Y30" s="62" t="str">
        <f>IF('PLAN GESTION POR PROCESO'!X30=Hoja2!$B$100,Hoja2!$C$100,IF('PLAN GESTION POR PROCESO'!X30=Hoja2!$B$101,Hoja2!$C$101,IF('PLAN GESTION POR PROCESO'!X30=Hoja2!$B$102,Hoja2!$C$102,IF('PLAN GESTION POR PROCESO'!X30=Hoja2!$B$103,Hoja2!$C$103,IF('PLAN GESTION POR PROCESO'!X30=Hoja2!$B$104,Hoja2!$C$104,IF('PLAN GESTION POR PROCESO'!X30=Hoja2!$B$105,Hoja2!$C$105,IF('PLAN GESTION POR PROCESO'!X30=Hoja2!$B$106,Hoja2!$C$106,IF(X30=Hoja2!$B$107,Hoja2!$C$107,"COMPLETAR"))))))))</f>
        <v>COMPLETAR</v>
      </c>
      <c r="Z30" s="63"/>
      <c r="AA30" s="133" t="str">
        <f t="shared" si="0"/>
        <v>Cumplimiento en reportes de riesgos de manera oportuna</v>
      </c>
      <c r="AB30" s="133">
        <f t="shared" si="1"/>
        <v>1</v>
      </c>
      <c r="AC30" s="202">
        <v>0</v>
      </c>
      <c r="AD30" s="4">
        <f t="shared" si="2"/>
        <v>0</v>
      </c>
      <c r="AE30" s="61"/>
      <c r="AF30" s="61"/>
      <c r="AG30" s="133" t="str">
        <f t="shared" si="3"/>
        <v>Cumplimiento en reportes de riesgos de manera oportuna</v>
      </c>
      <c r="AH30" s="25">
        <f t="shared" si="4"/>
        <v>1</v>
      </c>
      <c r="AI30" s="58"/>
      <c r="AJ30" s="4">
        <f t="shared" si="5"/>
        <v>0</v>
      </c>
      <c r="AK30" s="62"/>
      <c r="AL30" s="57"/>
      <c r="AM30" s="133" t="str">
        <f t="shared" si="6"/>
        <v>Cumplimiento en reportes de riesgos de manera oportuna</v>
      </c>
      <c r="AN30" s="133">
        <f t="shared" si="7"/>
        <v>1</v>
      </c>
      <c r="AO30" s="57"/>
      <c r="AP30" s="4">
        <f t="shared" si="8"/>
        <v>0</v>
      </c>
      <c r="AQ30" s="57"/>
      <c r="AR30" s="57"/>
      <c r="AS30" s="133" t="str">
        <f t="shared" si="9"/>
        <v>Cumplimiento en reportes de riesgos de manera oportuna</v>
      </c>
      <c r="AT30" s="133">
        <f t="shared" si="10"/>
        <v>1</v>
      </c>
      <c r="AU30" s="60"/>
      <c r="AV30" s="4">
        <f t="shared" si="11"/>
        <v>0</v>
      </c>
      <c r="AW30" s="56"/>
      <c r="AX30" s="57"/>
      <c r="AY30" s="133" t="str">
        <f t="shared" si="12"/>
        <v>Cumplimiento en reportes de riesgos de manera oportuna</v>
      </c>
      <c r="AZ30" s="133">
        <f t="shared" si="13"/>
        <v>1</v>
      </c>
      <c r="BA30" s="7">
        <f t="shared" si="14"/>
        <v>0</v>
      </c>
      <c r="BB30" s="55"/>
      <c r="BC30" s="56"/>
    </row>
    <row r="31" spans="1:55" ht="94.5" customHeight="1">
      <c r="A31" s="105">
        <v>14</v>
      </c>
      <c r="B31" s="200"/>
      <c r="C31" s="198"/>
      <c r="D31" s="57"/>
      <c r="E31" s="86" t="s">
        <v>143</v>
      </c>
      <c r="F31" s="65">
        <v>0.02</v>
      </c>
      <c r="G31" s="76" t="s">
        <v>129</v>
      </c>
      <c r="H31" s="64" t="s">
        <v>144</v>
      </c>
      <c r="I31" s="74" t="s">
        <v>145</v>
      </c>
      <c r="J31" s="57" t="s">
        <v>131</v>
      </c>
      <c r="K31" s="133" t="s">
        <v>72</v>
      </c>
      <c r="L31" s="57" t="s">
        <v>146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7" t="s">
        <v>61</v>
      </c>
      <c r="S31" s="57" t="s">
        <v>147</v>
      </c>
      <c r="T31" s="57"/>
      <c r="U31" s="57"/>
      <c r="V31" s="57"/>
      <c r="W31" s="57"/>
      <c r="X31" s="57"/>
      <c r="Y31" s="62" t="str">
        <f>IF('PLAN GESTION POR PROCESO'!X31=Hoja2!$B$100,Hoja2!$C$100,IF('PLAN GESTION POR PROCESO'!X31=Hoja2!$B$101,Hoja2!$C$101,IF('PLAN GESTION POR PROCESO'!X31=Hoja2!$B$102,Hoja2!$C$102,IF('PLAN GESTION POR PROCESO'!X31=Hoja2!$B$103,Hoja2!$C$103,IF('PLAN GESTION POR PROCESO'!X31=Hoja2!$B$104,Hoja2!$C$104,IF('PLAN GESTION POR PROCESO'!X31=Hoja2!$B$105,Hoja2!$C$105,IF('PLAN GESTION POR PROCESO'!X31=Hoja2!$B$106,Hoja2!$C$106,IF(X31=Hoja2!$B$107,Hoja2!$C$107,"COMPLETAR"))))))))</f>
        <v>COMPLETAR</v>
      </c>
      <c r="Z31" s="63"/>
      <c r="AA31" s="133" t="str">
        <f t="shared" si="0"/>
        <v>Asistencia a las mesas de trabajo relacionadas con el Sistema de Gestión</v>
      </c>
      <c r="AB31" s="133">
        <f t="shared" si="1"/>
        <v>1</v>
      </c>
      <c r="AC31" s="202">
        <v>1</v>
      </c>
      <c r="AD31" s="4">
        <f t="shared" si="2"/>
        <v>1</v>
      </c>
      <c r="AE31" s="61"/>
      <c r="AF31" s="61"/>
      <c r="AG31" s="133" t="str">
        <f t="shared" si="3"/>
        <v>Asistencia a las mesas de trabajo relacionadas con el Sistema de Gestión</v>
      </c>
      <c r="AH31" s="25">
        <f t="shared" si="4"/>
        <v>1</v>
      </c>
      <c r="AI31" s="58"/>
      <c r="AJ31" s="4">
        <f t="shared" si="5"/>
        <v>0</v>
      </c>
      <c r="AK31" s="57"/>
      <c r="AL31" s="57"/>
      <c r="AM31" s="133" t="str">
        <f t="shared" si="6"/>
        <v>Asistencia a las mesas de trabajo relacionadas con el Sistema de Gestión</v>
      </c>
      <c r="AN31" s="133">
        <f t="shared" si="7"/>
        <v>1</v>
      </c>
      <c r="AO31" s="57"/>
      <c r="AP31" s="4">
        <f t="shared" si="8"/>
        <v>0</v>
      </c>
      <c r="AQ31" s="57"/>
      <c r="AR31" s="57"/>
      <c r="AS31" s="133" t="str">
        <f t="shared" si="9"/>
        <v>Asistencia a las mesas de trabajo relacionadas con el Sistema de Gestión</v>
      </c>
      <c r="AT31" s="133">
        <f t="shared" si="10"/>
        <v>1</v>
      </c>
      <c r="AU31" s="59"/>
      <c r="AV31" s="4">
        <f t="shared" si="11"/>
        <v>0</v>
      </c>
      <c r="AW31" s="56"/>
      <c r="AX31" s="57"/>
      <c r="AY31" s="133" t="str">
        <f t="shared" si="12"/>
        <v>Asistencia a las mesas de trabajo relacionadas con el Sistema de Gestión</v>
      </c>
      <c r="AZ31" s="133">
        <f t="shared" si="13"/>
        <v>1</v>
      </c>
      <c r="BA31" s="7">
        <f t="shared" si="14"/>
        <v>1</v>
      </c>
      <c r="BB31" s="55"/>
      <c r="BC31" s="56"/>
    </row>
    <row r="32" spans="1:55" ht="94.5" customHeight="1">
      <c r="A32" s="105">
        <v>15</v>
      </c>
      <c r="B32" s="200"/>
      <c r="C32" s="198"/>
      <c r="D32" s="57"/>
      <c r="E32" s="86" t="s">
        <v>148</v>
      </c>
      <c r="F32" s="77">
        <v>0.02</v>
      </c>
      <c r="G32" s="76" t="s">
        <v>129</v>
      </c>
      <c r="H32" s="64" t="s">
        <v>149</v>
      </c>
      <c r="I32" s="73" t="s">
        <v>150</v>
      </c>
      <c r="J32" s="57" t="s">
        <v>131</v>
      </c>
      <c r="K32" s="133" t="s">
        <v>72</v>
      </c>
      <c r="L32" s="57" t="s">
        <v>151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7" t="s">
        <v>61</v>
      </c>
      <c r="S32" s="57"/>
      <c r="T32" s="57"/>
      <c r="U32" s="57"/>
      <c r="V32" s="57"/>
      <c r="W32" s="57"/>
      <c r="X32" s="57"/>
      <c r="Y32" s="62" t="str">
        <f>IF('PLAN GESTION POR PROCESO'!X32=Hoja2!$B$100,Hoja2!$C$100,IF('PLAN GESTION POR PROCESO'!X32=Hoja2!$B$101,Hoja2!$C$101,IF('PLAN GESTION POR PROCESO'!X32=Hoja2!$B$102,Hoja2!$C$102,IF('PLAN GESTION POR PROCESO'!X32=Hoja2!$B$103,Hoja2!$C$103,IF('PLAN GESTION POR PROCESO'!X32=Hoja2!$B$104,Hoja2!$C$104,IF('PLAN GESTION POR PROCESO'!X32=Hoja2!$B$105,Hoja2!$C$105,IF('PLAN GESTION POR PROCESO'!X32=Hoja2!$B$106,Hoja2!$C$106,IF(X32=Hoja2!$B$107,Hoja2!$C$107,"COMPLETAR"))))))))</f>
        <v>COMPLETAR</v>
      </c>
      <c r="Z32" s="63"/>
      <c r="AA32" s="133" t="str">
        <f t="shared" si="0"/>
        <v>Cumplimiento del plan de actualización de los procesos en el marco del Sistema de Gestión</v>
      </c>
      <c r="AB32" s="133">
        <f t="shared" si="1"/>
        <v>1</v>
      </c>
      <c r="AC32" s="202">
        <v>1</v>
      </c>
      <c r="AD32" s="4">
        <f t="shared" si="2"/>
        <v>1</v>
      </c>
      <c r="AE32" s="61"/>
      <c r="AF32" s="61"/>
      <c r="AG32" s="133" t="str">
        <f t="shared" si="3"/>
        <v>Cumplimiento del plan de actualización de los procesos en el marco del Sistema de Gestión</v>
      </c>
      <c r="AH32" s="25">
        <f t="shared" si="4"/>
        <v>1</v>
      </c>
      <c r="AI32" s="58"/>
      <c r="AJ32" s="4">
        <f t="shared" si="5"/>
        <v>0</v>
      </c>
      <c r="AK32" s="62"/>
      <c r="AL32" s="57"/>
      <c r="AM32" s="133" t="str">
        <f t="shared" si="6"/>
        <v>Cumplimiento del plan de actualización de los procesos en el marco del Sistema de Gestión</v>
      </c>
      <c r="AN32" s="133">
        <f t="shared" si="7"/>
        <v>1</v>
      </c>
      <c r="AO32" s="57"/>
      <c r="AP32" s="4">
        <f t="shared" si="8"/>
        <v>0</v>
      </c>
      <c r="AQ32" s="57"/>
      <c r="AR32" s="57"/>
      <c r="AS32" s="133" t="str">
        <f t="shared" si="9"/>
        <v>Cumplimiento del plan de actualización de los procesos en el marco del Sistema de Gestión</v>
      </c>
      <c r="AT32" s="133">
        <f t="shared" si="10"/>
        <v>1</v>
      </c>
      <c r="AU32" s="60"/>
      <c r="AV32" s="4">
        <f t="shared" si="11"/>
        <v>0</v>
      </c>
      <c r="AW32" s="56"/>
      <c r="AX32" s="57"/>
      <c r="AY32" s="133" t="str">
        <f t="shared" si="12"/>
        <v>Cumplimiento del plan de actualización de los procesos en el marco del Sistema de Gestión</v>
      </c>
      <c r="AZ32" s="133">
        <f t="shared" si="13"/>
        <v>1</v>
      </c>
      <c r="BA32" s="7">
        <f t="shared" si="14"/>
        <v>1</v>
      </c>
      <c r="BB32" s="55"/>
      <c r="BC32" s="56"/>
    </row>
    <row r="33" spans="1:55" ht="105" customHeight="1" thickBot="1">
      <c r="A33" s="105">
        <v>16</v>
      </c>
      <c r="B33" s="201"/>
      <c r="C33" s="199"/>
      <c r="D33" s="57"/>
      <c r="E33" s="87" t="s">
        <v>152</v>
      </c>
      <c r="F33" s="88">
        <v>0.02</v>
      </c>
      <c r="G33" s="89" t="s">
        <v>129</v>
      </c>
      <c r="H33" s="90" t="s">
        <v>153</v>
      </c>
      <c r="I33" s="91" t="s">
        <v>154</v>
      </c>
      <c r="J33" s="92" t="s">
        <v>131</v>
      </c>
      <c r="K33" s="93" t="s">
        <v>72</v>
      </c>
      <c r="L33" s="92" t="s">
        <v>155</v>
      </c>
      <c r="M33" s="94">
        <v>1</v>
      </c>
      <c r="N33" s="94">
        <v>1</v>
      </c>
      <c r="O33" s="94">
        <v>1</v>
      </c>
      <c r="P33" s="94">
        <v>1</v>
      </c>
      <c r="Q33" s="94">
        <v>1</v>
      </c>
      <c r="R33" s="92" t="s">
        <v>61</v>
      </c>
      <c r="S33" s="92" t="s">
        <v>156</v>
      </c>
      <c r="T33" s="57"/>
      <c r="U33" s="57"/>
      <c r="V33" s="57"/>
      <c r="W33" s="57"/>
      <c r="X33" s="57"/>
      <c r="Y33" s="62" t="str">
        <f>IF('PLAN GESTION POR PROCESO'!X33=Hoja2!$B$100,Hoja2!$C$100,IF('PLAN GESTION POR PROCESO'!X33=Hoja2!$B$101,Hoja2!$C$101,IF('PLAN GESTION POR PROCESO'!X33=Hoja2!$B$102,Hoja2!$C$102,IF('PLAN GESTION POR PROCESO'!X33=Hoja2!$B$103,Hoja2!$C$103,IF('PLAN GESTION POR PROCESO'!X33=Hoja2!$B$104,Hoja2!$C$104,IF('PLAN GESTION POR PROCESO'!X33=Hoja2!$B$105,Hoja2!$C$105,IF('PLAN GESTION POR PROCESO'!X33=Hoja2!$B$106,Hoja2!$C$106,IF(X33=Hoja2!$B$107,Hoja2!$C$107,"COMPLETAR"))))))))</f>
        <v>COMPLETAR</v>
      </c>
      <c r="Z33" s="63"/>
      <c r="AA33" s="133" t="str">
        <f t="shared" si="0"/>
        <v>Cumplimiento oportuno Plan Anticorrupción 2017</v>
      </c>
      <c r="AB33" s="133">
        <f t="shared" si="1"/>
        <v>1</v>
      </c>
      <c r="AC33" s="202">
        <v>0.5</v>
      </c>
      <c r="AD33" s="4">
        <f t="shared" si="2"/>
        <v>0.5</v>
      </c>
      <c r="AE33" s="61"/>
      <c r="AF33" s="61"/>
      <c r="AG33" s="133" t="str">
        <f t="shared" si="3"/>
        <v>Cumplimiento oportuno Plan Anticorrupción 2017</v>
      </c>
      <c r="AH33" s="25">
        <f t="shared" si="4"/>
        <v>1</v>
      </c>
      <c r="AI33" s="58"/>
      <c r="AJ33" s="4">
        <f t="shared" si="5"/>
        <v>0</v>
      </c>
      <c r="AK33" s="62"/>
      <c r="AL33" s="57"/>
      <c r="AM33" s="133" t="str">
        <f t="shared" si="6"/>
        <v>Cumplimiento oportuno Plan Anticorrupción 2017</v>
      </c>
      <c r="AN33" s="133">
        <f t="shared" si="7"/>
        <v>1</v>
      </c>
      <c r="AO33" s="57"/>
      <c r="AP33" s="4">
        <f t="shared" si="8"/>
        <v>0</v>
      </c>
      <c r="AQ33" s="57"/>
      <c r="AR33" s="57"/>
      <c r="AS33" s="133" t="str">
        <f t="shared" si="9"/>
        <v>Cumplimiento oportuno Plan Anticorrupción 2017</v>
      </c>
      <c r="AT33" s="133">
        <f t="shared" si="10"/>
        <v>1</v>
      </c>
      <c r="AU33" s="60"/>
      <c r="AV33" s="4">
        <f t="shared" si="11"/>
        <v>0</v>
      </c>
      <c r="AW33" s="56"/>
      <c r="AX33" s="57"/>
      <c r="AY33" s="133" t="str">
        <f t="shared" si="12"/>
        <v>Cumplimiento oportuno Plan Anticorrupción 2017</v>
      </c>
      <c r="AZ33" s="133">
        <f t="shared" si="13"/>
        <v>1</v>
      </c>
      <c r="BA33" s="7">
        <f t="shared" si="14"/>
        <v>0.5</v>
      </c>
      <c r="BB33" s="55"/>
      <c r="BC33" s="56"/>
    </row>
    <row r="34" spans="1:55" ht="95.25" customHeight="1">
      <c r="A34" s="106"/>
      <c r="B34" s="146" t="s">
        <v>157</v>
      </c>
      <c r="C34" s="147"/>
      <c r="D34" s="147"/>
      <c r="E34" s="148"/>
      <c r="F34" s="69">
        <f>SUM(F18:F33)</f>
        <v>1</v>
      </c>
      <c r="G34" s="161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3"/>
      <c r="AA34" s="152" t="s">
        <v>158</v>
      </c>
      <c r="AB34" s="153"/>
      <c r="AC34" s="154"/>
      <c r="AD34" s="70"/>
      <c r="AE34" s="161"/>
      <c r="AF34" s="163"/>
      <c r="AG34" s="149" t="s">
        <v>159</v>
      </c>
      <c r="AH34" s="150"/>
      <c r="AI34" s="151"/>
      <c r="AJ34" s="70" t="e">
        <f>AVERAGE(AJ18:AJ33)</f>
        <v>#DIV/0!</v>
      </c>
      <c r="AK34" s="161"/>
      <c r="AL34" s="163"/>
      <c r="AM34" s="152" t="s">
        <v>160</v>
      </c>
      <c r="AN34" s="153"/>
      <c r="AO34" s="154"/>
      <c r="AP34" s="70" t="e">
        <f>AVERAGE(AP18:AP33)</f>
        <v>#DIV/0!</v>
      </c>
      <c r="AQ34" s="164"/>
      <c r="AR34" s="165"/>
      <c r="AS34" s="155" t="s">
        <v>161</v>
      </c>
      <c r="AT34" s="156"/>
      <c r="AU34" s="157"/>
      <c r="AV34" s="70" t="e">
        <f>AVERAGE(AV18:AV33)</f>
        <v>#DIV/0!</v>
      </c>
      <c r="AW34" s="71"/>
      <c r="AX34" s="158" t="s">
        <v>162</v>
      </c>
      <c r="AY34" s="159"/>
      <c r="AZ34" s="160"/>
      <c r="BA34" s="72">
        <f>AVERAGE(BA18:BA33)</f>
        <v>0.78125</v>
      </c>
      <c r="BB34" s="144"/>
      <c r="BC34" s="145"/>
    </row>
    <row r="35" spans="1:55" ht="15">
      <c r="A35" s="3"/>
      <c r="B35" s="8"/>
      <c r="C35" s="8"/>
      <c r="D35" s="8"/>
      <c r="E35" s="8"/>
      <c r="F35" s="8"/>
      <c r="G35" s="8"/>
      <c r="H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"/>
      <c r="U35" s="1"/>
      <c r="V35" s="1"/>
      <c r="W35" s="1"/>
      <c r="X35" s="1"/>
      <c r="Y35" s="1"/>
      <c r="Z35" s="1"/>
      <c r="AA35" s="169"/>
      <c r="AB35" s="169"/>
      <c r="AC35" s="169"/>
      <c r="AD35" s="54"/>
      <c r="AE35" s="13"/>
      <c r="AF35" s="13"/>
      <c r="AG35" s="169"/>
      <c r="AH35" s="169"/>
      <c r="AI35" s="169"/>
      <c r="AJ35" s="54"/>
      <c r="AK35" s="13"/>
      <c r="AL35" s="13"/>
      <c r="AM35" s="169"/>
      <c r="AN35" s="169"/>
      <c r="AO35" s="169"/>
      <c r="AP35" s="54"/>
      <c r="AQ35" s="13"/>
      <c r="AR35" s="13"/>
      <c r="AS35" s="169"/>
      <c r="AT35" s="169"/>
      <c r="AU35" s="169"/>
      <c r="AV35" s="54"/>
      <c r="AW35" s="13"/>
      <c r="AX35" s="13"/>
      <c r="AY35" s="169"/>
      <c r="AZ35" s="169"/>
      <c r="BA35" s="169"/>
      <c r="BB35" s="54"/>
      <c r="BC35" s="1"/>
    </row>
    <row r="36" spans="1:55" ht="15">
      <c r="A36" s="3"/>
      <c r="B36" s="8"/>
      <c r="C36" s="8"/>
      <c r="D36" s="8"/>
      <c r="E36" s="8"/>
      <c r="F36" s="8"/>
      <c r="G36" s="8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"/>
      <c r="U36" s="1"/>
      <c r="V36" s="1"/>
      <c r="W36" s="1"/>
      <c r="X36" s="1"/>
      <c r="Y36" s="1"/>
      <c r="Z36" s="1"/>
      <c r="AA36" s="126"/>
      <c r="AB36" s="126"/>
      <c r="AC36" s="126"/>
      <c r="AD36" s="54"/>
      <c r="AE36" s="13"/>
      <c r="AF36" s="13"/>
      <c r="AG36" s="126"/>
      <c r="AH36" s="126"/>
      <c r="AI36" s="126"/>
      <c r="AJ36" s="54"/>
      <c r="AK36" s="13"/>
      <c r="AL36" s="13"/>
      <c r="AM36" s="126"/>
      <c r="AN36" s="126"/>
      <c r="AO36" s="126"/>
      <c r="AP36" s="54"/>
      <c r="AQ36" s="13"/>
      <c r="AR36" s="13"/>
      <c r="AS36" s="126"/>
      <c r="AT36" s="126"/>
      <c r="AU36" s="126"/>
      <c r="AV36" s="54"/>
      <c r="AW36" s="13"/>
      <c r="AX36" s="13"/>
      <c r="AY36" s="126"/>
      <c r="AZ36" s="126"/>
      <c r="BA36" s="126"/>
      <c r="BB36" s="54"/>
      <c r="BC36" s="1"/>
    </row>
    <row r="37" spans="1:55" ht="15.75" customHeight="1">
      <c r="A37" s="3"/>
      <c r="B37" s="8"/>
      <c r="C37" s="8"/>
      <c r="D37" s="8"/>
      <c r="E37" s="8"/>
      <c r="F37" s="8"/>
      <c r="G37" s="8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"/>
      <c r="U37" s="1"/>
      <c r="V37" s="1"/>
      <c r="W37" s="1"/>
      <c r="X37" s="1"/>
      <c r="Y37" s="1"/>
      <c r="Z37" s="1"/>
      <c r="AA37" s="169"/>
      <c r="AB37" s="169"/>
      <c r="AC37" s="169"/>
      <c r="AD37" s="66"/>
      <c r="AE37" s="13"/>
      <c r="AF37" s="13"/>
      <c r="AG37" s="169"/>
      <c r="AH37" s="169"/>
      <c r="AI37" s="169"/>
      <c r="AJ37" s="66"/>
      <c r="AK37" s="13"/>
      <c r="AL37" s="13"/>
      <c r="AM37" s="169"/>
      <c r="AN37" s="169"/>
      <c r="AO37" s="169"/>
      <c r="AP37" s="67"/>
      <c r="AQ37" s="13"/>
      <c r="AR37" s="13"/>
      <c r="AS37" s="169"/>
      <c r="AT37" s="169"/>
      <c r="AU37" s="169"/>
      <c r="AV37" s="67"/>
      <c r="AW37" s="13"/>
      <c r="AX37" s="13"/>
      <c r="AY37" s="169"/>
      <c r="AZ37" s="169"/>
      <c r="BA37" s="169"/>
      <c r="BB37" s="67"/>
      <c r="BC37" s="1"/>
    </row>
    <row r="38" spans="1:55" ht="15.75" customHeight="1">
      <c r="A38" s="3"/>
      <c r="B38" s="180" t="s">
        <v>163</v>
      </c>
      <c r="C38" s="180"/>
      <c r="D38" s="180"/>
      <c r="E38" s="180"/>
      <c r="F38" s="134"/>
      <c r="G38" s="180" t="s">
        <v>164</v>
      </c>
      <c r="H38" s="180"/>
      <c r="I38" s="180"/>
      <c r="J38" s="180"/>
      <c r="K38" s="180" t="s">
        <v>165</v>
      </c>
      <c r="L38" s="180"/>
      <c r="M38" s="180"/>
      <c r="N38" s="180"/>
      <c r="O38" s="180"/>
      <c r="P38" s="180"/>
      <c r="Q38" s="180"/>
      <c r="R38" s="9"/>
      <c r="S38" s="9"/>
      <c r="T38" s="1"/>
      <c r="U38" s="1"/>
      <c r="V38" s="1"/>
      <c r="W38" s="1"/>
      <c r="X38" s="1"/>
      <c r="Y38" s="1"/>
      <c r="Z38" s="1"/>
      <c r="AA38" s="169"/>
      <c r="AB38" s="169"/>
      <c r="AC38" s="169"/>
      <c r="AD38" s="66"/>
      <c r="AE38" s="13"/>
      <c r="AF38" s="13"/>
      <c r="AG38" s="169"/>
      <c r="AH38" s="169"/>
      <c r="AI38" s="169"/>
      <c r="AJ38" s="66"/>
      <c r="AK38" s="13"/>
      <c r="AL38" s="13"/>
      <c r="AM38" s="169"/>
      <c r="AN38" s="169"/>
      <c r="AO38" s="169"/>
      <c r="AP38" s="67"/>
      <c r="AQ38" s="13"/>
      <c r="AR38" s="13"/>
      <c r="AS38" s="169"/>
      <c r="AT38" s="169"/>
      <c r="AU38" s="169"/>
      <c r="AV38" s="67"/>
      <c r="AW38" s="13"/>
      <c r="AX38" s="13"/>
      <c r="AY38" s="169"/>
      <c r="AZ38" s="169"/>
      <c r="BA38" s="169"/>
      <c r="BB38" s="67"/>
      <c r="BC38" s="1"/>
    </row>
    <row r="39" spans="1:55" ht="15.75" customHeight="1">
      <c r="A39" s="3"/>
      <c r="B39" s="182" t="s">
        <v>166</v>
      </c>
      <c r="C39" s="182"/>
      <c r="D39" s="182"/>
      <c r="E39" s="135"/>
      <c r="F39" s="135"/>
      <c r="G39" s="183" t="s">
        <v>166</v>
      </c>
      <c r="H39" s="183"/>
      <c r="I39" s="183"/>
      <c r="J39" s="183"/>
      <c r="K39" s="183" t="s">
        <v>166</v>
      </c>
      <c r="L39" s="183"/>
      <c r="M39" s="183"/>
      <c r="N39" s="183"/>
      <c r="O39" s="183"/>
      <c r="P39" s="183"/>
      <c r="Q39" s="183"/>
      <c r="R39" s="9"/>
      <c r="S39" s="9"/>
      <c r="T39" s="1"/>
      <c r="U39" s="1"/>
      <c r="V39" s="1"/>
      <c r="W39" s="1"/>
      <c r="X39" s="1"/>
      <c r="Y39" s="1"/>
      <c r="Z39" s="1"/>
      <c r="AA39" s="176"/>
      <c r="AB39" s="176"/>
      <c r="AC39" s="176"/>
      <c r="AD39" s="54"/>
      <c r="AE39" s="13"/>
      <c r="AF39" s="13"/>
      <c r="AG39" s="176"/>
      <c r="AH39" s="176"/>
      <c r="AI39" s="176"/>
      <c r="AJ39" s="54"/>
      <c r="AK39" s="13"/>
      <c r="AL39" s="13"/>
      <c r="AM39" s="176"/>
      <c r="AN39" s="176"/>
      <c r="AO39" s="176"/>
      <c r="AP39" s="54"/>
      <c r="AQ39" s="13"/>
      <c r="AR39" s="13"/>
      <c r="AS39" s="176"/>
      <c r="AT39" s="176"/>
      <c r="AU39" s="176"/>
      <c r="AV39" s="54"/>
      <c r="AW39" s="13"/>
      <c r="AX39" s="13"/>
      <c r="AY39" s="176"/>
      <c r="AZ39" s="176"/>
      <c r="BA39" s="176"/>
      <c r="BB39" s="54"/>
      <c r="BC39" s="1"/>
    </row>
    <row r="40" spans="1:55" ht="51" customHeight="1">
      <c r="A40" s="3"/>
      <c r="B40" s="181" t="s">
        <v>167</v>
      </c>
      <c r="C40" s="181"/>
      <c r="D40" s="181"/>
      <c r="E40" s="133"/>
      <c r="F40" s="133"/>
      <c r="G40" s="180" t="s">
        <v>168</v>
      </c>
      <c r="H40" s="180"/>
      <c r="I40" s="180"/>
      <c r="J40" s="180"/>
      <c r="K40" s="180" t="s">
        <v>169</v>
      </c>
      <c r="L40" s="180"/>
      <c r="M40" s="180"/>
      <c r="N40" s="180"/>
      <c r="O40" s="180"/>
      <c r="P40" s="180"/>
      <c r="Q40" s="180"/>
      <c r="R40" s="9"/>
      <c r="S40" s="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0"/>
      <c r="AE40" s="1"/>
      <c r="AF40" s="1"/>
      <c r="AG40" s="1"/>
      <c r="AH40" s="1"/>
      <c r="AI40" s="1"/>
      <c r="AJ40" s="10"/>
      <c r="AK40" s="1"/>
      <c r="AL40" s="1"/>
      <c r="AM40" s="1"/>
      <c r="AN40" s="1"/>
      <c r="AO40" s="1"/>
      <c r="AP40" s="10"/>
      <c r="AQ40" s="1"/>
      <c r="AR40" s="1"/>
      <c r="AS40" s="1"/>
      <c r="AT40" s="1"/>
      <c r="AU40" s="1"/>
      <c r="AV40" s="10"/>
      <c r="AW40" s="1"/>
      <c r="AX40" s="1"/>
      <c r="AY40" s="1"/>
      <c r="AZ40" s="1"/>
      <c r="BA40" s="1"/>
      <c r="BB40" s="10"/>
      <c r="BC40" s="1"/>
    </row>
    <row r="41" spans="1:55" ht="22.5" customHeight="1">
      <c r="A41" s="3"/>
      <c r="B41" s="181"/>
      <c r="C41" s="181"/>
      <c r="D41" s="181"/>
      <c r="E41" s="133"/>
      <c r="F41" s="133"/>
      <c r="G41" s="180"/>
      <c r="H41" s="180"/>
      <c r="I41" s="180"/>
      <c r="J41" s="180"/>
      <c r="K41" s="181"/>
      <c r="L41" s="181"/>
      <c r="M41" s="181"/>
      <c r="N41" s="181"/>
      <c r="O41" s="181"/>
      <c r="P41" s="181"/>
      <c r="Q41" s="181"/>
      <c r="R41" s="9"/>
      <c r="S41" s="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0"/>
      <c r="AE41" s="1"/>
      <c r="AF41" s="1"/>
      <c r="AG41" s="1"/>
      <c r="AH41" s="1"/>
      <c r="AI41" s="1"/>
      <c r="AJ41" s="10"/>
      <c r="AK41" s="1"/>
      <c r="AL41" s="1"/>
      <c r="AM41" s="1"/>
      <c r="AN41" s="1"/>
      <c r="AO41" s="1"/>
      <c r="AP41" s="10"/>
      <c r="AQ41" s="1"/>
      <c r="AR41" s="1"/>
      <c r="AS41" s="1"/>
      <c r="AT41" s="1"/>
      <c r="AU41" s="1"/>
      <c r="AV41" s="10"/>
      <c r="AW41" s="1"/>
      <c r="AX41" s="1"/>
      <c r="AY41" s="1"/>
      <c r="AZ41" s="1"/>
      <c r="BA41" s="1"/>
      <c r="BB41" s="10"/>
      <c r="BC41" s="1"/>
    </row>
    <row r="103" ht="15"/>
    <row r="104" ht="15"/>
    <row r="105" ht="15"/>
    <row r="106" ht="15"/>
    <row r="108" ht="15"/>
    <row r="109" ht="15"/>
    <row r="110" ht="15"/>
    <row r="111" ht="15"/>
  </sheetData>
  <sheetProtection/>
  <mergeCells count="107">
    <mergeCell ref="B27:B33"/>
    <mergeCell ref="B18:B26"/>
    <mergeCell ref="AY9:BC9"/>
    <mergeCell ref="AM8:AR8"/>
    <mergeCell ref="AS8:AX8"/>
    <mergeCell ref="AG8:AL8"/>
    <mergeCell ref="BB15:BB16"/>
    <mergeCell ref="BC15:BC16"/>
    <mergeCell ref="AW15:AW16"/>
    <mergeCell ref="M11:P11"/>
    <mergeCell ref="AA11:AC11"/>
    <mergeCell ref="AS13:AX13"/>
    <mergeCell ref="AY13:BC13"/>
    <mergeCell ref="AA14:AF14"/>
    <mergeCell ref="AG14:AL14"/>
    <mergeCell ref="AM14:AR14"/>
    <mergeCell ref="AS14:AX14"/>
    <mergeCell ref="AY14:BC14"/>
    <mergeCell ref="AG11:AI11"/>
    <mergeCell ref="AM15:AO15"/>
    <mergeCell ref="AY11:BA11"/>
    <mergeCell ref="E15:T15"/>
    <mergeCell ref="AY8:BC8"/>
    <mergeCell ref="E13:Z14"/>
    <mergeCell ref="AA13:AF13"/>
    <mergeCell ref="AG13:AL13"/>
    <mergeCell ref="AM13:AR13"/>
    <mergeCell ref="E11:L11"/>
    <mergeCell ref="AY15:BA15"/>
    <mergeCell ref="AR15:AR16"/>
    <mergeCell ref="AS15:AU15"/>
    <mergeCell ref="AV15:AV16"/>
    <mergeCell ref="AF15:AF16"/>
    <mergeCell ref="AG15:AI15"/>
    <mergeCell ref="AJ15:AJ16"/>
    <mergeCell ref="AK15:AK16"/>
    <mergeCell ref="AL15:AL16"/>
    <mergeCell ref="AA15:AC15"/>
    <mergeCell ref="AD15:AD16"/>
    <mergeCell ref="AE15:AE16"/>
    <mergeCell ref="X16:Y16"/>
    <mergeCell ref="B41:D41"/>
    <mergeCell ref="G41:J41"/>
    <mergeCell ref="K41:Q41"/>
    <mergeCell ref="G38:J38"/>
    <mergeCell ref="K38:Q38"/>
    <mergeCell ref="C27:C33"/>
    <mergeCell ref="AS38:AU38"/>
    <mergeCell ref="AY38:BA38"/>
    <mergeCell ref="B39:D39"/>
    <mergeCell ref="G39:J39"/>
    <mergeCell ref="K39:Q39"/>
    <mergeCell ref="AA39:AC39"/>
    <mergeCell ref="AG39:AI39"/>
    <mergeCell ref="AM39:AO39"/>
    <mergeCell ref="AS39:AU39"/>
    <mergeCell ref="B38:E38"/>
    <mergeCell ref="AA38:AC38"/>
    <mergeCell ref="AG38:AI38"/>
    <mergeCell ref="AM38:AO38"/>
    <mergeCell ref="K40:Q40"/>
    <mergeCell ref="G40:J40"/>
    <mergeCell ref="B40:D40"/>
    <mergeCell ref="AY39:BA39"/>
    <mergeCell ref="A1:Z1"/>
    <mergeCell ref="A2:Z2"/>
    <mergeCell ref="AM35:AO35"/>
    <mergeCell ref="AS35:AU35"/>
    <mergeCell ref="AA35:AC35"/>
    <mergeCell ref="AG35:AI35"/>
    <mergeCell ref="A3:Z3"/>
    <mergeCell ref="A4:Z4"/>
    <mergeCell ref="A5:Z5"/>
    <mergeCell ref="A6:Z6"/>
    <mergeCell ref="A8:Z8"/>
    <mergeCell ref="AA8:AF8"/>
    <mergeCell ref="A7:D7"/>
    <mergeCell ref="E10:T10"/>
    <mergeCell ref="AG9:AL9"/>
    <mergeCell ref="AA9:AF9"/>
    <mergeCell ref="AM9:AR9"/>
    <mergeCell ref="AS9:AX9"/>
    <mergeCell ref="AX15:AX16"/>
    <mergeCell ref="AP15:AP16"/>
    <mergeCell ref="AQ15:AQ16"/>
    <mergeCell ref="AM11:AO11"/>
    <mergeCell ref="AS11:AU11"/>
    <mergeCell ref="A13:D14"/>
    <mergeCell ref="C18:C26"/>
    <mergeCell ref="AY37:BA37"/>
    <mergeCell ref="AS37:AU37"/>
    <mergeCell ref="AM37:AO37"/>
    <mergeCell ref="AG37:AI37"/>
    <mergeCell ref="AA37:AC37"/>
    <mergeCell ref="AY35:BA35"/>
    <mergeCell ref="AA34:AC34"/>
    <mergeCell ref="V15:Z15"/>
    <mergeCell ref="BB34:BC34"/>
    <mergeCell ref="B34:E34"/>
    <mergeCell ref="AG34:AI34"/>
    <mergeCell ref="AM34:AO34"/>
    <mergeCell ref="AS34:AU34"/>
    <mergeCell ref="AX34:AZ34"/>
    <mergeCell ref="G34:Z34"/>
    <mergeCell ref="AE34:AF34"/>
    <mergeCell ref="AK34:AL34"/>
    <mergeCell ref="AQ34:AR34"/>
  </mergeCells>
  <conditionalFormatting sqref="BA34 AD18:AD34 BB18:BB34 AJ18:AJ34 AP18:AP34 AV18:AV34">
    <cfRule type="containsText" priority="219" dxfId="2" operator="containsText" text="N/A">
      <formula>NOT(ISERROR(SEARCH("N/A",AD18)))</formula>
    </cfRule>
    <cfRule type="cellIs" priority="220" dxfId="1" operator="between">
      <formula>'PLAN GESTION POR PROCESO'!#REF!</formula>
      <formula>'PLAN GESTION POR PROCESO'!#REF!</formula>
    </cfRule>
    <cfRule type="cellIs" priority="221" dxfId="0" operator="between">
      <formula>'PLAN GESTION POR PROCESO'!#REF!</formula>
      <formula>'PLAN GESTION POR PROCESO'!#REF!</formula>
    </cfRule>
    <cfRule type="cellIs" priority="222" dxfId="3" operator="between">
      <formula>'PLAN GESTION POR PROCESO'!#REF!</formula>
      <formula>'PLAN GESTION POR PROCESO'!#REF!</formula>
    </cfRule>
  </conditionalFormatting>
  <conditionalFormatting sqref="AD34">
    <cfRule type="colorScale" priority="10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J34">
    <cfRule type="colorScale" priority="9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34">
    <cfRule type="colorScale" priority="8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V34">
    <cfRule type="colorScale" priority="7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A34">
    <cfRule type="colorScale" priority="2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A18:BA34">
    <cfRule type="colorScale" priority="571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type="list" allowBlank="1" showInputMessage="1" showErrorMessage="1" sqref="K18:K33">
      <formula1>PROGRAMACION</formula1>
    </dataValidation>
    <dataValidation type="list" allowBlank="1" showInputMessage="1" showErrorMessage="1" sqref="AC5">
      <formula1>$BC$8:$BC$11</formula1>
    </dataValidation>
    <dataValidation type="list" allowBlank="1" showInputMessage="1" showErrorMessage="1" sqref="G27:G33">
      <formula1>META02</formula1>
    </dataValidation>
    <dataValidation type="list" allowBlank="1" showInputMessage="1" showErrorMessage="1" promptTitle="Cualquier contenido" error="Escriba un texto " sqref="G18:G26">
      <formula1>META02</formula1>
    </dataValidation>
    <dataValidation type="list" allowBlank="1" showInputMessage="1" showErrorMessage="1" sqref="R18:R33">
      <formula1>INDICADOR</formula1>
    </dataValidation>
    <dataValidation type="list" allowBlank="1" showInputMessage="1" showErrorMessage="1" sqref="V18:V33">
      <formula1>FUENTE</formula1>
    </dataValidation>
    <dataValidation type="list" allowBlank="1" showInputMessage="1" showErrorMessage="1" sqref="W18:W33">
      <formula1>RUBROS</formula1>
    </dataValidation>
    <dataValidation type="list" allowBlank="1" showInputMessage="1" showErrorMessage="1" sqref="X18:X33">
      <formula1>CODIGO</formula1>
    </dataValidation>
    <dataValidation type="list" allowBlank="1" showInputMessage="1" showErrorMessage="1" sqref="U18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14" scale="40" r:id="rId3"/>
  <colBreaks count="1" manualBreakCount="1">
    <brk id="26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2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170</v>
      </c>
      <c r="B1" t="s">
        <v>42</v>
      </c>
      <c r="C1" t="s">
        <v>171</v>
      </c>
      <c r="D1" t="s">
        <v>172</v>
      </c>
      <c r="F1" t="s">
        <v>173</v>
      </c>
    </row>
    <row r="2" spans="1:6" ht="15">
      <c r="A2" t="s">
        <v>174</v>
      </c>
      <c r="B2" t="s">
        <v>175</v>
      </c>
      <c r="D2" t="s">
        <v>59</v>
      </c>
      <c r="F2" t="s">
        <v>115</v>
      </c>
    </row>
    <row r="3" spans="1:6" ht="15">
      <c r="A3" t="s">
        <v>176</v>
      </c>
      <c r="B3" t="s">
        <v>177</v>
      </c>
      <c r="C3" t="s">
        <v>56</v>
      </c>
      <c r="D3" t="s">
        <v>72</v>
      </c>
      <c r="F3" t="s">
        <v>61</v>
      </c>
    </row>
    <row r="4" spans="1:6" ht="15">
      <c r="A4" t="s">
        <v>178</v>
      </c>
      <c r="C4" t="s">
        <v>69</v>
      </c>
      <c r="D4" t="s">
        <v>113</v>
      </c>
      <c r="F4" t="s">
        <v>179</v>
      </c>
    </row>
    <row r="5" spans="1:4" ht="15">
      <c r="A5" t="s">
        <v>180</v>
      </c>
      <c r="C5" t="s">
        <v>85</v>
      </c>
      <c r="D5" t="s">
        <v>181</v>
      </c>
    </row>
    <row r="6" spans="1:7" ht="15">
      <c r="A6" t="s">
        <v>182</v>
      </c>
      <c r="C6" t="s">
        <v>125</v>
      </c>
      <c r="E6" t="s">
        <v>183</v>
      </c>
      <c r="G6" t="s">
        <v>184</v>
      </c>
    </row>
    <row r="7" spans="1:7" ht="15">
      <c r="A7" t="s">
        <v>185</v>
      </c>
      <c r="E7" t="s">
        <v>186</v>
      </c>
      <c r="G7" t="s">
        <v>64</v>
      </c>
    </row>
    <row r="8" spans="5:7" ht="15">
      <c r="E8" t="s">
        <v>187</v>
      </c>
      <c r="G8" t="s">
        <v>188</v>
      </c>
    </row>
    <row r="9" ht="15">
      <c r="E9" t="s">
        <v>189</v>
      </c>
    </row>
    <row r="10" ht="15">
      <c r="E10" t="s">
        <v>190</v>
      </c>
    </row>
    <row r="12" spans="1:8" s="16" customFormat="1" ht="74.25" customHeight="1">
      <c r="A12" s="26"/>
      <c r="C12" s="27"/>
      <c r="D12" s="19"/>
      <c r="H12" s="16" t="s">
        <v>191</v>
      </c>
    </row>
    <row r="13" spans="1:8" s="16" customFormat="1" ht="74.25" customHeight="1">
      <c r="A13" s="26"/>
      <c r="C13" s="27"/>
      <c r="D13" s="19"/>
      <c r="H13" s="16" t="s">
        <v>192</v>
      </c>
    </row>
    <row r="14" spans="1:8" s="16" customFormat="1" ht="74.25" customHeight="1">
      <c r="A14" s="26"/>
      <c r="C14" s="27"/>
      <c r="D14" s="15"/>
      <c r="H14" s="16" t="s">
        <v>193</v>
      </c>
    </row>
    <row r="15" spans="1:8" s="16" customFormat="1" ht="74.25" customHeight="1">
      <c r="A15" s="26"/>
      <c r="C15" s="27"/>
      <c r="D15" s="15"/>
      <c r="H15" s="16" t="s">
        <v>194</v>
      </c>
    </row>
    <row r="16" spans="1:4" s="16" customFormat="1" ht="74.25" customHeight="1" thickBot="1">
      <c r="A16" s="26"/>
      <c r="C16" s="27"/>
      <c r="D16" s="18"/>
    </row>
    <row r="17" spans="1:4" s="16" customFormat="1" ht="74.25" customHeight="1">
      <c r="A17" s="26"/>
      <c r="C17" s="27"/>
      <c r="D17" s="17"/>
    </row>
    <row r="18" spans="1:4" s="16" customFormat="1" ht="74.25" customHeight="1">
      <c r="A18" s="26"/>
      <c r="C18" s="27"/>
      <c r="D18" s="19"/>
    </row>
    <row r="19" spans="1:4" s="16" customFormat="1" ht="74.25" customHeight="1">
      <c r="A19" s="26"/>
      <c r="C19" s="27"/>
      <c r="D19" s="19"/>
    </row>
    <row r="20" spans="1:4" s="16" customFormat="1" ht="74.25" customHeight="1">
      <c r="A20" s="26"/>
      <c r="C20" s="27"/>
      <c r="D20" s="19"/>
    </row>
    <row r="21" spans="1:4" s="16" customFormat="1" ht="74.25" customHeight="1" thickBot="1">
      <c r="A21" s="26"/>
      <c r="C21" s="28"/>
      <c r="D21" s="19"/>
    </row>
    <row r="22" spans="3:4" ht="18.75" thickBot="1">
      <c r="C22" s="28"/>
      <c r="D22" s="17"/>
    </row>
    <row r="23" spans="3:4" ht="18.75" thickBot="1">
      <c r="C23" s="28"/>
      <c r="D23" s="14"/>
    </row>
    <row r="24" spans="3:4" ht="18">
      <c r="C24" s="29"/>
      <c r="D24" s="17"/>
    </row>
    <row r="25" spans="3:4" ht="18">
      <c r="C25" s="29"/>
      <c r="D25" s="19"/>
    </row>
    <row r="26" spans="3:4" ht="18">
      <c r="C26" s="29"/>
      <c r="D26" s="19"/>
    </row>
    <row r="27" spans="3:4" ht="18.75" thickBot="1">
      <c r="C27" s="29"/>
      <c r="D27" s="18"/>
    </row>
    <row r="28" spans="3:4" ht="18">
      <c r="C28" s="29"/>
      <c r="D28" s="17"/>
    </row>
    <row r="29" spans="3:4" ht="18">
      <c r="C29" s="29"/>
      <c r="D29" s="19"/>
    </row>
    <row r="30" spans="3:4" ht="18">
      <c r="C30" s="29"/>
      <c r="D30" s="19"/>
    </row>
    <row r="31" spans="3:4" ht="18">
      <c r="C31" s="29"/>
      <c r="D31" s="19"/>
    </row>
    <row r="32" spans="3:4" ht="18">
      <c r="C32" s="30"/>
      <c r="D32" s="19"/>
    </row>
    <row r="33" spans="3:4" ht="18">
      <c r="C33" s="30"/>
      <c r="D33" s="19"/>
    </row>
    <row r="34" spans="3:4" ht="18">
      <c r="C34" s="30"/>
      <c r="D34" s="18"/>
    </row>
    <row r="35" spans="3:4" ht="18">
      <c r="C35" s="30"/>
      <c r="D35" s="18"/>
    </row>
    <row r="36" spans="3:4" ht="18">
      <c r="C36" s="30"/>
      <c r="D36" s="18"/>
    </row>
    <row r="37" spans="3:4" ht="18">
      <c r="C37" s="30"/>
      <c r="D37" s="18"/>
    </row>
    <row r="38" spans="3:4" ht="18">
      <c r="C38" s="30"/>
      <c r="D38" s="21"/>
    </row>
    <row r="39" spans="3:4" ht="18">
      <c r="C39" s="30"/>
      <c r="D39" s="21"/>
    </row>
    <row r="40" spans="3:4" ht="18">
      <c r="C40" s="31"/>
      <c r="D40" s="21"/>
    </row>
    <row r="41" spans="3:4" ht="18">
      <c r="C41" s="31"/>
      <c r="D41" s="21"/>
    </row>
    <row r="42" spans="3:4" ht="18.75" thickBot="1">
      <c r="C42" s="32"/>
      <c r="D42" s="21"/>
    </row>
    <row r="43" spans="3:4" ht="18">
      <c r="C43" s="33"/>
      <c r="D43" s="17"/>
    </row>
    <row r="44" spans="3:4" ht="18">
      <c r="C44" s="34"/>
      <c r="D44" s="18"/>
    </row>
    <row r="45" spans="3:4" ht="18">
      <c r="C45" s="34"/>
      <c r="D45" s="18"/>
    </row>
    <row r="46" spans="3:4" ht="18">
      <c r="C46" s="34"/>
      <c r="D46" s="21"/>
    </row>
    <row r="47" spans="3:4" ht="18.75" thickBot="1">
      <c r="C47" s="35"/>
      <c r="D47" s="20"/>
    </row>
    <row r="48" ht="18">
      <c r="C48" s="36"/>
    </row>
    <row r="49" ht="18">
      <c r="C49" s="36"/>
    </row>
    <row r="50" ht="18">
      <c r="C50" s="36"/>
    </row>
    <row r="51" ht="18">
      <c r="C51" s="36"/>
    </row>
    <row r="52" ht="18">
      <c r="C52" s="37"/>
    </row>
    <row r="53" ht="18">
      <c r="C53" s="37"/>
    </row>
    <row r="54" ht="18">
      <c r="C54" s="37"/>
    </row>
    <row r="55" ht="18">
      <c r="C55" s="37"/>
    </row>
    <row r="56" ht="18">
      <c r="C56" s="38"/>
    </row>
    <row r="57" ht="18">
      <c r="C57" s="39"/>
    </row>
    <row r="58" ht="18">
      <c r="C58" s="39"/>
    </row>
    <row r="59" ht="18">
      <c r="C59" s="39"/>
    </row>
    <row r="60" ht="18.75" thickBot="1">
      <c r="C60" s="40"/>
    </row>
    <row r="61" ht="18">
      <c r="C61" s="41"/>
    </row>
    <row r="62" ht="18">
      <c r="C62" s="42"/>
    </row>
    <row r="63" ht="18">
      <c r="C63" s="42"/>
    </row>
    <row r="64" ht="18">
      <c r="C64" s="42"/>
    </row>
    <row r="65" ht="18">
      <c r="C65" s="42"/>
    </row>
    <row r="66" ht="18">
      <c r="C66" s="43"/>
    </row>
    <row r="67" ht="18">
      <c r="C67" s="43"/>
    </row>
    <row r="68" ht="18">
      <c r="C68" s="43"/>
    </row>
    <row r="69" ht="18">
      <c r="C69" s="43"/>
    </row>
    <row r="70" ht="18">
      <c r="C70" s="43"/>
    </row>
    <row r="71" ht="18">
      <c r="C71" s="44"/>
    </row>
    <row r="72" ht="18">
      <c r="C72" s="43"/>
    </row>
    <row r="73" ht="18">
      <c r="C73" s="43"/>
    </row>
    <row r="74" ht="18">
      <c r="C74" s="43"/>
    </row>
    <row r="75" ht="18">
      <c r="C75" s="43"/>
    </row>
    <row r="76" ht="18">
      <c r="C76" s="43"/>
    </row>
    <row r="77" ht="18">
      <c r="C77" s="43"/>
    </row>
    <row r="78" ht="18">
      <c r="C78" s="43"/>
    </row>
    <row r="79" ht="18">
      <c r="C79" s="42"/>
    </row>
    <row r="80" ht="18">
      <c r="C80" s="42"/>
    </row>
    <row r="81" ht="18">
      <c r="C81" s="42"/>
    </row>
    <row r="82" ht="18">
      <c r="C82" s="42"/>
    </row>
    <row r="83" ht="18">
      <c r="C83" s="42"/>
    </row>
    <row r="84" ht="18">
      <c r="C84" s="42"/>
    </row>
    <row r="85" ht="18">
      <c r="C85" s="45"/>
    </row>
    <row r="86" ht="18">
      <c r="C86" s="42"/>
    </row>
    <row r="87" ht="18">
      <c r="C87" s="42"/>
    </row>
    <row r="88" ht="18.75" thickBot="1">
      <c r="C88" s="46"/>
    </row>
    <row r="89" ht="18">
      <c r="C89" s="47"/>
    </row>
    <row r="90" ht="18">
      <c r="C90" s="43"/>
    </row>
    <row r="91" ht="18">
      <c r="C91" s="43"/>
    </row>
    <row r="92" ht="18">
      <c r="C92" s="43"/>
    </row>
    <row r="93" ht="18">
      <c r="C93" s="43"/>
    </row>
    <row r="94" ht="18.75" thickBot="1">
      <c r="C94" s="48"/>
    </row>
    <row r="99" spans="2:3" ht="15">
      <c r="B99" t="s">
        <v>50</v>
      </c>
      <c r="C99" t="s">
        <v>195</v>
      </c>
    </row>
    <row r="100" spans="2:3" ht="30">
      <c r="B100" s="23">
        <v>1167</v>
      </c>
      <c r="C100" s="16" t="s">
        <v>196</v>
      </c>
    </row>
    <row r="101" spans="2:3" ht="30">
      <c r="B101" s="23">
        <v>1131</v>
      </c>
      <c r="C101" s="16" t="s">
        <v>197</v>
      </c>
    </row>
    <row r="102" spans="2:3" ht="30">
      <c r="B102" s="23">
        <v>1177</v>
      </c>
      <c r="C102" s="16" t="s">
        <v>198</v>
      </c>
    </row>
    <row r="103" spans="2:3" ht="30">
      <c r="B103" s="23">
        <v>1094</v>
      </c>
      <c r="C103" s="16" t="s">
        <v>199</v>
      </c>
    </row>
    <row r="104" spans="2:3" ht="30">
      <c r="B104" s="23">
        <v>1128</v>
      </c>
      <c r="C104" s="16" t="s">
        <v>200</v>
      </c>
    </row>
    <row r="105" spans="2:3" ht="30">
      <c r="B105" s="23">
        <v>1095</v>
      </c>
      <c r="C105" s="16" t="s">
        <v>201</v>
      </c>
    </row>
    <row r="106" spans="2:3" ht="45">
      <c r="B106" s="23">
        <v>1129</v>
      </c>
      <c r="C106" s="16" t="s">
        <v>202</v>
      </c>
    </row>
    <row r="107" spans="2:3" ht="45">
      <c r="B107" s="23">
        <v>1120</v>
      </c>
      <c r="C107" s="16" t="s">
        <v>203</v>
      </c>
    </row>
    <row r="108" ht="15">
      <c r="B108" s="22"/>
    </row>
    <row r="109" ht="15">
      <c r="B109" s="22"/>
    </row>
  </sheetData>
  <sheetProtection/>
  <conditionalFormatting sqref="C13">
    <cfRule type="colorScale" priority="1" dxfId="4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juan.jimenez</cp:lastModifiedBy>
  <dcterms:created xsi:type="dcterms:W3CDTF">2016-04-29T15:58:00Z</dcterms:created>
  <dcterms:modified xsi:type="dcterms:W3CDTF">2017-06-06T19:34:11Z</dcterms:modified>
  <cp:category/>
  <cp:version/>
  <cp:contentType/>
  <cp:contentStatus/>
</cp:coreProperties>
</file>