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8795" windowHeight="11190" tabRatio="327" activeTab="0"/>
  </bookViews>
  <sheets>
    <sheet name="PLAN GESTION POR PROCESO" sheetId="1" r:id="rId1"/>
    <sheet name="Hoja2" sheetId="2" state="hidden" r:id="rId2"/>
  </sheets>
  <definedNames>
    <definedName name="_xlnm.Print_Area" localSheetId="0">'PLAN GESTION POR PROCESO'!$A$1:$BC$36</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Leonel Sanchez Hernandez</author>
  </authors>
  <commentList>
    <comment ref="X17" authorId="0">
      <text>
        <r>
          <rPr>
            <b/>
            <sz val="8"/>
            <rFont val="Tahoma"/>
            <family val="2"/>
          </rPr>
          <t>juan.jimenez:</t>
        </r>
        <r>
          <rPr>
            <sz val="8"/>
            <rFont val="Tahoma"/>
            <family val="2"/>
          </rPr>
          <t xml:space="preserve">
Al insertar el codigo del proyecto automaticamente se despliega el nombre del proyecto</t>
        </r>
      </text>
    </comment>
    <comment ref="B16" authorId="0">
      <text>
        <r>
          <rPr>
            <b/>
            <sz val="8"/>
            <rFont val="Tahoma"/>
            <family val="2"/>
          </rPr>
          <t>juan.jimenez:</t>
        </r>
        <r>
          <rPr>
            <sz val="8"/>
            <rFont val="Tahoma"/>
            <family val="2"/>
          </rPr>
          <t xml:space="preserve">
Seleccionar el objetivo estrategico asociado al proceso</t>
        </r>
      </text>
    </comment>
    <comment ref="K16" authorId="0">
      <text>
        <r>
          <rPr>
            <b/>
            <sz val="8"/>
            <rFont val="Tahoma"/>
            <family val="2"/>
          </rPr>
          <t>juan.jimenez:</t>
        </r>
        <r>
          <rPr>
            <sz val="8"/>
            <rFont val="Tahoma"/>
            <family val="2"/>
          </rPr>
          <t xml:space="preserve">
Establecer el tipo programacion:
- Suma
-Constante
-Creciente
-Decreciente</t>
        </r>
      </text>
    </comment>
    <comment ref="R16" authorId="0">
      <text>
        <r>
          <rPr>
            <b/>
            <sz val="8"/>
            <rFont val="Tahoma"/>
            <family val="2"/>
          </rPr>
          <t>juan.jimenez:</t>
        </r>
        <r>
          <rPr>
            <sz val="8"/>
            <rFont val="Tahoma"/>
            <family val="2"/>
          </rPr>
          <t xml:space="preserve">
Establecer el tipo de indicador para la medicion:
- Eficacia
-Efectividad
-Eficiencia</t>
        </r>
      </text>
    </comment>
    <comment ref="T16" authorId="0">
      <text>
        <r>
          <rPr>
            <b/>
            <sz val="8"/>
            <rFont val="Tahoma"/>
            <family val="2"/>
          </rPr>
          <t>juan.jimenez:</t>
        </r>
        <r>
          <rPr>
            <sz val="8"/>
            <rFont val="Tahoma"/>
            <family val="2"/>
          </rPr>
          <t xml:space="preserve">
Establecer la o las dependencias responsables del proceso</t>
        </r>
      </text>
    </comment>
    <comment ref="U16" authorId="0">
      <text>
        <r>
          <rPr>
            <b/>
            <sz val="8"/>
            <rFont val="Tahoma"/>
            <family val="2"/>
          </rPr>
          <t>juan.jimenez:</t>
        </r>
        <r>
          <rPr>
            <sz val="8"/>
            <rFont val="Tahoma"/>
            <family val="2"/>
          </rPr>
          <t xml:space="preserve">
Dejar este apartado para el diligenciamiento en la DPSI</t>
        </r>
      </text>
    </comment>
    <comment ref="V16" authorId="0">
      <text>
        <r>
          <rPr>
            <b/>
            <sz val="8"/>
            <rFont val="Tahoma"/>
            <family val="2"/>
          </rPr>
          <t>juan.jimenez:</t>
        </r>
        <r>
          <rPr>
            <sz val="8"/>
            <rFont val="Tahoma"/>
            <family val="2"/>
          </rPr>
          <t xml:space="preserve">
Asociar la fuente de financiacion
-Recursos Inversion
-Recursos Funcionamiento</t>
        </r>
      </text>
    </comment>
    <comment ref="Z16" authorId="0">
      <text>
        <r>
          <rPr>
            <b/>
            <sz val="8"/>
            <rFont val="Tahoma"/>
            <family val="2"/>
          </rPr>
          <t>juan.jimenez:</t>
        </r>
        <r>
          <rPr>
            <sz val="8"/>
            <rFont val="Tahoma"/>
            <family val="2"/>
          </rPr>
          <t xml:space="preserve">
Cuantificar el valor total (en millones de pesos) de cada meta</t>
        </r>
      </text>
    </comment>
    <comment ref="E25" authorId="0">
      <text>
        <r>
          <rPr>
            <b/>
            <sz val="20"/>
            <rFont val="Tahoma"/>
            <family val="2"/>
          </rPr>
          <t>EL CUMPLIMIENTO DE LOS PLANES DE MEJORAMIENTO CON BUREAU VERITAS (CALIDAD) TENDRÁ MAYOR PESO PROPORCIONAL EN EL AVANCE DE ESTA META</t>
        </r>
      </text>
    </comment>
    <comment ref="E26" authorId="0">
      <text>
        <r>
          <rPr>
            <b/>
            <sz val="20"/>
            <rFont val="Tahoma"/>
            <family val="2"/>
          </rPr>
          <t>AMARILLO - METAS TRANSVERSALES ASOCIADAS AL MEJORAMIENTO DEL SISTEMA DE GESTIÓN DE LA ENTIDAD</t>
        </r>
      </text>
    </comment>
    <comment ref="M18" authorId="1">
      <text>
        <r>
          <rPr>
            <b/>
            <sz val="10"/>
            <rFont val="Tahoma"/>
            <family val="2"/>
          </rPr>
          <t>Leonel Sanchez Hernandez:</t>
        </r>
        <r>
          <rPr>
            <sz val="10"/>
            <rFont val="Tahoma"/>
            <family val="2"/>
          </rPr>
          <t xml:space="preserve">
Explicado por las siguientes actibvidades:
1. Socialización a los funcionarios para el conocimiento del Modelo y Herramienta para el autodiagnostico.
2. Furag
3. Plan de Trabajo
</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<sst xmlns="http://schemas.openxmlformats.org/spreadsheetml/2006/main" count="309" uniqueCount="183">
  <si>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</si>
  <si>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</si>
  <si>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</si>
  <si>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</si>
  <si>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</si>
  <si>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</si>
  <si>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</si>
  <si>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</si>
  <si>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</si>
  <si>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</si>
  <si>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</si>
  <si>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</si>
  <si>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</si>
  <si>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</si>
  <si>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</si>
  <si>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</si>
  <si>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</si>
  <si>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</si>
  <si>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</si>
  <si>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</si>
  <si>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</si>
  <si>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</si>
  <si>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</si>
  <si>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 xml:space="preserve">ELABORÓ: </t>
  </si>
  <si>
    <t xml:space="preserve">REVISÓ: </t>
  </si>
  <si>
    <t>APROBÓ:</t>
  </si>
  <si>
    <t>Firma:</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</si>
  <si>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</si>
  <si>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</si>
  <si>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</si>
  <si>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</si>
  <si>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</si>
  <si>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</si>
  <si>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</si>
  <si>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</si>
  <si>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</si>
  <si>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</si>
  <si>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</si>
  <si>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</si>
  <si>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</si>
  <si>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</si>
  <si>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</si>
  <si>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</si>
  <si>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</si>
  <si>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</si>
  <si>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</si>
  <si>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</si>
  <si>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</si>
  <si>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</si>
  <si>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</si>
  <si>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</si>
  <si>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</si>
  <si>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</si>
  <si>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</si>
  <si>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</si>
  <si>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</si>
  <si>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</si>
  <si>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</si>
  <si>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</si>
  <si>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</si>
  <si>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</si>
  <si>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</si>
  <si>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</si>
  <si>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</si>
  <si>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</si>
  <si>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</si>
  <si>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</si>
  <si>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</si>
  <si>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</si>
  <si>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</si>
  <si>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</si>
  <si>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</si>
  <si>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</si>
  <si>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</si>
  <si>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</si>
  <si>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</si>
  <si>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</si>
  <si>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</si>
  <si>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OBJETIVO ESPECIFICO</t>
  </si>
  <si>
    <t>TIPO DE META</t>
  </si>
  <si>
    <t>META PLAN DE GESTION VIGENCIA</t>
  </si>
  <si>
    <t>META CUATRIENAL PLAN ESTRATEGICO SDG</t>
  </si>
  <si>
    <t>I TRI</t>
  </si>
  <si>
    <t>II TRI</t>
  </si>
  <si>
    <t>III TRI</t>
  </si>
  <si>
    <t>IV TRI</t>
  </si>
  <si>
    <t>EVALUACIÓN FINAL PLAN DE GESTION</t>
  </si>
  <si>
    <t>Línea base del perfil del riesgo</t>
  </si>
  <si>
    <t>(No. De acciones de plan de mejoramiento responsabilidad del proceso documentadas y vigentes/No. De acciones bajo responsabilidad del proceso)*100</t>
  </si>
  <si>
    <t>TOTAL PROGRAMACION VIGENCIA</t>
  </si>
  <si>
    <t>TOTAL PLAN DE GESTIÓN</t>
  </si>
  <si>
    <t>PONDERACIÓN DE LA META</t>
  </si>
  <si>
    <t>Asistir al 100% de las mesas de trabajo, comités o instancias de decisión o consulta relacionadas con el Sistema de Gestión de la Entidad</t>
  </si>
  <si>
    <t>Porcentaje de Cumplimiento Trimestre I</t>
  </si>
  <si>
    <t>Porcentaje de Cumplimiento Trimestre II</t>
  </si>
  <si>
    <t>Porcentaje de Cumplimiento Trimestre III</t>
  </si>
  <si>
    <t>Porcentaje de Cumplimiento Trimestre IV</t>
  </si>
  <si>
    <t>Porcentaje de Cumplimiento PLAN DE GESTIÓN 2017</t>
  </si>
  <si>
    <t>Promover la modernización institucional con enfoque basado en resultados que garantice el manejo eficaz y eficiente de los recursos</t>
  </si>
  <si>
    <t>6. Integrar las herramientas de planeación, gestión y control, con enfoque de innovación, mejoramiento continuo, responsabilidad social, desarrollo integral del talento humano y transparencia</t>
  </si>
  <si>
    <t>RUTINARIA</t>
  </si>
  <si>
    <t>RETADORA (MEJORA)</t>
  </si>
  <si>
    <t>GESTION</t>
  </si>
  <si>
    <t>SOSTENIBILIDAD DEL SISTEMA DE GESTIÓN</t>
  </si>
  <si>
    <t>SOTENIBILIDAD DEL SISTEMA DE GESTIÓN</t>
  </si>
  <si>
    <t>Cumplir el 100% del Plan de Actualización de la documentación del Sistema de Gestión de la Entidad correspondientes al proceso</t>
  </si>
  <si>
    <t>(No. De Documentos actualizados según el  Plan/No. De Documentos previstos para actualización en el Plan  )*100</t>
  </si>
  <si>
    <t>Consumo de papel según loa datos entregados por el area Administrativa</t>
  </si>
  <si>
    <t>(Consumo respectivo 2017/consumo respectivo 2016) *100</t>
  </si>
  <si>
    <t>Consumo de papel 2017</t>
  </si>
  <si>
    <t>Datos entregados por la Dirección Administrativa</t>
  </si>
  <si>
    <t>N/A</t>
  </si>
  <si>
    <t>Linea Base Perfil del Riesgo</t>
  </si>
  <si>
    <t>Reportes Gestión del Riesgo</t>
  </si>
  <si>
    <t>Acciones correctivas documentadas y vigentes</t>
  </si>
  <si>
    <t>Acciones Correctivas Actualizadas y Documentadas</t>
  </si>
  <si>
    <t>Aplicativo SIG MEJORA</t>
  </si>
  <si>
    <t>Cumplimiento en reportes de riesgos de manera oportuna</t>
  </si>
  <si>
    <t>Reportes de Riesgos y Servicio No Conforme</t>
  </si>
  <si>
    <t>Asistencia a las mesas de trabajo relacionadas con el Sistema de Gestión</t>
  </si>
  <si>
    <t>Asistencia a mesas de trabajo, comites o instancias de desición</t>
  </si>
  <si>
    <t>Actas
Memorandos
Correos</t>
  </si>
  <si>
    <t>Cumplimiento del plan de actualización de los procesos en el marco del Sistema de Gestión</t>
  </si>
  <si>
    <t>Plan de Actualización de la Documentación</t>
  </si>
  <si>
    <t>Dependencia: OFICINA ASESORA DE PLANEACIÓN</t>
  </si>
  <si>
    <t>Un Autodiagnostico Institucional y Sectorial Elaborado y socializado</t>
  </si>
  <si>
    <t>AUTODIAGNOSTICO INSTITUCIONAL</t>
  </si>
  <si>
    <t>OAP</t>
  </si>
  <si>
    <t>Realizar  (2) informes de seguimiento  y análisis al cumplimiento de metas sectoriales Plan de Distrital de Desarrollo responsabilidad del Sector Gobierno (Suma)</t>
  </si>
  <si>
    <t xml:space="preserve">Informes de seguimiento  y análisis al cumplimiento de metas sectoriales Plan de Distrital de Desarrollo responsabilidad del Sector Gobierno, presentados </t>
  </si>
  <si>
    <t xml:space="preserve">Sumatoria de Informes de seguimiento  y análisis al cumplimiento de metas sectoriales Plan de Distrital de Desarrollo responsabilidad del Sector Gobierno, presentados </t>
  </si>
  <si>
    <t>INFORMES DE SEGUIMIENTO Y ANALISIS AL CUMPLIMIENTO</t>
  </si>
  <si>
    <t>GRUPO DE PLANEACIÒN SECTORIAL</t>
  </si>
  <si>
    <t>Atender el 100% de los requerimientos de asesoria en la formulacion, adopcion, ejecucion, monitoreo y/o  evaluacion de las politicas publicas del Sector Gobierno (constante)</t>
  </si>
  <si>
    <t xml:space="preserve">Requerimientos atendidos en el tema de formulacion, adopcion, ejecucion, monitoreo y/o  evaluacion de las politicas publicas del Sector Gobierno </t>
  </si>
  <si>
    <t>(Requerimientos atendidos en el tema de formulacion, adopcion, ejecucion, monitoreo y/o  evaluacion de las politicas publicas del Sector Gobierno / Requerimientos solicitados  en el tema de formulacion, adopcion, ejecucion, monitoreo y/o  evaluacion de las politicas publicas del Sector Gobierno)* 100</t>
  </si>
  <si>
    <t xml:space="preserve">Requerimientos atendidos en el tema de formulacion, adopcion, ejecucion, monitoreo y/o  evaluacion de las politicas publicas </t>
  </si>
  <si>
    <t>Requerimientos atendidos en el tema de formulación de proyectos, plan anual de adquisiciones y anteproyecto anual de presupuesto.</t>
  </si>
  <si>
    <t>(Requerimientos atendidos en el tema de formulación de proyectos, plan anual de adquisiciones y anteproyecto anual de presupuesto. / Requerimientos solicitados en el tema de formulación de proyectos, plan anual de adquisiciones y anteproyecto anual de presupuesto)* 100</t>
  </si>
  <si>
    <t>Atender el 100% de los requerimientos solicitados por las dependencias sobre los planes de accion de los poryectos de inversion de la Secretaría de Gobierno.  (constante)</t>
  </si>
  <si>
    <r>
      <t xml:space="preserve">VIGENCIA DE LA PLANEACIÓN: </t>
    </r>
    <r>
      <rPr>
        <sz val="12"/>
        <rFont val="Calibri"/>
        <family val="2"/>
      </rPr>
      <t>2017</t>
    </r>
  </si>
  <si>
    <r>
      <t>Líder del  Proceso:</t>
    </r>
    <r>
      <rPr>
        <sz val="12"/>
        <rFont val="Calibri"/>
        <family val="2"/>
      </rPr>
      <t xml:space="preserve"> Jefe Oficina Asesora de Planeación</t>
    </r>
  </si>
  <si>
    <r>
      <rPr>
        <b/>
        <sz val="12"/>
        <color indexed="8"/>
        <rFont val="Calibri"/>
        <family val="2"/>
      </rPr>
      <t xml:space="preserve">Nombre:            </t>
    </r>
    <r>
      <rPr>
        <sz val="12"/>
        <color indexed="8"/>
        <rFont val="Calibri"/>
        <family val="2"/>
      </rPr>
      <t xml:space="preserve">
</t>
    </r>
  </si>
  <si>
    <r>
      <t>Nombre:</t>
    </r>
    <r>
      <rPr>
        <sz val="12"/>
        <color indexed="8"/>
        <rFont val="Calibri"/>
        <family val="2"/>
      </rPr>
      <t xml:space="preserve"> </t>
    </r>
  </si>
  <si>
    <r>
      <t>Nombre:</t>
    </r>
    <r>
      <rPr>
        <sz val="12"/>
        <color indexed="8"/>
        <rFont val="Calibri"/>
        <family val="2"/>
      </rPr>
      <t xml:space="preserve"> 
</t>
    </r>
  </si>
  <si>
    <t xml:space="preserve"> informe del inventario con el estado actual de las instancias de coordinación </t>
  </si>
  <si>
    <t>Establecer línea base del perfil de riesgo del proceso aplicando metodología del manual de gestión del riesgo 1D-PGE-M4</t>
  </si>
  <si>
    <t>(No. de espacios en las que participó el proceso/ No. de espacios convocados relacionados con el Sistema de gestion de la entidad)*100</t>
  </si>
  <si>
    <t>SECRETARIA DISTRITAL DE GOBIERNO
PROCESO PLANEACIÓN Y GESTIÓN SECTORIAL</t>
  </si>
  <si>
    <t>Informes de seguimiento a las metas del sector</t>
  </si>
  <si>
    <t>requerimientos y soportes de respuesta en las carpetas físicas y magnéticas de las politicas publicas sectoriales</t>
  </si>
  <si>
    <t>Documento de inventario de las inst</t>
  </si>
  <si>
    <t>un inventario del estado de las instancias de coordinacion del sector gobierno</t>
  </si>
  <si>
    <t>Sumatoria de avance en la elaboración del autodiagnóstico para la implementación del Modelo Integrado de Planeación y Gestión Institucional y Sectorial</t>
  </si>
  <si>
    <t>Sumatoria en la elaboración del inventario de instancias de coordinación del sector gobierno</t>
  </si>
  <si>
    <t>Mantener el 100% de las acciones correctivas asignadas al proceso con relación a planes de mejoramiento interno/externo documentadas y vigentes.</t>
  </si>
  <si>
    <t>Cumplir con el 100% de reportes de riesgos del proceso de manera oportuna con destino a la mejora del Sistema de Gestión de la Entidad</t>
  </si>
  <si>
    <r>
      <t>Objetivo Proceso:</t>
    </r>
    <r>
      <rPr>
        <sz val="12"/>
        <rFont val="Calibri"/>
        <family val="2"/>
      </rPr>
      <t xml:space="preserve">  </t>
    </r>
    <r>
      <rPr>
        <sz val="12"/>
        <color indexed="53"/>
        <rFont val="Calibri"/>
        <family val="2"/>
      </rPr>
      <t>en revisión</t>
    </r>
  </si>
  <si>
    <r>
      <t>Alcance del Proceso:</t>
    </r>
    <r>
      <rPr>
        <sz val="12"/>
        <rFont val="Calibri"/>
        <family val="2"/>
      </rPr>
      <t xml:space="preserve"> </t>
    </r>
    <r>
      <rPr>
        <sz val="12"/>
        <color indexed="53"/>
        <rFont val="Calibri"/>
        <family val="2"/>
      </rPr>
      <t>en revisión</t>
    </r>
  </si>
  <si>
    <r>
      <t xml:space="preserve">Producto: </t>
    </r>
    <r>
      <rPr>
        <sz val="12"/>
        <color indexed="53"/>
        <rFont val="Calibri"/>
        <family val="2"/>
      </rPr>
      <t>en revisión</t>
    </r>
  </si>
  <si>
    <t>No se programó esta meta para el primer trimestre</t>
  </si>
  <si>
    <t>Establecer la linea base del consumo de papel del proceso durante la vigencia 2017</t>
  </si>
  <si>
    <t xml:space="preserve">requerimientos y soportes de respuesta en las carpetas físicas y magnéticas de los proyectos de inversion y seguimiento del sector </t>
  </si>
  <si>
    <t xml:space="preserve">Para establecer la linea base del perfil de riesgo del proceso el grupo de Planeación sectorial adelanto las siguientes actividades:
1.  Reunión explicativa de la metodologia para la construcción del perfil de riesgo del proceso de Planeación y Gestión Sectorial y se inicio el proceso de construcción  
2.   Reunión de continuación para la construcción del perfil de riesgo del proceso de Planeación y Gestión Sectorial y diligenciamiento de la matriz de riesgo - versión preliminar.
3. Matriz de riesgos preliminar del proceso de Planeación y Gestión Sectorial </t>
  </si>
  <si>
    <t xml:space="preserve">Realizar  (1) informe del inventario con el estado actual de las instancias de coordinación en las que participa las entidades del sector gobierno. </t>
  </si>
  <si>
    <r>
      <t>El documento quedará publicado en la intranet y se entiende por socializado: presentado en</t>
    </r>
    <r>
      <rPr>
        <b/>
        <sz val="12"/>
        <color indexed="10"/>
        <rFont val="Calibri"/>
        <family val="2"/>
      </rPr>
      <t xml:space="preserve"> comité directivo</t>
    </r>
    <r>
      <rPr>
        <sz val="12"/>
        <rFont val="Calibri"/>
        <family val="2"/>
      </rPr>
      <t xml:space="preserve"> y publicado en la intranet de la entidad</t>
    </r>
  </si>
  <si>
    <t xml:space="preserve">1.Se adelanto la socialización del modelo integrado de gestion realizada el dia 16 de Marzo de 2017, de acuerdo con los cambios que se esperan a partir del art. 133 de la Ley 1753 de 2015, teniendo en cuenta los antecedentes del Sistema Integrado de Gestión y del proyecto del Modelo Integrado de Planeación y Gestión 2 de la Función Pública.
2.Diligenciamiento del formato FURAG del DAFP.
3.Formulación del plan de trabajo para la elaboración del autodiagnóstico  </t>
  </si>
  <si>
    <t xml:space="preserve">Durante el primer trimestre se avanzo en las actividades de: Recolección, consolidación y revisión de información según reporte de las dependencias sobre los espacios  e instancias de participación de la Secretaria Distrital de Gobierno. </t>
  </si>
  <si>
    <t xml:space="preserve">1.  Acta de reunión explicativa de la metodologia para la construcción del perfil de riesgo del proceso de Planeación y Gestión Sectorial y se inicio el proceso de construcción  - 24 de abril.
2.  Acta de reunión de continuación para la construcción del perfil de riesgo del proceso de Planeación y Gestión Sectorial y diligenciamiento de la matriz de riesgo - versión preliminar - 28 de abril.
3. Preliminar de matriz de riesgos del proceso de Planeación y Gestión Sectorial </t>
  </si>
  <si>
    <r>
      <t xml:space="preserve">1. Correo electrónico 25 de enero - 2017, a los directivos de la entidad con el fin de solicitarle la información de las instancias de participación.
2. Memorando de reiteración solicitud Información Instancias de participación con radicado 20171300073983 de fecha 20 de febrero de 2017.
</t>
    </r>
    <r>
      <rPr>
        <sz val="12"/>
        <rFont val="Calibri"/>
        <family val="2"/>
      </rPr>
      <t xml:space="preserve">
</t>
    </r>
  </si>
  <si>
    <t>Elaborar el 100% de un autodiagnóstico del modelo integrado de gestión y planeación sectrorial e institucional, el cual debe quedar aprobado y socializado.</t>
  </si>
  <si>
    <r>
      <t xml:space="preserve">Durante el primer trimestre la Oficina Asesora de Planeación atendio los siguientes requerimientos:
</t>
    </r>
    <r>
      <rPr>
        <b/>
        <sz val="12"/>
        <rFont val="Calibri"/>
        <family val="2"/>
      </rPr>
      <t>1.</t>
    </r>
    <r>
      <rPr>
        <sz val="12"/>
        <rFont val="Calibri"/>
        <family val="2"/>
      </rPr>
      <t xml:space="preserve"> Solicitud por correo electrónico del Gerente del proyecto 1094 fecha 28 de febrero de 2017, para la reprogramación del plan de acción del proyecto en SEGPLAN  vigencia 2017.                                   
</t>
    </r>
    <r>
      <rPr>
        <b/>
        <sz val="12"/>
        <rFont val="Calibri"/>
        <family val="2"/>
      </rPr>
      <t xml:space="preserve">2. </t>
    </r>
    <r>
      <rPr>
        <sz val="12"/>
        <rFont val="Calibri"/>
        <family val="2"/>
      </rPr>
      <t xml:space="preserve">Se atendió un requerimiento de actualización plan de acción en SIPSE del proyecto 1094 con radicado no. 20172000139243 del 24 de marzo de 2017.       </t>
    </r>
  </si>
  <si>
    <r>
      <t xml:space="preserve">1. Reporte SEGPLAN Plan de Accion 2016- 2020 componente de inversión y gestión por entidad, Reprogramación 2017 y ficha EBI del proyecto 1094 version 28 febrero 2017. 
</t>
    </r>
    <r>
      <rPr>
        <b/>
        <sz val="12"/>
        <rFont val="Calibri"/>
        <family val="2"/>
      </rPr>
      <t>2</t>
    </r>
    <r>
      <rPr>
        <sz val="12"/>
        <rFont val="Calibri"/>
        <family val="2"/>
      </rPr>
      <t xml:space="preserve">.  Reporte Sipse presupuesto </t>
    </r>
    <r>
      <rPr>
        <b/>
        <sz val="12"/>
        <color indexed="10"/>
        <rFont val="Calibri"/>
        <family val="2"/>
      </rPr>
      <t>4.</t>
    </r>
    <r>
      <rPr>
        <sz val="12"/>
        <rFont val="Calibri"/>
        <family val="2"/>
      </rPr>
      <t xml:space="preserve"> saldo de actividades y contratación del 30 de marzo de 2017. </t>
    </r>
  </si>
  <si>
    <t>1. Actas de reuniones de las mesas de trabajo que se encuentran en el recurso compartido de planeacion sectorial en la siguiente ruta:
Y:\plan de gestion\META 3. ASESORIA POLITICAS PUBLICAS\EVIDENCIAS I TRIMESTRE</t>
  </si>
  <si>
    <t>(No. de reportes remitidos oportunamente a la OAP/ No. De reportes relacionados con el Sistema de gestión de la entidad)*100</t>
  </si>
  <si>
    <t>Esta meta muestra las mismas acciones de la meta 1</t>
  </si>
  <si>
    <t>1. documento borrador de la caracterización del proceso "Planeación y Gestión Sectorial"
2. Envio de correo sobre el trabajo elaborado por el grupo de planeación sectorial. 
3. Proyectos de decreto, exposición de motivos y resolucion del comite sectorial de desarrollo adminsitrativo
Y:\plan de gestion\META 11. ACTUALIZACIÓN DOCUMENTACION DEL PROCESO-SIG\EVIDENCIAS PRIMER TRIMESTRE</t>
  </si>
  <si>
    <t>Durante el primer trimestre la Oficina Asesora de Planeación atendio los siguientes requerimientos:
1. Participacion en mesas de levantamiento de indicadores de politica publcia de infancia y adolescencia en Bogotá
2. En el mes de enero, se realizó el seguimiento a la política pública de Discapacidad. 
3. En el mes de febrero se realizó el reporte de plan de acción de la política pública LGBTI 2017-2020
4. En el mes de marzo se adelantarón 7 mesas de trabajo de las siguientes políticas públicas:
- Propuesta de política pública integral de derechos humanos
- Propuesta de política pública de espacio público
- Propuesta de política pública de participación ciudadana, convivencia y propiedad horizontal.
Es importante mencionar que realizaron mesas de trabajo adicionales, las cuales fueron establecidas telefonicamente.</t>
  </si>
  <si>
    <t>Se realizaron mesas de trabajo al interior del grupo de planeación sectorial para caracterizar el proceso.</t>
  </si>
  <si>
    <t>1.Acta de socialización ubicada en La carperta compartida de Planeación Sectorial. 
2.Actas de reuniones de diligenciamiento del FURAG 
3. Documento plan de trabajo para el autodiagnostico
Las evidencias se encuentran en el recurso compartido de planeacion sectorial en la siguiente ruta:
Y:\plan de gestion\META 1. AUTODIAGNOSTICO MIPG\EVIDENCIAS I TRIMESTRE</t>
  </si>
  <si>
    <t>No se solicitó reporte de riesgos durante el trimestre</t>
  </si>
  <si>
    <t>acta de reunion y cronograma de trabajo para la actualizacion del procedimiento e las instrucciones de trabajo de acuerdo a lo establecido en las acciones del plan de mejora .
Y:\plan de gestion\META 8. ACCIONES CORRECTIVAS PROCESO\PRIMER TRIMESTRE
La evidencia de la formulacion se encuentra en elaplicativo SIG plan de mejoramiento 814.</t>
  </si>
  <si>
    <t>Se han revisado las acciones y los responsables del plan de mejoramiento 814 cargado al anterior proceso de Planeación y Gerencia Estrategica (con 23 entre hallazgos y recomendaciones), de los cuales se establecio cronograma de trabajo para la actualizacion de los docuemetnos soportes de la gestion de proyectos de inversión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</si>
</sst>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240A]\ #,##0.00"/>
    <numFmt numFmtId="167" formatCode="* #,##0.00&quot;    &quot;;\-* #,##0.00&quot;    &quot;;* \-#&quot;    &quot;;@\ "/>
  </numFmts>
  <fonts count="61">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20"/>
      <name val="Tahoma"/>
      <family val="2"/>
    </font>
    <font>
      <sz val="12"/>
      <color indexed="8"/>
      <name val="Calibri"/>
      <family val="2"/>
    </font>
    <font>
      <b/>
      <sz val="10"/>
      <name val="Tahoma"/>
      <family val="2"/>
    </font>
    <font>
      <sz val="10"/>
      <name val="Tahoma"/>
      <family val="2"/>
    </font>
    <font>
      <b/>
      <sz val="12"/>
      <color indexed="8"/>
      <name val="Calibri"/>
      <family val="2"/>
    </font>
    <font>
      <b/>
      <sz val="12"/>
      <name val="Calibri"/>
      <family val="2"/>
    </font>
    <font>
      <sz val="12"/>
      <name val="Calibri"/>
      <family val="2"/>
    </font>
    <font>
      <sz val="12"/>
      <color indexed="53"/>
      <name val="Calibri"/>
      <family val="2"/>
    </font>
    <font>
      <sz val="12"/>
      <name val="Arial Narrow"/>
      <family val="2"/>
    </font>
    <font>
      <b/>
      <sz val="12"/>
      <color indexed="10"/>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12"/>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Calibri"/>
      <family val="2"/>
    </font>
    <font>
      <b/>
      <sz val="12"/>
      <color theme="1"/>
      <name val="Calibri"/>
      <family val="2"/>
    </font>
    <font>
      <b/>
      <sz val="12"/>
      <color theme="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bottom/>
    </border>
    <border>
      <left style="thin"/>
      <right/>
      <top style="thin"/>
      <bottom style="thin"/>
    </border>
    <border>
      <left style="medium"/>
      <right style="thin"/>
      <top style="thin"/>
      <bottom style="thin"/>
    </border>
    <border>
      <left style="medium"/>
      <right style="thin"/>
      <top style="medium"/>
      <bottom style="medium"/>
    </border>
    <border>
      <left style="thin"/>
      <right style="thin"/>
      <top/>
      <bottom/>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3" fillId="30" borderId="1" applyNumberFormat="0" applyAlignment="0" applyProtection="0"/>
    <xf numFmtId="0" fontId="44"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xf numFmtId="0" fontId="2" fillId="0" borderId="0">
      <alignment/>
      <protection/>
    </xf>
    <xf numFmtId="0" fontId="0" fillId="33" borderId="4" applyNumberFormat="0" applyFont="0" applyAlignment="0" applyProtection="0"/>
    <xf numFmtId="9" fontId="2" fillId="0" borderId="0" applyFill="0" applyBorder="0" applyAlignment="0" applyProtection="0"/>
    <xf numFmtId="9" fontId="0" fillId="0" borderId="0" applyFont="0" applyFill="0" applyBorder="0" applyAlignment="0" applyProtection="0"/>
    <xf numFmtId="9" fontId="2" fillId="0" borderId="0" applyFill="0" applyBorder="0" applyAlignment="0" applyProtection="0"/>
    <xf numFmtId="0" fontId="2" fillId="34" borderId="0" applyNumberFormat="0" applyBorder="0" applyAlignment="0" applyProtection="0"/>
    <xf numFmtId="0" fontId="46" fillId="22"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xf numFmtId="0" fontId="2" fillId="35" borderId="0" applyNumberFormat="0" applyBorder="0" applyAlignment="0" applyProtection="0"/>
  </cellStyleXfs>
  <cellXfs count="172">
    <xf numFmtId="0" fontId="0" fillId="0" borderId="0" xfId="0" applyFont="1" applyAlignment="1">
      <alignment/>
    </xf>
    <xf numFmtId="0" fontId="53" fillId="0" borderId="10" xfId="0" applyFont="1" applyFill="1" applyBorder="1" applyAlignment="1">
      <alignment horizontal="justify" vertical="center" wrapText="1"/>
    </xf>
    <xf numFmtId="0" fontId="53" fillId="0" borderId="11" xfId="0" applyFont="1" applyFill="1" applyBorder="1" applyAlignment="1">
      <alignment horizontal="center" vertical="center" wrapText="1"/>
    </xf>
    <xf numFmtId="0" fontId="0" fillId="0" borderId="0" xfId="0" applyAlignment="1">
      <alignment wrapText="1"/>
    </xf>
    <xf numFmtId="0" fontId="53" fillId="0" borderId="12" xfId="0" applyFont="1" applyFill="1" applyBorder="1" applyAlignment="1">
      <alignment horizontal="justify" vertical="center" wrapText="1"/>
    </xf>
    <xf numFmtId="0" fontId="53" fillId="0" borderId="11" xfId="0" applyFont="1" applyFill="1" applyBorder="1" applyAlignment="1">
      <alignment horizontal="justify" vertical="center" wrapText="1"/>
    </xf>
    <xf numFmtId="0" fontId="53" fillId="0" borderId="13" xfId="0" applyFont="1" applyFill="1" applyBorder="1" applyAlignment="1">
      <alignment horizontal="justify" vertical="center" wrapText="1"/>
    </xf>
    <xf numFmtId="0" fontId="53" fillId="0" borderId="14" xfId="0" applyFont="1" applyFill="1" applyBorder="1" applyAlignment="1">
      <alignment horizontal="justify" vertical="center" wrapText="1"/>
    </xf>
    <xf numFmtId="0" fontId="53"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54" fillId="0" borderId="0" xfId="0" applyFont="1" applyAlignment="1">
      <alignment horizontal="justify"/>
    </xf>
    <xf numFmtId="0" fontId="55" fillId="10" borderId="16" xfId="0" applyFont="1" applyFill="1" applyBorder="1" applyAlignment="1">
      <alignment horizontal="justify" vertical="center" wrapText="1"/>
    </xf>
    <xf numFmtId="0" fontId="55"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55" fillId="8" borderId="16" xfId="0" applyFont="1" applyFill="1" applyBorder="1" applyAlignment="1">
      <alignment horizontal="justify" vertical="center" wrapText="1"/>
    </xf>
    <xf numFmtId="0" fontId="55"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55" fillId="38" borderId="19" xfId="0" applyFont="1" applyFill="1" applyBorder="1" applyAlignment="1">
      <alignment horizontal="justify" vertical="center" wrapText="1"/>
    </xf>
    <xf numFmtId="0" fontId="55"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55" fillId="13" borderId="18" xfId="0" applyFont="1" applyFill="1" applyBorder="1" applyAlignment="1">
      <alignment horizontal="justify" vertical="center" wrapText="1"/>
    </xf>
    <xf numFmtId="0" fontId="55"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56" fillId="13" borderId="16" xfId="0" applyFont="1" applyFill="1" applyBorder="1" applyAlignment="1">
      <alignment horizontal="justify" vertical="center" wrapText="1"/>
    </xf>
    <xf numFmtId="0" fontId="55" fillId="13" borderId="20" xfId="0" applyFont="1" applyFill="1" applyBorder="1" applyAlignment="1">
      <alignment horizontal="left" vertical="center" wrapText="1"/>
    </xf>
    <xf numFmtId="0" fontId="55"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57" fillId="36" borderId="11" xfId="0" applyFont="1" applyFill="1" applyBorder="1" applyAlignment="1">
      <alignment horizontal="center" vertical="center" wrapText="1"/>
    </xf>
    <xf numFmtId="0" fontId="57" fillId="36" borderId="11" xfId="0" applyFont="1" applyFill="1" applyBorder="1" applyAlignment="1" applyProtection="1">
      <alignment horizontal="center" vertical="center" wrapText="1"/>
      <protection locked="0"/>
    </xf>
    <xf numFmtId="0" fontId="57" fillId="0" borderId="0" xfId="0" applyFont="1" applyAlignment="1">
      <alignment/>
    </xf>
    <xf numFmtId="0" fontId="57" fillId="36" borderId="0" xfId="0" applyFont="1" applyFill="1" applyAlignment="1">
      <alignment/>
    </xf>
    <xf numFmtId="0" fontId="12" fillId="36" borderId="0" xfId="0" applyFont="1" applyFill="1" applyBorder="1" applyAlignment="1">
      <alignment horizontal="left" vertical="center" wrapText="1"/>
    </xf>
    <xf numFmtId="0" fontId="7" fillId="36" borderId="0" xfId="0" applyFont="1" applyFill="1" applyBorder="1" applyAlignment="1">
      <alignment horizontal="center"/>
    </xf>
    <xf numFmtId="0" fontId="11" fillId="36" borderId="11" xfId="0" applyFont="1" applyFill="1" applyBorder="1" applyAlignment="1">
      <alignment horizontal="justify" vertical="center" wrapText="1"/>
    </xf>
    <xf numFmtId="0" fontId="12" fillId="36" borderId="21" xfId="0" applyFont="1" applyFill="1" applyBorder="1" applyAlignment="1">
      <alignment horizontal="left" vertical="center" wrapText="1"/>
    </xf>
    <xf numFmtId="0" fontId="58" fillId="36" borderId="0" xfId="0" applyFont="1" applyFill="1" applyBorder="1" applyAlignment="1">
      <alignment vertical="center"/>
    </xf>
    <xf numFmtId="0" fontId="10" fillId="36" borderId="0" xfId="0" applyFont="1" applyFill="1" applyBorder="1" applyAlignment="1">
      <alignment horizontal="center" vertical="center" wrapText="1"/>
    </xf>
    <xf numFmtId="0" fontId="57" fillId="36" borderId="0" xfId="0" applyFont="1" applyFill="1" applyAlignment="1">
      <alignment horizontal="center"/>
    </xf>
    <xf numFmtId="0" fontId="11" fillId="36" borderId="0" xfId="0" applyFont="1" applyFill="1" applyBorder="1" applyAlignment="1">
      <alignment horizontal="center" vertical="center" wrapText="1"/>
    </xf>
    <xf numFmtId="0" fontId="59" fillId="39" borderId="11" xfId="0" applyFont="1" applyFill="1" applyBorder="1" applyAlignment="1">
      <alignment horizontal="center" vertical="center" wrapText="1"/>
    </xf>
    <xf numFmtId="0" fontId="59" fillId="40" borderId="16" xfId="0" applyFont="1" applyFill="1" applyBorder="1" applyAlignment="1">
      <alignment horizontal="center" vertical="center" wrapText="1"/>
    </xf>
    <xf numFmtId="0" fontId="59" fillId="24" borderId="11" xfId="0" applyFont="1" applyFill="1" applyBorder="1" applyAlignment="1">
      <alignment horizontal="center" vertical="center" wrapText="1"/>
    </xf>
    <xf numFmtId="0" fontId="59" fillId="40" borderId="11" xfId="0" applyFont="1" applyFill="1" applyBorder="1" applyAlignment="1">
      <alignment horizontal="center" vertical="center" wrapText="1"/>
    </xf>
    <xf numFmtId="0" fontId="59" fillId="19" borderId="11" xfId="0" applyFont="1" applyFill="1" applyBorder="1" applyAlignment="1">
      <alignment horizontal="center" vertical="center" wrapText="1"/>
    </xf>
    <xf numFmtId="0" fontId="11" fillId="26" borderId="11" xfId="0" applyFont="1" applyFill="1" applyBorder="1" applyAlignment="1">
      <alignment horizontal="center" vertical="center" wrapText="1"/>
    </xf>
    <xf numFmtId="0" fontId="11" fillId="41" borderId="11"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59" fillId="39" borderId="15" xfId="0" applyFont="1" applyFill="1" applyBorder="1" applyAlignment="1">
      <alignment horizontal="center" vertical="center" wrapText="1"/>
    </xf>
    <xf numFmtId="0" fontId="59" fillId="39" borderId="15" xfId="0" applyFont="1" applyFill="1" applyBorder="1" applyAlignment="1">
      <alignment vertical="center" wrapText="1"/>
    </xf>
    <xf numFmtId="0" fontId="59" fillId="40" borderId="15" xfId="0" applyFont="1" applyFill="1" applyBorder="1" applyAlignment="1">
      <alignment horizontal="center" vertical="center" wrapText="1"/>
    </xf>
    <xf numFmtId="0" fontId="59" fillId="40" borderId="15" xfId="0" applyFont="1" applyFill="1" applyBorder="1" applyAlignment="1">
      <alignment/>
    </xf>
    <xf numFmtId="0" fontId="59" fillId="19" borderId="15" xfId="0" applyFont="1" applyFill="1" applyBorder="1" applyAlignment="1">
      <alignment horizontal="center" vertical="center" wrapText="1"/>
    </xf>
    <xf numFmtId="0" fontId="11" fillId="36" borderId="11" xfId="0" applyFont="1" applyFill="1" applyBorder="1" applyAlignment="1">
      <alignment vertical="center" wrapText="1"/>
    </xf>
    <xf numFmtId="9" fontId="12" fillId="36" borderId="11" xfId="56" applyFont="1" applyFill="1" applyBorder="1" applyAlignment="1">
      <alignment horizontal="center" vertical="center" wrapText="1"/>
    </xf>
    <xf numFmtId="9" fontId="12" fillId="36" borderId="11" xfId="56" applyFont="1" applyFill="1" applyBorder="1" applyAlignment="1" applyProtection="1">
      <alignment horizontal="center" vertical="center" wrapText="1"/>
      <protection locked="0"/>
    </xf>
    <xf numFmtId="0" fontId="12" fillId="36" borderId="16" xfId="0" applyFont="1" applyFill="1" applyBorder="1" applyAlignment="1" applyProtection="1">
      <alignment horizontal="justify" vertical="center" wrapText="1"/>
      <protection locked="0"/>
    </xf>
    <xf numFmtId="0" fontId="11" fillId="36" borderId="22" xfId="0" applyFont="1" applyFill="1" applyBorder="1" applyAlignment="1">
      <alignment vertical="center" wrapText="1"/>
    </xf>
    <xf numFmtId="9" fontId="58" fillId="36" borderId="11" xfId="56" applyFont="1" applyFill="1" applyBorder="1" applyAlignment="1" applyProtection="1">
      <alignment horizontal="center" vertical="center" wrapText="1"/>
      <protection locked="0"/>
    </xf>
    <xf numFmtId="9" fontId="11" fillId="36" borderId="11" xfId="56" applyFont="1" applyFill="1" applyBorder="1" applyAlignment="1">
      <alignment horizontal="center" vertical="center" wrapText="1"/>
    </xf>
    <xf numFmtId="0" fontId="57" fillId="36" borderId="0" xfId="0" applyFont="1" applyFill="1" applyBorder="1" applyAlignment="1">
      <alignment vertical="center" wrapText="1"/>
    </xf>
    <xf numFmtId="9" fontId="12" fillId="36" borderId="0" xfId="56" applyFont="1" applyFill="1" applyBorder="1" applyAlignment="1">
      <alignment horizontal="center" vertical="center" wrapText="1"/>
    </xf>
    <xf numFmtId="0" fontId="57" fillId="36" borderId="0" xfId="0" applyFont="1" applyFill="1" applyBorder="1" applyAlignment="1">
      <alignment/>
    </xf>
    <xf numFmtId="0" fontId="58" fillId="36" borderId="0" xfId="0" applyFont="1" applyFill="1" applyBorder="1" applyAlignment="1">
      <alignment horizontal="right" vertical="center" wrapText="1"/>
    </xf>
    <xf numFmtId="0" fontId="58" fillId="36" borderId="0" xfId="0" applyFont="1" applyFill="1" applyBorder="1" applyAlignment="1">
      <alignment vertical="top" wrapText="1"/>
    </xf>
    <xf numFmtId="0" fontId="58" fillId="36" borderId="0"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57" fillId="36" borderId="11" xfId="0" applyFont="1" applyFill="1" applyBorder="1" applyAlignment="1">
      <alignment horizontal="center" vertical="top" wrapText="1"/>
    </xf>
    <xf numFmtId="0" fontId="57" fillId="36" borderId="0" xfId="0" applyFont="1" applyFill="1" applyAlignment="1">
      <alignment vertical="top" wrapText="1"/>
    </xf>
    <xf numFmtId="0" fontId="12" fillId="36" borderId="11" xfId="0" applyFont="1" applyFill="1" applyBorder="1" applyAlignment="1">
      <alignment horizontal="justify" vertical="center" wrapText="1"/>
    </xf>
    <xf numFmtId="9" fontId="12" fillId="36" borderId="13" xfId="56" applyFont="1" applyFill="1" applyBorder="1" applyAlignment="1">
      <alignment horizontal="center" vertical="center" wrapText="1"/>
    </xf>
    <xf numFmtId="0" fontId="12" fillId="36" borderId="23" xfId="0" applyFont="1" applyFill="1" applyBorder="1" applyAlignment="1">
      <alignment vertical="center" wrapText="1"/>
    </xf>
    <xf numFmtId="0" fontId="12" fillId="36" borderId="11" xfId="0" applyFont="1" applyFill="1" applyBorder="1" applyAlignment="1" applyProtection="1">
      <alignment horizontal="left" vertical="center" wrapText="1"/>
      <protection locked="0"/>
    </xf>
    <xf numFmtId="0" fontId="12" fillId="36" borderId="11" xfId="0" applyFont="1" applyFill="1" applyBorder="1" applyAlignment="1">
      <alignment horizontal="center" vertical="center" wrapText="1"/>
    </xf>
    <xf numFmtId="0" fontId="12" fillId="36" borderId="11" xfId="0" applyFont="1" applyFill="1" applyBorder="1" applyAlignment="1" applyProtection="1">
      <alignment vertical="center" wrapText="1"/>
      <protection locked="0"/>
    </xf>
    <xf numFmtId="0" fontId="12" fillId="36" borderId="11" xfId="0" applyFont="1" applyFill="1" applyBorder="1" applyAlignment="1" applyProtection="1">
      <alignment horizontal="center" vertical="center" wrapText="1"/>
      <protection locked="0"/>
    </xf>
    <xf numFmtId="0" fontId="12" fillId="36" borderId="16" xfId="0" applyFont="1" applyFill="1" applyBorder="1" applyAlignment="1" applyProtection="1">
      <alignment horizontal="center" vertical="center" wrapText="1"/>
      <protection locked="0"/>
    </xf>
    <xf numFmtId="166" fontId="12" fillId="36" borderId="11" xfId="50" applyNumberFormat="1" applyFont="1" applyFill="1" applyBorder="1" applyAlignment="1" applyProtection="1">
      <alignment horizontal="center" vertical="center" wrapText="1"/>
      <protection locked="0"/>
    </xf>
    <xf numFmtId="0" fontId="12" fillId="36" borderId="11" xfId="0" applyFont="1" applyFill="1" applyBorder="1" applyAlignment="1" applyProtection="1">
      <alignment horizontal="justify" vertical="center" wrapText="1"/>
      <protection locked="0"/>
    </xf>
    <xf numFmtId="0" fontId="12" fillId="36" borderId="11" xfId="56" applyNumberFormat="1" applyFont="1" applyFill="1" applyBorder="1" applyAlignment="1">
      <alignment horizontal="center" vertical="center" wrapText="1"/>
    </xf>
    <xf numFmtId="9" fontId="12" fillId="36" borderId="11" xfId="0" applyNumberFormat="1" applyFont="1" applyFill="1" applyBorder="1" applyAlignment="1" applyProtection="1">
      <alignment horizontal="center" vertical="center" wrapText="1"/>
      <protection locked="0"/>
    </xf>
    <xf numFmtId="0" fontId="12" fillId="36" borderId="0" xfId="0" applyFont="1" applyFill="1" applyAlignment="1">
      <alignment/>
    </xf>
    <xf numFmtId="0" fontId="12" fillId="36" borderId="11" xfId="0" applyFont="1" applyFill="1" applyBorder="1" applyAlignment="1">
      <alignment vertical="center" wrapText="1"/>
    </xf>
    <xf numFmtId="0" fontId="12" fillId="36" borderId="11" xfId="0" applyNumberFormat="1" applyFont="1" applyFill="1" applyBorder="1" applyAlignment="1" applyProtection="1">
      <alignment horizontal="center" vertical="center" wrapText="1"/>
      <protection locked="0"/>
    </xf>
    <xf numFmtId="164" fontId="12" fillId="36" borderId="11" xfId="56" applyNumberFormat="1" applyFont="1" applyFill="1" applyBorder="1" applyAlignment="1" applyProtection="1">
      <alignment horizontal="center" vertical="center" wrapText="1"/>
      <protection locked="0"/>
    </xf>
    <xf numFmtId="0" fontId="12" fillId="36" borderId="13" xfId="0" applyFont="1" applyFill="1" applyBorder="1" applyAlignment="1" applyProtection="1">
      <alignment horizontal="center" vertical="center" wrapText="1"/>
      <protection locked="0"/>
    </xf>
    <xf numFmtId="0" fontId="12" fillId="36" borderId="13" xfId="0" applyFont="1" applyFill="1" applyBorder="1" applyAlignment="1">
      <alignment vertical="center" wrapText="1"/>
    </xf>
    <xf numFmtId="0" fontId="12" fillId="36" borderId="13" xfId="0" applyFont="1" applyFill="1" applyBorder="1" applyAlignment="1">
      <alignment horizontal="left" vertical="center" wrapText="1"/>
    </xf>
    <xf numFmtId="0" fontId="12" fillId="36" borderId="13" xfId="0" applyFont="1" applyFill="1" applyBorder="1" applyAlignment="1">
      <alignment horizontal="center" vertical="center" wrapText="1"/>
    </xf>
    <xf numFmtId="9" fontId="12" fillId="36" borderId="13" xfId="0" applyNumberFormat="1" applyFont="1" applyFill="1" applyBorder="1" applyAlignment="1" applyProtection="1">
      <alignment horizontal="center" vertical="center" wrapText="1"/>
      <protection locked="0"/>
    </xf>
    <xf numFmtId="9" fontId="12" fillId="36" borderId="13" xfId="0" applyNumberFormat="1" applyFont="1" applyFill="1" applyBorder="1" applyAlignment="1" applyProtection="1">
      <alignment horizontal="center" vertical="center"/>
      <protection locked="0"/>
    </xf>
    <xf numFmtId="9" fontId="12" fillId="36" borderId="11" xfId="56" applyNumberFormat="1" applyFont="1" applyFill="1" applyBorder="1" applyAlignment="1" applyProtection="1">
      <alignment horizontal="center" vertical="center" wrapText="1"/>
      <protection locked="0"/>
    </xf>
    <xf numFmtId="9" fontId="12" fillId="36" borderId="11" xfId="56" applyFont="1" applyFill="1" applyBorder="1" applyAlignment="1">
      <alignment horizontal="center" vertical="center"/>
    </xf>
    <xf numFmtId="0" fontId="12" fillId="36" borderId="11" xfId="0" applyFont="1" applyFill="1" applyBorder="1" applyAlignment="1">
      <alignment horizontal="left" vertical="center" wrapText="1"/>
    </xf>
    <xf numFmtId="0" fontId="12" fillId="36" borderId="11" xfId="0" applyFont="1" applyFill="1" applyBorder="1" applyAlignment="1" applyProtection="1">
      <alignment horizontal="center" vertical="center"/>
      <protection locked="0"/>
    </xf>
    <xf numFmtId="166" fontId="12" fillId="36" borderId="11" xfId="0" applyNumberFormat="1" applyFont="1" applyFill="1" applyBorder="1" applyAlignment="1" applyProtection="1">
      <alignment horizontal="center" vertical="center" wrapText="1"/>
      <protection locked="0"/>
    </xf>
    <xf numFmtId="165" fontId="12" fillId="36" borderId="11" xfId="0" applyNumberFormat="1" applyFont="1" applyFill="1" applyBorder="1" applyAlignment="1" applyProtection="1">
      <alignment horizontal="center" vertical="center" wrapText="1"/>
      <protection locked="0"/>
    </xf>
    <xf numFmtId="0" fontId="12" fillId="4" borderId="11" xfId="0" applyFont="1" applyFill="1" applyBorder="1" applyAlignment="1" applyProtection="1">
      <alignment horizontal="center" vertical="center" wrapText="1"/>
      <protection locked="0"/>
    </xf>
    <xf numFmtId="0" fontId="12" fillId="4" borderId="11" xfId="0" applyFont="1" applyFill="1" applyBorder="1" applyAlignment="1" applyProtection="1">
      <alignment horizontal="justify" vertical="center" wrapText="1"/>
      <protection locked="0"/>
    </xf>
    <xf numFmtId="9" fontId="12" fillId="4" borderId="11" xfId="56" applyFont="1" applyFill="1" applyBorder="1" applyAlignment="1" applyProtection="1">
      <alignment horizontal="center" vertical="center" wrapText="1"/>
      <protection locked="0"/>
    </xf>
    <xf numFmtId="0" fontId="14" fillId="36" borderId="24" xfId="0" applyFont="1" applyFill="1" applyBorder="1" applyAlignment="1">
      <alignment vertical="center" wrapText="1"/>
    </xf>
    <xf numFmtId="9" fontId="12" fillId="36" borderId="11" xfId="56" applyFont="1" applyFill="1" applyBorder="1" applyAlignment="1">
      <alignment horizontal="center" vertical="center" wrapText="1"/>
    </xf>
    <xf numFmtId="0" fontId="12" fillId="4" borderId="11" xfId="0" applyFont="1" applyFill="1" applyBorder="1" applyAlignment="1" applyProtection="1">
      <alignment horizontal="left" vertical="center" wrapText="1"/>
      <protection locked="0"/>
    </xf>
    <xf numFmtId="0" fontId="2" fillId="20" borderId="11" xfId="33" applyBorder="1" applyAlignment="1" applyProtection="1">
      <alignment horizontal="justify" vertical="center" wrapText="1"/>
      <protection locked="0"/>
    </xf>
    <xf numFmtId="9" fontId="12" fillId="36" borderId="11" xfId="56" applyNumberFormat="1" applyFont="1" applyFill="1" applyBorder="1" applyAlignment="1">
      <alignment horizontal="center" vertical="center" wrapText="1"/>
    </xf>
    <xf numFmtId="0" fontId="2" fillId="0" borderId="11" xfId="58" applyFill="1" applyBorder="1" applyAlignment="1">
      <alignment horizontal="center" vertical="center" wrapText="1"/>
    </xf>
    <xf numFmtId="0" fontId="2" fillId="0" borderId="11" xfId="33" applyFill="1" applyBorder="1" applyAlignment="1" applyProtection="1">
      <alignment horizontal="justify" vertical="center" wrapText="1"/>
      <protection locked="0"/>
    </xf>
    <xf numFmtId="0" fontId="2" fillId="0" borderId="11" xfId="33" applyFill="1" applyBorder="1" applyAlignment="1" applyProtection="1">
      <alignment horizontal="left" vertical="center" wrapText="1"/>
      <protection locked="0"/>
    </xf>
    <xf numFmtId="0" fontId="12" fillId="36" borderId="11" xfId="0" applyFont="1" applyFill="1" applyBorder="1" applyAlignment="1">
      <alignment/>
    </xf>
    <xf numFmtId="0" fontId="2" fillId="0" borderId="11" xfId="33" applyFont="1" applyFill="1" applyBorder="1" applyAlignment="1" applyProtection="1">
      <alignment horizontal="justify" vertical="center" wrapText="1"/>
      <protection locked="0"/>
    </xf>
    <xf numFmtId="0" fontId="12" fillId="36" borderId="15" xfId="0" applyFont="1" applyFill="1" applyBorder="1" applyAlignment="1" applyProtection="1">
      <alignment horizontal="center" vertical="center" wrapText="1"/>
      <protection locked="0"/>
    </xf>
    <xf numFmtId="0" fontId="12" fillId="36" borderId="25" xfId="0" applyFont="1" applyFill="1" applyBorder="1" applyAlignment="1" applyProtection="1">
      <alignment horizontal="center" vertical="center" wrapText="1"/>
      <protection locked="0"/>
    </xf>
    <xf numFmtId="0" fontId="10" fillId="36" borderId="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57" fillId="36" borderId="0" xfId="0" applyFont="1" applyFill="1" applyBorder="1" applyAlignment="1">
      <alignment horizontal="center"/>
    </xf>
    <xf numFmtId="0" fontId="11" fillId="36" borderId="0"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10" fillId="41" borderId="11" xfId="0"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1" fillId="41" borderId="11" xfId="0" applyFont="1" applyFill="1" applyBorder="1" applyAlignment="1">
      <alignment horizontal="center" vertical="center" wrapText="1"/>
    </xf>
    <xf numFmtId="0" fontId="59" fillId="40" borderId="22" xfId="0" applyFont="1" applyFill="1" applyBorder="1" applyAlignment="1">
      <alignment horizontal="center" vertical="center" wrapText="1"/>
    </xf>
    <xf numFmtId="0" fontId="59" fillId="40" borderId="26" xfId="0" applyFont="1" applyFill="1" applyBorder="1" applyAlignment="1">
      <alignment horizontal="center" vertical="center" wrapText="1"/>
    </xf>
    <xf numFmtId="0" fontId="59" fillId="40" borderId="16" xfId="0" applyFont="1" applyFill="1" applyBorder="1" applyAlignment="1">
      <alignment horizontal="center" vertical="center" wrapText="1"/>
    </xf>
    <xf numFmtId="0" fontId="59" fillId="40" borderId="11"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59" fillId="19" borderId="11" xfId="0" applyFont="1" applyFill="1" applyBorder="1" applyAlignment="1">
      <alignment horizontal="center" vertical="center" wrapText="1"/>
    </xf>
    <xf numFmtId="0" fontId="11" fillId="26" borderId="11" xfId="0" applyFont="1" applyFill="1" applyBorder="1" applyAlignment="1">
      <alignment horizontal="center" vertical="center" wrapText="1"/>
    </xf>
    <xf numFmtId="0" fontId="59" fillId="19" borderId="22" xfId="0" applyFont="1" applyFill="1" applyBorder="1" applyAlignment="1">
      <alignment horizontal="center" vertical="center" wrapText="1"/>
    </xf>
    <xf numFmtId="0" fontId="59" fillId="19" borderId="16"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58" fillId="36" borderId="0" xfId="0" applyFont="1" applyFill="1" applyBorder="1" applyAlignment="1">
      <alignment horizontal="right" vertical="center" wrapText="1"/>
    </xf>
    <xf numFmtId="0" fontId="57" fillId="36" borderId="11" xfId="0" applyFont="1" applyFill="1" applyBorder="1" applyAlignment="1">
      <alignment horizontal="center" vertical="top" wrapText="1"/>
    </xf>
    <xf numFmtId="0" fontId="58" fillId="36" borderId="11" xfId="0" applyFont="1" applyFill="1" applyBorder="1" applyAlignment="1">
      <alignment horizontal="center" vertical="top" wrapText="1"/>
    </xf>
    <xf numFmtId="0" fontId="58" fillId="36" borderId="0" xfId="0" applyFont="1" applyFill="1" applyBorder="1" applyAlignment="1">
      <alignment horizontal="justify" vertical="center" wrapText="1"/>
    </xf>
    <xf numFmtId="22" fontId="58" fillId="14" borderId="11" xfId="0" applyNumberFormat="1" applyFont="1" applyFill="1" applyBorder="1" applyAlignment="1">
      <alignment horizontal="center" vertical="center"/>
    </xf>
    <xf numFmtId="0" fontId="58" fillId="14" borderId="11" xfId="0" applyFont="1" applyFill="1" applyBorder="1" applyAlignment="1">
      <alignment horizontal="center" vertical="center"/>
    </xf>
    <xf numFmtId="0" fontId="59" fillId="8" borderId="11" xfId="0" applyFont="1" applyFill="1" applyBorder="1" applyAlignment="1">
      <alignment horizontal="center" vertical="center" wrapText="1"/>
    </xf>
    <xf numFmtId="0" fontId="59" fillId="8" borderId="11" xfId="0" applyFont="1" applyFill="1" applyBorder="1" applyAlignment="1">
      <alignment horizontal="center" vertical="center"/>
    </xf>
    <xf numFmtId="0" fontId="11" fillId="36" borderId="11" xfId="0" applyFont="1" applyFill="1" applyBorder="1" applyAlignment="1">
      <alignment horizontal="justify" vertical="center" wrapText="1"/>
    </xf>
    <xf numFmtId="0" fontId="58" fillId="36" borderId="0" xfId="0" applyFont="1" applyFill="1" applyBorder="1" applyAlignment="1">
      <alignment horizontal="center" vertical="center"/>
    </xf>
    <xf numFmtId="0" fontId="12" fillId="36" borderId="15" xfId="0" applyFont="1" applyFill="1" applyBorder="1" applyAlignment="1">
      <alignment horizontal="center" vertical="center" wrapText="1"/>
    </xf>
    <xf numFmtId="0" fontId="12" fillId="36" borderId="25" xfId="0" applyFont="1" applyFill="1" applyBorder="1" applyAlignment="1">
      <alignment horizontal="center" vertical="center" wrapText="1"/>
    </xf>
    <xf numFmtId="0" fontId="59" fillId="39" borderId="11" xfId="0" applyFont="1" applyFill="1" applyBorder="1" applyAlignment="1">
      <alignment horizontal="center" vertical="center" wrapText="1"/>
    </xf>
    <xf numFmtId="0" fontId="58" fillId="26" borderId="22" xfId="0" applyFont="1" applyFill="1" applyBorder="1" applyAlignment="1" applyProtection="1">
      <alignment horizontal="center" vertical="center" wrapText="1"/>
      <protection locked="0"/>
    </xf>
    <xf numFmtId="0" fontId="58" fillId="26" borderId="26" xfId="0" applyFont="1" applyFill="1" applyBorder="1" applyAlignment="1" applyProtection="1">
      <alignment horizontal="center" vertical="center" wrapText="1"/>
      <protection locked="0"/>
    </xf>
    <xf numFmtId="0" fontId="58" fillId="26" borderId="16" xfId="0" applyFont="1" applyFill="1" applyBorder="1" applyAlignment="1" applyProtection="1">
      <alignment horizontal="center" vertical="center" wrapText="1"/>
      <protection locked="0"/>
    </xf>
    <xf numFmtId="9" fontId="12" fillId="36" borderId="22" xfId="56" applyFont="1" applyFill="1" applyBorder="1" applyAlignment="1" applyProtection="1">
      <alignment horizontal="center" vertical="center" wrapText="1"/>
      <protection locked="0"/>
    </xf>
    <xf numFmtId="9" fontId="12" fillId="36" borderId="16" xfId="56" applyFont="1" applyFill="1" applyBorder="1" applyAlignment="1" applyProtection="1">
      <alignment horizontal="center" vertical="center" wrapText="1"/>
      <protection locked="0"/>
    </xf>
    <xf numFmtId="0" fontId="58" fillId="42" borderId="22" xfId="0" applyFont="1" applyFill="1" applyBorder="1" applyAlignment="1" applyProtection="1">
      <alignment horizontal="center" vertical="center" wrapText="1"/>
      <protection locked="0"/>
    </xf>
    <xf numFmtId="0" fontId="58" fillId="42" borderId="26" xfId="0" applyFont="1" applyFill="1" applyBorder="1" applyAlignment="1" applyProtection="1">
      <alignment horizontal="center" vertical="center" wrapText="1"/>
      <protection locked="0"/>
    </xf>
    <xf numFmtId="0" fontId="58" fillId="42" borderId="16" xfId="0" applyFont="1" applyFill="1" applyBorder="1" applyAlignment="1" applyProtection="1">
      <alignment horizontal="center" vertical="center" wrapText="1"/>
      <protection locked="0"/>
    </xf>
    <xf numFmtId="0" fontId="58" fillId="29" borderId="22" xfId="0" applyFont="1" applyFill="1" applyBorder="1" applyAlignment="1" applyProtection="1">
      <alignment horizontal="center" vertical="center" wrapText="1"/>
      <protection locked="0"/>
    </xf>
    <xf numFmtId="0" fontId="58" fillId="29" borderId="26" xfId="0" applyFont="1" applyFill="1" applyBorder="1" applyAlignment="1" applyProtection="1">
      <alignment horizontal="center" vertical="center" wrapText="1"/>
      <protection locked="0"/>
    </xf>
    <xf numFmtId="0" fontId="58" fillId="29" borderId="16" xfId="0" applyFont="1" applyFill="1" applyBorder="1" applyAlignment="1" applyProtection="1">
      <alignment horizontal="center" vertical="center" wrapText="1"/>
      <protection locked="0"/>
    </xf>
    <xf numFmtId="0" fontId="58" fillId="37" borderId="22" xfId="0" applyFont="1" applyFill="1" applyBorder="1" applyAlignment="1" applyProtection="1">
      <alignment horizontal="center" vertical="center" wrapText="1"/>
      <protection locked="0"/>
    </xf>
    <xf numFmtId="0" fontId="58" fillId="37" borderId="26" xfId="0" applyFont="1" applyFill="1" applyBorder="1" applyAlignment="1" applyProtection="1">
      <alignment horizontal="center" vertical="center" wrapText="1"/>
      <protection locked="0"/>
    </xf>
    <xf numFmtId="0" fontId="58" fillId="37" borderId="16" xfId="0" applyFont="1" applyFill="1" applyBorder="1" applyAlignment="1" applyProtection="1">
      <alignment horizontal="center" vertical="center" wrapText="1"/>
      <protection locked="0"/>
    </xf>
    <xf numFmtId="0" fontId="57" fillId="36" borderId="22" xfId="0" applyFont="1" applyFill="1" applyBorder="1" applyAlignment="1" applyProtection="1">
      <alignment horizontal="center" vertical="center" wrapText="1"/>
      <protection locked="0"/>
    </xf>
    <xf numFmtId="0" fontId="57" fillId="36" borderId="26" xfId="0" applyFont="1" applyFill="1" applyBorder="1" applyAlignment="1" applyProtection="1">
      <alignment horizontal="center" vertical="center" wrapText="1"/>
      <protection locked="0"/>
    </xf>
    <xf numFmtId="0" fontId="57" fillId="36" borderId="16" xfId="0" applyFont="1" applyFill="1" applyBorder="1" applyAlignment="1" applyProtection="1">
      <alignment horizontal="center" vertical="center" wrapText="1"/>
      <protection locked="0"/>
    </xf>
    <xf numFmtId="9" fontId="12" fillId="4" borderId="11" xfId="0"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orcentaje 2" xfId="55"/>
    <cellStyle name="Percent" xfId="56"/>
    <cellStyle name="Porcentual 2" xfId="57"/>
    <cellStyle name="Rojo" xfId="58"/>
    <cellStyle name="Salida" xfId="59"/>
    <cellStyle name="Texto de advertencia" xfId="60"/>
    <cellStyle name="Texto explicativo" xfId="61"/>
    <cellStyle name="Título" xfId="62"/>
    <cellStyle name="Título 1" xfId="63"/>
    <cellStyle name="Título 2" xfId="64"/>
    <cellStyle name="Título 3" xfId="65"/>
    <cellStyle name="Total" xfId="66"/>
    <cellStyle name="Verde" xfId="67"/>
  </cellStyles>
  <dxfs count="5">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6"/>
  <sheetViews>
    <sheetView showGridLines="0" tabSelected="1" zoomScale="70" zoomScaleNormal="70" zoomScalePageLayoutView="0" workbookViewId="0" topLeftCell="E13">
      <pane xSplit="1" ySplit="5" topLeftCell="AA18" activePane="bottomRight" state="frozen"/>
      <selection pane="topLeft" activeCell="E13" sqref="E13"/>
      <selection pane="topRight" activeCell="F13" sqref="F13"/>
      <selection pane="bottomLeft" activeCell="E18" sqref="E18"/>
      <selection pane="bottomRight" activeCell="AC28" sqref="AC28"/>
    </sheetView>
  </sheetViews>
  <sheetFormatPr defaultColWidth="11.421875" defaultRowHeight="15"/>
  <cols>
    <col min="1" max="1" width="8.8515625" style="36" customWidth="1"/>
    <col min="2" max="2" width="14.140625" style="36" customWidth="1"/>
    <col min="3" max="3" width="15.57421875" style="36" customWidth="1"/>
    <col min="4" max="4" width="19.00390625" style="36" customWidth="1"/>
    <col min="5" max="5" width="63.140625" style="36" customWidth="1"/>
    <col min="6" max="6" width="39.00390625" style="36" customWidth="1"/>
    <col min="7" max="7" width="36.00390625" style="36" customWidth="1"/>
    <col min="8" max="8" width="33.8515625" style="36" customWidth="1"/>
    <col min="9" max="9" width="47.28125" style="36" customWidth="1"/>
    <col min="10" max="10" width="11.421875" style="36" customWidth="1"/>
    <col min="11" max="11" width="18.8515625" style="36" customWidth="1"/>
    <col min="12" max="12" width="19.00390625" style="36" customWidth="1"/>
    <col min="13" max="16" width="11.421875" style="36" customWidth="1"/>
    <col min="17" max="17" width="24.57421875" style="36" customWidth="1"/>
    <col min="18" max="18" width="20.00390625" style="36" customWidth="1"/>
    <col min="19" max="19" width="27.28125" style="36" customWidth="1"/>
    <col min="20" max="20" width="19.57421875" style="36" customWidth="1"/>
    <col min="21" max="24" width="11.421875" style="36" customWidth="1"/>
    <col min="25" max="25" width="20.8515625" style="36" customWidth="1"/>
    <col min="26" max="26" width="18.8515625" style="36" customWidth="1"/>
    <col min="27" max="27" width="26.7109375" style="36" customWidth="1"/>
    <col min="28" max="28" width="18.8515625" style="36" customWidth="1"/>
    <col min="29" max="29" width="14.140625" style="36" customWidth="1"/>
    <col min="30" max="30" width="18.421875" style="36" customWidth="1"/>
    <col min="31" max="31" width="56.8515625" style="36" customWidth="1"/>
    <col min="32" max="32" width="50.28125" style="36" bestFit="1" customWidth="1"/>
    <col min="33" max="33" width="26.140625" style="36" customWidth="1"/>
    <col min="34" max="34" width="19.7109375" style="36" customWidth="1"/>
    <col min="35" max="36" width="16.421875" style="36" customWidth="1"/>
    <col min="37" max="37" width="52.8515625" style="36" customWidth="1"/>
    <col min="38" max="38" width="54.421875" style="36" customWidth="1"/>
    <col min="39" max="44" width="11.421875" style="36" customWidth="1"/>
    <col min="45" max="45" width="15.140625" style="36" customWidth="1"/>
    <col min="46" max="47" width="11.421875" style="36" customWidth="1"/>
    <col min="48" max="48" width="14.8515625" style="36" customWidth="1"/>
    <col min="49" max="49" width="14.57421875" style="36" customWidth="1"/>
    <col min="50" max="50" width="20.7109375" style="36" customWidth="1"/>
    <col min="51" max="51" width="15.8515625" style="36" customWidth="1"/>
    <col min="52" max="52" width="19.140625" style="36" customWidth="1"/>
    <col min="53" max="53" width="31.421875" style="36" customWidth="1"/>
    <col min="54" max="54" width="18.421875" style="36" customWidth="1"/>
    <col min="55" max="55" width="19.8515625" style="36" customWidth="1"/>
    <col min="56" max="16384" width="11.421875" style="36" customWidth="1"/>
  </cols>
  <sheetData>
    <row r="1" spans="1:26" ht="40.5" customHeight="1">
      <c r="A1" s="145">
        <f ca="1">NOW()</f>
        <v>42892.61812905093</v>
      </c>
      <c r="B1" s="146"/>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26" ht="45.75" customHeight="1">
      <c r="A2" s="147" t="s">
        <v>148</v>
      </c>
      <c r="B2" s="148"/>
      <c r="C2" s="148"/>
      <c r="D2" s="148"/>
      <c r="E2" s="148"/>
      <c r="F2" s="148"/>
      <c r="G2" s="148"/>
      <c r="H2" s="148"/>
      <c r="I2" s="148"/>
      <c r="J2" s="148"/>
      <c r="K2" s="148"/>
      <c r="L2" s="148"/>
      <c r="M2" s="148"/>
      <c r="N2" s="148"/>
      <c r="O2" s="148"/>
      <c r="P2" s="148"/>
      <c r="Q2" s="148"/>
      <c r="R2" s="148"/>
      <c r="S2" s="148"/>
      <c r="T2" s="148"/>
      <c r="U2" s="148"/>
      <c r="V2" s="148"/>
      <c r="W2" s="148"/>
      <c r="X2" s="148"/>
      <c r="Y2" s="148"/>
      <c r="Z2" s="148"/>
    </row>
    <row r="3" spans="1:55" ht="21.75" customHeight="1">
      <c r="A3" s="149" t="s">
        <v>140</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row>
    <row r="4" spans="1:55" ht="21.75" customHeight="1">
      <c r="A4" s="149" t="s">
        <v>124</v>
      </c>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5" ht="21.75" customHeight="1">
      <c r="A5" s="149" t="s">
        <v>157</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row>
    <row r="6" spans="1:55" ht="21.75" customHeight="1">
      <c r="A6" s="149" t="s">
        <v>158</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38"/>
      <c r="AB6" s="39"/>
      <c r="AC6" s="39"/>
      <c r="AD6" s="39"/>
      <c r="AE6" s="39"/>
      <c r="AF6" s="39"/>
      <c r="AG6" s="38"/>
      <c r="AH6" s="39"/>
      <c r="AI6" s="39"/>
      <c r="AJ6" s="39"/>
      <c r="AK6" s="39"/>
      <c r="AL6" s="39"/>
      <c r="AM6" s="38"/>
      <c r="AN6" s="39"/>
      <c r="AO6" s="39"/>
      <c r="AP6" s="39"/>
      <c r="AQ6" s="39"/>
      <c r="AR6" s="39"/>
      <c r="AS6" s="38"/>
      <c r="AT6" s="39"/>
      <c r="AU6" s="39"/>
      <c r="AV6" s="39"/>
      <c r="AW6" s="39"/>
      <c r="AX6" s="39"/>
      <c r="AY6" s="38"/>
      <c r="AZ6" s="39"/>
      <c r="BA6" s="39"/>
      <c r="BB6" s="39"/>
      <c r="BC6" s="39"/>
    </row>
    <row r="7" spans="1:55" ht="21.75" customHeight="1">
      <c r="A7" s="149" t="s">
        <v>159</v>
      </c>
      <c r="B7" s="149"/>
      <c r="C7" s="149"/>
      <c r="D7" s="149"/>
      <c r="E7" s="40"/>
      <c r="F7" s="40"/>
      <c r="G7" s="40"/>
      <c r="H7" s="40"/>
      <c r="I7" s="40"/>
      <c r="J7" s="40"/>
      <c r="K7" s="40"/>
      <c r="L7" s="40"/>
      <c r="M7" s="40"/>
      <c r="N7" s="40"/>
      <c r="O7" s="40"/>
      <c r="P7" s="40"/>
      <c r="Q7" s="40"/>
      <c r="R7" s="40"/>
      <c r="S7" s="40"/>
      <c r="T7" s="40"/>
      <c r="U7" s="40"/>
      <c r="V7" s="40"/>
      <c r="W7" s="40"/>
      <c r="X7" s="40"/>
      <c r="Y7" s="40"/>
      <c r="Z7" s="40"/>
      <c r="AA7" s="38"/>
      <c r="AB7" s="39"/>
      <c r="AC7" s="39"/>
      <c r="AD7" s="39"/>
      <c r="AE7" s="39"/>
      <c r="AF7" s="39"/>
      <c r="AG7" s="38"/>
      <c r="AH7" s="39"/>
      <c r="AI7" s="39"/>
      <c r="AJ7" s="39"/>
      <c r="AK7" s="39"/>
      <c r="AL7" s="39"/>
      <c r="AM7" s="38"/>
      <c r="AN7" s="39"/>
      <c r="AO7" s="39"/>
      <c r="AP7" s="39"/>
      <c r="AQ7" s="39"/>
      <c r="AR7" s="39"/>
      <c r="AS7" s="38"/>
      <c r="AT7" s="39"/>
      <c r="AU7" s="39"/>
      <c r="AV7" s="39"/>
      <c r="AW7" s="39"/>
      <c r="AX7" s="39"/>
      <c r="AY7" s="38"/>
      <c r="AZ7" s="39"/>
      <c r="BA7" s="39"/>
      <c r="BB7" s="39"/>
      <c r="BC7" s="39"/>
    </row>
    <row r="8" spans="1:55" ht="21.75" customHeight="1">
      <c r="A8" s="149" t="s">
        <v>141</v>
      </c>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row>
    <row r="9" spans="1:55" ht="15.75">
      <c r="A9" s="41"/>
      <c r="B9" s="38"/>
      <c r="C9" s="38"/>
      <c r="D9" s="38"/>
      <c r="E9" s="38"/>
      <c r="F9" s="38"/>
      <c r="G9" s="38"/>
      <c r="H9" s="38"/>
      <c r="I9" s="38"/>
      <c r="J9" s="38"/>
      <c r="K9" s="38"/>
      <c r="L9" s="38"/>
      <c r="M9" s="38"/>
      <c r="N9" s="38"/>
      <c r="O9" s="38"/>
      <c r="P9" s="38"/>
      <c r="Q9" s="38"/>
      <c r="R9" s="37"/>
      <c r="S9" s="37"/>
      <c r="T9" s="37"/>
      <c r="U9" s="37"/>
      <c r="V9" s="37"/>
      <c r="W9" s="37"/>
      <c r="X9" s="37"/>
      <c r="Y9" s="37"/>
      <c r="Z9" s="37"/>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row>
    <row r="10" spans="1:55" ht="15.75">
      <c r="A10" s="38"/>
      <c r="B10" s="38"/>
      <c r="C10" s="38"/>
      <c r="D10" s="38"/>
      <c r="E10" s="150"/>
      <c r="F10" s="150"/>
      <c r="G10" s="150"/>
      <c r="H10" s="150"/>
      <c r="I10" s="150"/>
      <c r="J10" s="150"/>
      <c r="K10" s="150"/>
      <c r="L10" s="150"/>
      <c r="M10" s="150"/>
      <c r="N10" s="150"/>
      <c r="O10" s="150"/>
      <c r="P10" s="150"/>
      <c r="Q10" s="150"/>
      <c r="R10" s="150"/>
      <c r="S10" s="150"/>
      <c r="T10" s="150"/>
      <c r="U10" s="42"/>
      <c r="V10" s="37"/>
      <c r="W10" s="37"/>
      <c r="X10" s="37"/>
      <c r="Y10" s="37"/>
      <c r="Z10" s="37"/>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row>
    <row r="11" spans="1:55" ht="15.75">
      <c r="A11" s="44"/>
      <c r="B11" s="37"/>
      <c r="C11" s="37"/>
      <c r="D11" s="37"/>
      <c r="E11" s="123"/>
      <c r="F11" s="123"/>
      <c r="G11" s="123"/>
      <c r="H11" s="123"/>
      <c r="I11" s="123"/>
      <c r="J11" s="123"/>
      <c r="K11" s="123"/>
      <c r="L11" s="123"/>
      <c r="M11" s="124"/>
      <c r="N11" s="124"/>
      <c r="O11" s="124"/>
      <c r="P11" s="124"/>
      <c r="Q11" s="43"/>
      <c r="R11" s="43"/>
      <c r="S11" s="43"/>
      <c r="T11" s="43"/>
      <c r="U11" s="43"/>
      <c r="V11" s="37"/>
      <c r="W11" s="37"/>
      <c r="X11" s="37"/>
      <c r="Y11" s="37"/>
      <c r="Z11" s="37"/>
      <c r="AA11" s="124"/>
      <c r="AB11" s="124"/>
      <c r="AC11" s="124"/>
      <c r="AD11" s="45"/>
      <c r="AE11" s="45"/>
      <c r="AF11" s="45"/>
      <c r="AG11" s="124"/>
      <c r="AH11" s="124"/>
      <c r="AI11" s="124"/>
      <c r="AJ11" s="45"/>
      <c r="AK11" s="45"/>
      <c r="AL11" s="45"/>
      <c r="AM11" s="124"/>
      <c r="AN11" s="124"/>
      <c r="AO11" s="124"/>
      <c r="AP11" s="45"/>
      <c r="AQ11" s="45"/>
      <c r="AR11" s="45"/>
      <c r="AS11" s="124"/>
      <c r="AT11" s="124"/>
      <c r="AU11" s="124"/>
      <c r="AV11" s="45"/>
      <c r="AW11" s="45"/>
      <c r="AX11" s="45"/>
      <c r="AY11" s="124"/>
      <c r="AZ11" s="124"/>
      <c r="BA11" s="124"/>
      <c r="BB11" s="45"/>
      <c r="BC11" s="45"/>
    </row>
    <row r="12" spans="1:55" ht="15.7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row>
    <row r="13" spans="1:55" ht="15.75">
      <c r="A13" s="153" t="s">
        <v>65</v>
      </c>
      <c r="B13" s="153"/>
      <c r="C13" s="153"/>
      <c r="D13" s="153"/>
      <c r="E13" s="133"/>
      <c r="F13" s="133"/>
      <c r="G13" s="133"/>
      <c r="H13" s="133"/>
      <c r="I13" s="133"/>
      <c r="J13" s="133"/>
      <c r="K13" s="133"/>
      <c r="L13" s="133"/>
      <c r="M13" s="133"/>
      <c r="N13" s="133"/>
      <c r="O13" s="133"/>
      <c r="P13" s="133"/>
      <c r="Q13" s="133"/>
      <c r="R13" s="133"/>
      <c r="S13" s="133"/>
      <c r="T13" s="133"/>
      <c r="U13" s="133"/>
      <c r="V13" s="133"/>
      <c r="W13" s="133"/>
      <c r="X13" s="133"/>
      <c r="Y13" s="133"/>
      <c r="Z13" s="133"/>
      <c r="AA13" s="127" t="s">
        <v>66</v>
      </c>
      <c r="AB13" s="127"/>
      <c r="AC13" s="127"/>
      <c r="AD13" s="127"/>
      <c r="AE13" s="127"/>
      <c r="AF13" s="127"/>
      <c r="AG13" s="128" t="s">
        <v>66</v>
      </c>
      <c r="AH13" s="128"/>
      <c r="AI13" s="128"/>
      <c r="AJ13" s="128"/>
      <c r="AK13" s="128"/>
      <c r="AL13" s="128"/>
      <c r="AM13" s="127" t="s">
        <v>66</v>
      </c>
      <c r="AN13" s="127"/>
      <c r="AO13" s="127"/>
      <c r="AP13" s="127"/>
      <c r="AQ13" s="127"/>
      <c r="AR13" s="127"/>
      <c r="AS13" s="125" t="s">
        <v>66</v>
      </c>
      <c r="AT13" s="125"/>
      <c r="AU13" s="125"/>
      <c r="AV13" s="125"/>
      <c r="AW13" s="125"/>
      <c r="AX13" s="125"/>
      <c r="AY13" s="126" t="s">
        <v>66</v>
      </c>
      <c r="AZ13" s="126"/>
      <c r="BA13" s="126"/>
      <c r="BB13" s="126"/>
      <c r="BC13" s="126"/>
    </row>
    <row r="14" spans="1:55" ht="15.75">
      <c r="A14" s="153"/>
      <c r="B14" s="153"/>
      <c r="C14" s="153"/>
      <c r="D14" s="153"/>
      <c r="E14" s="133"/>
      <c r="F14" s="133"/>
      <c r="G14" s="133"/>
      <c r="H14" s="133"/>
      <c r="I14" s="133"/>
      <c r="J14" s="133"/>
      <c r="K14" s="133"/>
      <c r="L14" s="133"/>
      <c r="M14" s="133"/>
      <c r="N14" s="133"/>
      <c r="O14" s="133"/>
      <c r="P14" s="133"/>
      <c r="Q14" s="133"/>
      <c r="R14" s="133"/>
      <c r="S14" s="133"/>
      <c r="T14" s="133"/>
      <c r="U14" s="133"/>
      <c r="V14" s="133"/>
      <c r="W14" s="133"/>
      <c r="X14" s="133"/>
      <c r="Y14" s="133"/>
      <c r="Z14" s="133"/>
      <c r="AA14" s="127" t="s">
        <v>0</v>
      </c>
      <c r="AB14" s="127"/>
      <c r="AC14" s="127"/>
      <c r="AD14" s="127"/>
      <c r="AE14" s="127"/>
      <c r="AF14" s="127"/>
      <c r="AG14" s="128" t="s">
        <v>1</v>
      </c>
      <c r="AH14" s="128"/>
      <c r="AI14" s="128"/>
      <c r="AJ14" s="128"/>
      <c r="AK14" s="128"/>
      <c r="AL14" s="128"/>
      <c r="AM14" s="127" t="s">
        <v>2</v>
      </c>
      <c r="AN14" s="127"/>
      <c r="AO14" s="127"/>
      <c r="AP14" s="127"/>
      <c r="AQ14" s="127"/>
      <c r="AR14" s="127"/>
      <c r="AS14" s="125" t="s">
        <v>3</v>
      </c>
      <c r="AT14" s="125"/>
      <c r="AU14" s="125"/>
      <c r="AV14" s="125"/>
      <c r="AW14" s="125"/>
      <c r="AX14" s="125"/>
      <c r="AY14" s="126" t="s">
        <v>86</v>
      </c>
      <c r="AZ14" s="126"/>
      <c r="BA14" s="126"/>
      <c r="BB14" s="126"/>
      <c r="BC14" s="126"/>
    </row>
    <row r="15" spans="1:55" ht="15" customHeight="1">
      <c r="A15" s="46"/>
      <c r="B15" s="46"/>
      <c r="C15" s="46"/>
      <c r="D15" s="46"/>
      <c r="E15" s="130" t="s">
        <v>4</v>
      </c>
      <c r="F15" s="131"/>
      <c r="G15" s="131"/>
      <c r="H15" s="131"/>
      <c r="I15" s="131"/>
      <c r="J15" s="131"/>
      <c r="K15" s="131"/>
      <c r="L15" s="131"/>
      <c r="M15" s="131"/>
      <c r="N15" s="131"/>
      <c r="O15" s="131"/>
      <c r="P15" s="131"/>
      <c r="Q15" s="131"/>
      <c r="R15" s="131"/>
      <c r="S15" s="131"/>
      <c r="T15" s="132"/>
      <c r="U15" s="47"/>
      <c r="V15" s="135" t="s">
        <v>27</v>
      </c>
      <c r="W15" s="135"/>
      <c r="X15" s="135"/>
      <c r="Y15" s="135"/>
      <c r="Z15" s="135"/>
      <c r="AA15" s="129" t="s">
        <v>5</v>
      </c>
      <c r="AB15" s="129"/>
      <c r="AC15" s="129"/>
      <c r="AD15" s="136" t="s">
        <v>6</v>
      </c>
      <c r="AE15" s="129" t="s">
        <v>7</v>
      </c>
      <c r="AF15" s="129" t="s">
        <v>8</v>
      </c>
      <c r="AG15" s="134" t="s">
        <v>5</v>
      </c>
      <c r="AH15" s="134"/>
      <c r="AI15" s="134"/>
      <c r="AJ15" s="134" t="s">
        <v>6</v>
      </c>
      <c r="AK15" s="134" t="s">
        <v>7</v>
      </c>
      <c r="AL15" s="134" t="s">
        <v>8</v>
      </c>
      <c r="AM15" s="129" t="s">
        <v>5</v>
      </c>
      <c r="AN15" s="129"/>
      <c r="AO15" s="129"/>
      <c r="AP15" s="129" t="s">
        <v>6</v>
      </c>
      <c r="AQ15" s="129" t="s">
        <v>7</v>
      </c>
      <c r="AR15" s="129" t="s">
        <v>8</v>
      </c>
      <c r="AS15" s="122" t="s">
        <v>5</v>
      </c>
      <c r="AT15" s="122"/>
      <c r="AU15" s="122"/>
      <c r="AV15" s="122" t="s">
        <v>6</v>
      </c>
      <c r="AW15" s="122" t="s">
        <v>7</v>
      </c>
      <c r="AX15" s="122" t="s">
        <v>8</v>
      </c>
      <c r="AY15" s="121" t="s">
        <v>5</v>
      </c>
      <c r="AZ15" s="121"/>
      <c r="BA15" s="121"/>
      <c r="BB15" s="121" t="s">
        <v>6</v>
      </c>
      <c r="BC15" s="121" t="s">
        <v>73</v>
      </c>
    </row>
    <row r="16" spans="1:55" ht="81.75" customHeight="1">
      <c r="A16" s="46" t="s">
        <v>18</v>
      </c>
      <c r="B16" s="46" t="s">
        <v>19</v>
      </c>
      <c r="C16" s="46" t="s">
        <v>78</v>
      </c>
      <c r="D16" s="48" t="s">
        <v>81</v>
      </c>
      <c r="E16" s="49" t="s">
        <v>80</v>
      </c>
      <c r="F16" s="49" t="s">
        <v>91</v>
      </c>
      <c r="G16" s="49" t="s">
        <v>79</v>
      </c>
      <c r="H16" s="49" t="s">
        <v>9</v>
      </c>
      <c r="I16" s="49" t="s">
        <v>10</v>
      </c>
      <c r="J16" s="49" t="s">
        <v>11</v>
      </c>
      <c r="K16" s="49" t="s">
        <v>45</v>
      </c>
      <c r="L16" s="49" t="s">
        <v>12</v>
      </c>
      <c r="M16" s="49" t="s">
        <v>82</v>
      </c>
      <c r="N16" s="49" t="s">
        <v>83</v>
      </c>
      <c r="O16" s="49" t="s">
        <v>84</v>
      </c>
      <c r="P16" s="49" t="s">
        <v>85</v>
      </c>
      <c r="Q16" s="49" t="s">
        <v>89</v>
      </c>
      <c r="R16" s="49" t="s">
        <v>13</v>
      </c>
      <c r="S16" s="49" t="s">
        <v>14</v>
      </c>
      <c r="T16" s="49" t="s">
        <v>15</v>
      </c>
      <c r="U16" s="49" t="s">
        <v>34</v>
      </c>
      <c r="V16" s="50" t="s">
        <v>28</v>
      </c>
      <c r="W16" s="50" t="s">
        <v>30</v>
      </c>
      <c r="X16" s="137" t="s">
        <v>31</v>
      </c>
      <c r="Y16" s="138"/>
      <c r="Z16" s="50" t="s">
        <v>21</v>
      </c>
      <c r="AA16" s="51" t="s">
        <v>9</v>
      </c>
      <c r="AB16" s="52" t="s">
        <v>16</v>
      </c>
      <c r="AC16" s="52" t="s">
        <v>17</v>
      </c>
      <c r="AD16" s="136"/>
      <c r="AE16" s="129"/>
      <c r="AF16" s="129"/>
      <c r="AG16" s="53" t="s">
        <v>9</v>
      </c>
      <c r="AH16" s="53" t="s">
        <v>16</v>
      </c>
      <c r="AI16" s="53" t="s">
        <v>17</v>
      </c>
      <c r="AJ16" s="134"/>
      <c r="AK16" s="134"/>
      <c r="AL16" s="134"/>
      <c r="AM16" s="52" t="s">
        <v>9</v>
      </c>
      <c r="AN16" s="52" t="s">
        <v>16</v>
      </c>
      <c r="AO16" s="52" t="s">
        <v>17</v>
      </c>
      <c r="AP16" s="129"/>
      <c r="AQ16" s="129"/>
      <c r="AR16" s="129"/>
      <c r="AS16" s="54" t="s">
        <v>9</v>
      </c>
      <c r="AT16" s="54" t="s">
        <v>16</v>
      </c>
      <c r="AU16" s="54" t="s">
        <v>17</v>
      </c>
      <c r="AV16" s="122"/>
      <c r="AW16" s="122"/>
      <c r="AX16" s="122"/>
      <c r="AY16" s="55" t="s">
        <v>9</v>
      </c>
      <c r="AZ16" s="55" t="s">
        <v>16</v>
      </c>
      <c r="BA16" s="55" t="s">
        <v>17</v>
      </c>
      <c r="BB16" s="121"/>
      <c r="BC16" s="121"/>
    </row>
    <row r="17" spans="1:55" ht="38.25" customHeight="1">
      <c r="A17" s="56"/>
      <c r="B17" s="57"/>
      <c r="C17" s="57"/>
      <c r="D17" s="56"/>
      <c r="E17" s="58" t="s">
        <v>22</v>
      </c>
      <c r="F17" s="58"/>
      <c r="G17" s="58" t="s">
        <v>22</v>
      </c>
      <c r="H17" s="58" t="s">
        <v>22</v>
      </c>
      <c r="I17" s="58" t="s">
        <v>22</v>
      </c>
      <c r="J17" s="58" t="s">
        <v>22</v>
      </c>
      <c r="K17" s="58" t="s">
        <v>22</v>
      </c>
      <c r="L17" s="58" t="s">
        <v>22</v>
      </c>
      <c r="M17" s="59" t="s">
        <v>22</v>
      </c>
      <c r="N17" s="59" t="s">
        <v>22</v>
      </c>
      <c r="O17" s="59" t="s">
        <v>22</v>
      </c>
      <c r="P17" s="59" t="s">
        <v>22</v>
      </c>
      <c r="Q17" s="58" t="s">
        <v>22</v>
      </c>
      <c r="R17" s="58" t="s">
        <v>22</v>
      </c>
      <c r="S17" s="58" t="s">
        <v>22</v>
      </c>
      <c r="T17" s="58" t="s">
        <v>22</v>
      </c>
      <c r="U17" s="58"/>
      <c r="V17" s="60" t="s">
        <v>29</v>
      </c>
      <c r="W17" s="60" t="s">
        <v>22</v>
      </c>
      <c r="X17" s="60" t="s">
        <v>32</v>
      </c>
      <c r="Y17" s="60" t="s">
        <v>33</v>
      </c>
      <c r="Z17" s="60" t="s">
        <v>22</v>
      </c>
      <c r="AA17" s="52" t="s">
        <v>22</v>
      </c>
      <c r="AB17" s="52" t="s">
        <v>22</v>
      </c>
      <c r="AC17" s="52"/>
      <c r="AD17" s="51" t="s">
        <v>22</v>
      </c>
      <c r="AE17" s="52" t="s">
        <v>22</v>
      </c>
      <c r="AF17" s="52" t="s">
        <v>22</v>
      </c>
      <c r="AG17" s="53" t="s">
        <v>22</v>
      </c>
      <c r="AH17" s="53" t="s">
        <v>22</v>
      </c>
      <c r="AI17" s="53" t="s">
        <v>22</v>
      </c>
      <c r="AJ17" s="53" t="s">
        <v>22</v>
      </c>
      <c r="AK17" s="53" t="s">
        <v>22</v>
      </c>
      <c r="AL17" s="53" t="s">
        <v>22</v>
      </c>
      <c r="AM17" s="52" t="s">
        <v>22</v>
      </c>
      <c r="AN17" s="52" t="s">
        <v>22</v>
      </c>
      <c r="AO17" s="52" t="s">
        <v>22</v>
      </c>
      <c r="AP17" s="52"/>
      <c r="AQ17" s="52" t="s">
        <v>22</v>
      </c>
      <c r="AR17" s="52" t="s">
        <v>22</v>
      </c>
      <c r="AS17" s="54" t="s">
        <v>22</v>
      </c>
      <c r="AT17" s="54" t="s">
        <v>22</v>
      </c>
      <c r="AU17" s="54" t="s">
        <v>22</v>
      </c>
      <c r="AV17" s="54" t="s">
        <v>22</v>
      </c>
      <c r="AW17" s="54" t="s">
        <v>22</v>
      </c>
      <c r="AX17" s="54" t="s">
        <v>22</v>
      </c>
      <c r="AY17" s="55" t="s">
        <v>22</v>
      </c>
      <c r="AZ17" s="55"/>
      <c r="BA17" s="55" t="s">
        <v>22</v>
      </c>
      <c r="BB17" s="55" t="s">
        <v>22</v>
      </c>
      <c r="BC17" s="55" t="s">
        <v>22</v>
      </c>
    </row>
    <row r="18" spans="1:55" s="89" customFormat="1" ht="201" customHeight="1">
      <c r="A18" s="61">
        <v>3</v>
      </c>
      <c r="B18" s="151" t="s">
        <v>99</v>
      </c>
      <c r="C18" s="118" t="s">
        <v>98</v>
      </c>
      <c r="D18" s="81"/>
      <c r="E18" s="82" t="s">
        <v>170</v>
      </c>
      <c r="F18" s="62">
        <v>0.2</v>
      </c>
      <c r="G18" s="83" t="s">
        <v>101</v>
      </c>
      <c r="H18" s="77" t="s">
        <v>125</v>
      </c>
      <c r="I18" s="77" t="s">
        <v>153</v>
      </c>
      <c r="J18" s="84" t="s">
        <v>111</v>
      </c>
      <c r="K18" s="83" t="s">
        <v>49</v>
      </c>
      <c r="L18" s="83" t="s">
        <v>126</v>
      </c>
      <c r="M18" s="81">
        <v>0.1</v>
      </c>
      <c r="N18" s="81">
        <v>0.4</v>
      </c>
      <c r="O18" s="81">
        <v>0.7</v>
      </c>
      <c r="P18" s="81">
        <v>1</v>
      </c>
      <c r="Q18" s="83">
        <v>1</v>
      </c>
      <c r="R18" s="83" t="s">
        <v>54</v>
      </c>
      <c r="S18" s="83" t="s">
        <v>165</v>
      </c>
      <c r="T18" s="83" t="s">
        <v>127</v>
      </c>
      <c r="U18" s="83"/>
      <c r="V18" s="83"/>
      <c r="W18" s="83"/>
      <c r="X18" s="83"/>
      <c r="Y18" s="80" t="str">
        <f>IF('PLAN GESTION POR PROCESO'!X18=Hoja2!$B$100,Hoja2!$C$100,IF('PLAN GESTION POR PROCESO'!X18=Hoja2!$B$101,Hoja2!$C$101,IF('PLAN GESTION POR PROCESO'!X18=Hoja2!$B$102,Hoja2!$C$102,IF('PLAN GESTION POR PROCESO'!X18=Hoja2!$B$103,Hoja2!$C$103,IF('PLAN GESTION POR PROCESO'!X18=Hoja2!$B$104,Hoja2!$C$104,IF('PLAN GESTION POR PROCESO'!X18=Hoja2!$B$105,Hoja2!$C$105,IF('PLAN GESTION POR PROCESO'!X18=Hoja2!$B$106,Hoja2!$C$106,IF(X18=Hoja2!$B$107,Hoja2!$C$107,"COMPLETAR"))))))))</f>
        <v>COMPLETAR</v>
      </c>
      <c r="Z18" s="85"/>
      <c r="AA18" s="81" t="str">
        <f aca="true" t="shared" si="0" ref="AA18:AA28">H18</f>
        <v>Un Autodiagnostico Institucional y Sectorial Elaborado y socializado</v>
      </c>
      <c r="AB18" s="81">
        <f aca="true" t="shared" si="1" ref="AB18:AB28">M18</f>
        <v>0.1</v>
      </c>
      <c r="AC18" s="105">
        <v>0.1</v>
      </c>
      <c r="AD18" s="62">
        <f aca="true" t="shared" si="2" ref="AD18:AD27">(AC18/AB18)</f>
        <v>1</v>
      </c>
      <c r="AE18" s="106" t="s">
        <v>166</v>
      </c>
      <c r="AF18" s="117" t="s">
        <v>179</v>
      </c>
      <c r="AG18" s="81" t="str">
        <f aca="true" t="shared" si="3" ref="AG18:AG28">H18</f>
        <v>Un Autodiagnostico Institucional y Sectorial Elaborado y socializado</v>
      </c>
      <c r="AH18" s="87">
        <f aca="true" t="shared" si="4" ref="AH18:AH28">N18</f>
        <v>0.4</v>
      </c>
      <c r="AI18" s="63"/>
      <c r="AJ18" s="62">
        <f aca="true" t="shared" si="5" ref="AJ18:AJ28">(AI18/AH18)</f>
        <v>0</v>
      </c>
      <c r="AK18" s="83"/>
      <c r="AL18" s="83"/>
      <c r="AM18" s="81" t="str">
        <f aca="true" t="shared" si="6" ref="AM18:AM28">H18</f>
        <v>Un Autodiagnostico Institucional y Sectorial Elaborado y socializado</v>
      </c>
      <c r="AN18" s="81">
        <f aca="true" t="shared" si="7" ref="AN18:AN28">O18</f>
        <v>0.7</v>
      </c>
      <c r="AO18" s="83"/>
      <c r="AP18" s="62">
        <f aca="true" t="shared" si="8" ref="AP18:AP28">(AO18/AN18)</f>
        <v>0</v>
      </c>
      <c r="AQ18" s="83"/>
      <c r="AR18" s="83"/>
      <c r="AS18" s="81" t="str">
        <f aca="true" t="shared" si="9" ref="AS18:AS28">H18</f>
        <v>Un Autodiagnostico Institucional y Sectorial Elaborado y socializado</v>
      </c>
      <c r="AT18" s="81">
        <f aca="true" t="shared" si="10" ref="AT18:AT28">P18</f>
        <v>1</v>
      </c>
      <c r="AU18" s="88"/>
      <c r="AV18" s="62">
        <f aca="true" t="shared" si="11" ref="AV18:AV28">(AU18/AT18)</f>
        <v>0</v>
      </c>
      <c r="AW18" s="83"/>
      <c r="AX18" s="83"/>
      <c r="AY18" s="81" t="str">
        <f aca="true" t="shared" si="12" ref="AY18:AY28">H18</f>
        <v>Un Autodiagnostico Institucional y Sectorial Elaborado y socializado</v>
      </c>
      <c r="AZ18" s="81">
        <f aca="true" t="shared" si="13" ref="AZ18:AZ28">Q18</f>
        <v>1</v>
      </c>
      <c r="BA18" s="62">
        <f aca="true" t="shared" si="14" ref="BA18:BA28">IF(K18="CONSTANTE",AVERAGE(AC18,AI18,AO18,AU18),(SUM(AC18,AI18,AO18,AU18)))</f>
        <v>0.1</v>
      </c>
      <c r="BB18" s="63"/>
      <c r="BC18" s="83"/>
    </row>
    <row r="19" spans="1:55" s="89" customFormat="1" ht="157.5" customHeight="1">
      <c r="A19" s="61">
        <v>4</v>
      </c>
      <c r="B19" s="152"/>
      <c r="C19" s="119"/>
      <c r="D19" s="81"/>
      <c r="E19" s="82" t="s">
        <v>128</v>
      </c>
      <c r="F19" s="62">
        <v>0.15</v>
      </c>
      <c r="G19" s="83" t="s">
        <v>102</v>
      </c>
      <c r="H19" s="90" t="s">
        <v>129</v>
      </c>
      <c r="I19" s="83" t="s">
        <v>130</v>
      </c>
      <c r="J19" s="84" t="s">
        <v>111</v>
      </c>
      <c r="K19" s="83" t="s">
        <v>47</v>
      </c>
      <c r="L19" s="83" t="s">
        <v>131</v>
      </c>
      <c r="M19" s="91">
        <v>0</v>
      </c>
      <c r="N19" s="91">
        <v>1</v>
      </c>
      <c r="O19" s="91">
        <v>0</v>
      </c>
      <c r="P19" s="91">
        <v>1</v>
      </c>
      <c r="Q19" s="83">
        <v>2</v>
      </c>
      <c r="R19" s="83" t="s">
        <v>54</v>
      </c>
      <c r="S19" s="83" t="s">
        <v>149</v>
      </c>
      <c r="T19" s="83" t="s">
        <v>132</v>
      </c>
      <c r="U19" s="83"/>
      <c r="V19" s="83"/>
      <c r="W19" s="83"/>
      <c r="X19" s="83"/>
      <c r="Y19" s="80" t="str">
        <f>IF('PLAN GESTION POR PROCESO'!X19=Hoja2!$B$100,Hoja2!$C$100,IF('PLAN GESTION POR PROCESO'!X19=Hoja2!$B$101,Hoja2!$C$101,IF('PLAN GESTION POR PROCESO'!X19=Hoja2!$B$102,Hoja2!$C$102,IF('PLAN GESTION POR PROCESO'!X19=Hoja2!$B$103,Hoja2!$C$103,IF('PLAN GESTION POR PROCESO'!X19=Hoja2!$B$104,Hoja2!$C$104,IF('PLAN GESTION POR PROCESO'!X19=Hoja2!$B$105,Hoja2!$C$105,IF('PLAN GESTION POR PROCESO'!X19=Hoja2!$B$106,Hoja2!$C$106,IF(X19=Hoja2!$B$107,Hoja2!$C$107,"COMPLETAR"))))))))</f>
        <v>COMPLETAR</v>
      </c>
      <c r="Z19" s="85"/>
      <c r="AA19" s="81" t="str">
        <f t="shared" si="0"/>
        <v>Informes de seguimiento  y análisis al cumplimiento de metas sectoriales Plan de Distrital de Desarrollo responsabilidad del Sector Gobierno, presentados </v>
      </c>
      <c r="AB19" s="81">
        <f t="shared" si="1"/>
        <v>0</v>
      </c>
      <c r="AC19" s="105">
        <v>0</v>
      </c>
      <c r="AD19" s="62">
        <v>1</v>
      </c>
      <c r="AE19" s="106" t="s">
        <v>160</v>
      </c>
      <c r="AF19" s="106"/>
      <c r="AG19" s="81" t="str">
        <f t="shared" si="3"/>
        <v>Informes de seguimiento  y análisis al cumplimiento de metas sectoriales Plan de Distrital de Desarrollo responsabilidad del Sector Gobierno, presentados </v>
      </c>
      <c r="AH19" s="87">
        <f t="shared" si="4"/>
        <v>1</v>
      </c>
      <c r="AI19" s="63"/>
      <c r="AJ19" s="62">
        <f t="shared" si="5"/>
        <v>0</v>
      </c>
      <c r="AK19" s="80"/>
      <c r="AL19" s="83"/>
      <c r="AM19" s="81" t="str">
        <f t="shared" si="6"/>
        <v>Informes de seguimiento  y análisis al cumplimiento de metas sectoriales Plan de Distrital de Desarrollo responsabilidad del Sector Gobierno, presentados </v>
      </c>
      <c r="AN19" s="81">
        <f t="shared" si="7"/>
        <v>0</v>
      </c>
      <c r="AO19" s="83"/>
      <c r="AP19" s="62" t="e">
        <f t="shared" si="8"/>
        <v>#DIV/0!</v>
      </c>
      <c r="AQ19" s="83"/>
      <c r="AR19" s="83"/>
      <c r="AS19" s="81" t="str">
        <f t="shared" si="9"/>
        <v>Informes de seguimiento  y análisis al cumplimiento de metas sectoriales Plan de Distrital de Desarrollo responsabilidad del Sector Gobierno, presentados </v>
      </c>
      <c r="AT19" s="81">
        <f t="shared" si="10"/>
        <v>1</v>
      </c>
      <c r="AU19" s="92"/>
      <c r="AV19" s="62">
        <f t="shared" si="11"/>
        <v>0</v>
      </c>
      <c r="AW19" s="83"/>
      <c r="AX19" s="83"/>
      <c r="AY19" s="81" t="str">
        <f t="shared" si="12"/>
        <v>Informes de seguimiento  y análisis al cumplimiento de metas sectoriales Plan de Distrital de Desarrollo responsabilidad del Sector Gobierno, presentados </v>
      </c>
      <c r="AZ19" s="81">
        <f t="shared" si="13"/>
        <v>2</v>
      </c>
      <c r="BA19" s="62">
        <f t="shared" si="14"/>
        <v>0</v>
      </c>
      <c r="BB19" s="63"/>
      <c r="BC19" s="83"/>
    </row>
    <row r="20" spans="1:55" s="89" customFormat="1" ht="242.25" customHeight="1">
      <c r="A20" s="61"/>
      <c r="B20" s="152"/>
      <c r="C20" s="119"/>
      <c r="D20" s="77"/>
      <c r="E20" s="82" t="s">
        <v>133</v>
      </c>
      <c r="F20" s="62">
        <v>0.2</v>
      </c>
      <c r="G20" s="83" t="s">
        <v>102</v>
      </c>
      <c r="H20" s="90" t="s">
        <v>134</v>
      </c>
      <c r="I20" s="83" t="s">
        <v>135</v>
      </c>
      <c r="J20" s="84" t="s">
        <v>111</v>
      </c>
      <c r="K20" s="83" t="s">
        <v>48</v>
      </c>
      <c r="L20" s="83" t="s">
        <v>136</v>
      </c>
      <c r="M20" s="63">
        <v>1</v>
      </c>
      <c r="N20" s="63">
        <v>1</v>
      </c>
      <c r="O20" s="63">
        <v>1</v>
      </c>
      <c r="P20" s="63">
        <v>1</v>
      </c>
      <c r="Q20" s="63">
        <v>1</v>
      </c>
      <c r="R20" s="83" t="s">
        <v>54</v>
      </c>
      <c r="S20" s="83" t="s">
        <v>150</v>
      </c>
      <c r="T20" s="83" t="s">
        <v>132</v>
      </c>
      <c r="U20" s="83"/>
      <c r="V20" s="83"/>
      <c r="W20" s="83"/>
      <c r="X20" s="83"/>
      <c r="Y20" s="80" t="str">
        <f>IF('PLAN GESTION POR PROCESO'!X20=Hoja2!$B$100,Hoja2!$C$100,IF('PLAN GESTION POR PROCESO'!X20=Hoja2!$B$101,Hoja2!$C$101,IF('PLAN GESTION POR PROCESO'!X20=Hoja2!$B$102,Hoja2!$C$102,IF('PLAN GESTION POR PROCESO'!X20=Hoja2!$B$103,Hoja2!$C$103,IF('PLAN GESTION POR PROCESO'!X20=Hoja2!$B$104,Hoja2!$C$104,IF('PLAN GESTION POR PROCESO'!X20=Hoja2!$B$105,Hoja2!$C$105,IF('PLAN GESTION POR PROCESO'!X20=Hoja2!$B$106,Hoja2!$C$106,IF(X20=Hoja2!$B$107,Hoja2!$C$107,"COMPLETAR"))))))))</f>
        <v>COMPLETAR</v>
      </c>
      <c r="Z20" s="85"/>
      <c r="AA20" s="113" t="str">
        <f t="shared" si="0"/>
        <v>Requerimientos atendidos en el tema de formulacion, adopcion, ejecucion, monitoreo y/o  evaluacion de las politicas publicas del Sector Gobierno </v>
      </c>
      <c r="AB20" s="62">
        <f t="shared" si="1"/>
        <v>1</v>
      </c>
      <c r="AC20" s="107">
        <v>1</v>
      </c>
      <c r="AD20" s="62">
        <f t="shared" si="2"/>
        <v>1</v>
      </c>
      <c r="AE20" s="115" t="s">
        <v>177</v>
      </c>
      <c r="AF20" s="114" t="s">
        <v>173</v>
      </c>
      <c r="AG20" s="81" t="str">
        <f t="shared" si="3"/>
        <v>Requerimientos atendidos en el tema de formulacion, adopcion, ejecucion, monitoreo y/o  evaluacion de las politicas publicas del Sector Gobierno </v>
      </c>
      <c r="AH20" s="112">
        <f>N20</f>
        <v>1</v>
      </c>
      <c r="AI20" s="63"/>
      <c r="AJ20" s="62">
        <f t="shared" si="5"/>
        <v>0</v>
      </c>
      <c r="AK20" s="80"/>
      <c r="AL20" s="83"/>
      <c r="AM20" s="81" t="str">
        <f t="shared" si="6"/>
        <v>Requerimientos atendidos en el tema de formulacion, adopcion, ejecucion, monitoreo y/o  evaluacion de las politicas publicas del Sector Gobierno </v>
      </c>
      <c r="AN20" s="81">
        <f t="shared" si="7"/>
        <v>1</v>
      </c>
      <c r="AO20" s="83"/>
      <c r="AP20" s="62">
        <f t="shared" si="8"/>
        <v>0</v>
      </c>
      <c r="AQ20" s="83"/>
      <c r="AR20" s="83"/>
      <c r="AS20" s="81" t="str">
        <f t="shared" si="9"/>
        <v>Requerimientos atendidos en el tema de formulacion, adopcion, ejecucion, monitoreo y/o  evaluacion de las politicas publicas del Sector Gobierno </v>
      </c>
      <c r="AT20" s="81">
        <f t="shared" si="10"/>
        <v>1</v>
      </c>
      <c r="AU20" s="92"/>
      <c r="AV20" s="62">
        <f t="shared" si="11"/>
        <v>0</v>
      </c>
      <c r="AW20" s="83"/>
      <c r="AX20" s="83"/>
      <c r="AY20" s="81" t="str">
        <f t="shared" si="12"/>
        <v>Requerimientos atendidos en el tema de formulacion, adopcion, ejecucion, monitoreo y/o  evaluacion de las politicas publicas del Sector Gobierno </v>
      </c>
      <c r="AZ20" s="81">
        <f t="shared" si="13"/>
        <v>1</v>
      </c>
      <c r="BA20" s="62">
        <f t="shared" si="14"/>
        <v>1</v>
      </c>
      <c r="BB20" s="63"/>
      <c r="BC20" s="83"/>
    </row>
    <row r="21" spans="1:55" s="89" customFormat="1" ht="183" customHeight="1">
      <c r="A21" s="61"/>
      <c r="B21" s="152"/>
      <c r="C21" s="119"/>
      <c r="D21" s="77"/>
      <c r="E21" s="82" t="s">
        <v>139</v>
      </c>
      <c r="F21" s="62">
        <v>0.2</v>
      </c>
      <c r="G21" s="83" t="s">
        <v>102</v>
      </c>
      <c r="H21" s="90" t="s">
        <v>137</v>
      </c>
      <c r="I21" s="83" t="s">
        <v>138</v>
      </c>
      <c r="J21" s="84" t="s">
        <v>111</v>
      </c>
      <c r="K21" s="83" t="s">
        <v>48</v>
      </c>
      <c r="L21" s="83" t="s">
        <v>137</v>
      </c>
      <c r="M21" s="63">
        <v>1</v>
      </c>
      <c r="N21" s="63">
        <v>1</v>
      </c>
      <c r="O21" s="63">
        <v>1</v>
      </c>
      <c r="P21" s="63">
        <v>1</v>
      </c>
      <c r="Q21" s="63">
        <v>1</v>
      </c>
      <c r="R21" s="83" t="s">
        <v>54</v>
      </c>
      <c r="S21" s="83" t="s">
        <v>162</v>
      </c>
      <c r="T21" s="83" t="s">
        <v>132</v>
      </c>
      <c r="U21" s="83"/>
      <c r="V21" s="83"/>
      <c r="W21" s="83"/>
      <c r="X21" s="83"/>
      <c r="Y21" s="80" t="str">
        <f>IF('PLAN GESTION POR PROCESO'!X21=Hoja2!$B$100,Hoja2!$C$100,IF('PLAN GESTION POR PROCESO'!X21=Hoja2!$B$101,Hoja2!$C$101,IF('PLAN GESTION POR PROCESO'!X21=Hoja2!$B$102,Hoja2!$C$102,IF('PLAN GESTION POR PROCESO'!X21=Hoja2!$B$103,Hoja2!$C$103,IF('PLAN GESTION POR PROCESO'!X21=Hoja2!$B$104,Hoja2!$C$104,IF('PLAN GESTION POR PROCESO'!X21=Hoja2!$B$105,Hoja2!$C$105,IF('PLAN GESTION POR PROCESO'!X21=Hoja2!$B$106,Hoja2!$C$106,IF(X21=Hoja2!$B$107,Hoja2!$C$107,"COMPLETAR"))))))))</f>
        <v>COMPLETAR</v>
      </c>
      <c r="Z21" s="85"/>
      <c r="AA21" s="81" t="str">
        <f t="shared" si="0"/>
        <v>Requerimientos atendidos en el tema de formulación de proyectos, plan anual de adquisiciones y anteproyecto anual de presupuesto.</v>
      </c>
      <c r="AB21" s="62">
        <f t="shared" si="1"/>
        <v>1</v>
      </c>
      <c r="AC21" s="105"/>
      <c r="AD21" s="62">
        <f t="shared" si="2"/>
        <v>0</v>
      </c>
      <c r="AE21" s="110" t="s">
        <v>171</v>
      </c>
      <c r="AF21" s="110" t="s">
        <v>172</v>
      </c>
      <c r="AG21" s="81" t="str">
        <f t="shared" si="3"/>
        <v>Requerimientos atendidos en el tema de formulación de proyectos, plan anual de adquisiciones y anteproyecto anual de presupuesto.</v>
      </c>
      <c r="AH21" s="87">
        <f t="shared" si="4"/>
        <v>1</v>
      </c>
      <c r="AI21" s="63">
        <v>1</v>
      </c>
      <c r="AJ21" s="109">
        <v>1</v>
      </c>
      <c r="AK21" s="80">
        <v>100</v>
      </c>
      <c r="AL21" s="83">
        <v>100</v>
      </c>
      <c r="AM21" s="81" t="str">
        <f t="shared" si="6"/>
        <v>Requerimientos atendidos en el tema de formulación de proyectos, plan anual de adquisiciones y anteproyecto anual de presupuesto.</v>
      </c>
      <c r="AN21" s="81">
        <v>100</v>
      </c>
      <c r="AO21" s="83"/>
      <c r="AP21" s="62"/>
      <c r="AQ21" s="83"/>
      <c r="AR21" s="83"/>
      <c r="AS21" s="81" t="str">
        <f t="shared" si="9"/>
        <v>Requerimientos atendidos en el tema de formulación de proyectos, plan anual de adquisiciones y anteproyecto anual de presupuesto.</v>
      </c>
      <c r="AT21" s="81">
        <f t="shared" si="10"/>
        <v>1</v>
      </c>
      <c r="AU21" s="92"/>
      <c r="AV21" s="62">
        <f t="shared" si="11"/>
        <v>0</v>
      </c>
      <c r="AW21" s="83"/>
      <c r="AX21" s="83"/>
      <c r="AY21" s="81" t="str">
        <f t="shared" si="12"/>
        <v>Requerimientos atendidos en el tema de formulación de proyectos, plan anual de adquisiciones y anteproyecto anual de presupuesto.</v>
      </c>
      <c r="AZ21" s="81">
        <f t="shared" si="13"/>
        <v>1</v>
      </c>
      <c r="BA21" s="109">
        <f>IF(K21="CONSTANTE",AVERAGE(AC21,AI21,AO21,AU21),(SUM(AC21,AI21,AO21,AU21)))</f>
        <v>1</v>
      </c>
      <c r="BB21" s="63"/>
      <c r="BC21" s="83"/>
    </row>
    <row r="22" spans="1:55" s="89" customFormat="1" ht="183" customHeight="1" thickBot="1">
      <c r="A22" s="61"/>
      <c r="B22" s="152"/>
      <c r="C22" s="119"/>
      <c r="D22" s="64"/>
      <c r="E22" s="82" t="s">
        <v>164</v>
      </c>
      <c r="F22" s="62">
        <v>0.05</v>
      </c>
      <c r="G22" s="83" t="s">
        <v>102</v>
      </c>
      <c r="H22" s="90" t="s">
        <v>152</v>
      </c>
      <c r="I22" s="83" t="s">
        <v>154</v>
      </c>
      <c r="J22" s="84" t="s">
        <v>111</v>
      </c>
      <c r="K22" s="83" t="s">
        <v>47</v>
      </c>
      <c r="L22" s="83" t="s">
        <v>145</v>
      </c>
      <c r="M22" s="81">
        <v>0.1</v>
      </c>
      <c r="N22" s="81">
        <v>0.4</v>
      </c>
      <c r="O22" s="81">
        <v>0.7</v>
      </c>
      <c r="P22" s="81">
        <v>1</v>
      </c>
      <c r="Q22" s="83">
        <v>1</v>
      </c>
      <c r="R22" s="83" t="s">
        <v>54</v>
      </c>
      <c r="S22" s="83" t="s">
        <v>151</v>
      </c>
      <c r="T22" s="83" t="s">
        <v>132</v>
      </c>
      <c r="U22" s="83"/>
      <c r="V22" s="83"/>
      <c r="W22" s="83"/>
      <c r="X22" s="83"/>
      <c r="Y22" s="80" t="str">
        <f>IF('PLAN GESTION POR PROCESO'!X22=Hoja2!$B$100,Hoja2!$C$100,IF('PLAN GESTION POR PROCESO'!X22=Hoja2!$B$101,Hoja2!$C$101,IF('PLAN GESTION POR PROCESO'!X22=Hoja2!$B$102,Hoja2!$C$102,IF('PLAN GESTION POR PROCESO'!X22=Hoja2!$B$103,Hoja2!$C$103,IF('PLAN GESTION POR PROCESO'!X22=Hoja2!$B$104,Hoja2!$C$104,IF('PLAN GESTION POR PROCESO'!X22=Hoja2!$B$105,Hoja2!$C$105,IF('PLAN GESTION POR PROCESO'!X22=Hoja2!$B$106,Hoja2!$C$106,IF(X22=Hoja2!$B$107,Hoja2!$C$107,"COMPLETAR"))))))))</f>
        <v>COMPLETAR</v>
      </c>
      <c r="Z22" s="85"/>
      <c r="AA22" s="81" t="str">
        <f t="shared" si="0"/>
        <v>un inventario del estado de las instancias de coordinacion del sector gobierno</v>
      </c>
      <c r="AB22" s="81">
        <f t="shared" si="1"/>
        <v>0.1</v>
      </c>
      <c r="AC22" s="105">
        <v>0.1</v>
      </c>
      <c r="AD22" s="62">
        <f t="shared" si="2"/>
        <v>1</v>
      </c>
      <c r="AE22" s="114" t="s">
        <v>167</v>
      </c>
      <c r="AF22" s="106" t="s">
        <v>169</v>
      </c>
      <c r="AG22" s="81" t="str">
        <f t="shared" si="3"/>
        <v>un inventario del estado de las instancias de coordinacion del sector gobierno</v>
      </c>
      <c r="AH22" s="87">
        <f t="shared" si="4"/>
        <v>0.4</v>
      </c>
      <c r="AI22" s="63"/>
      <c r="AJ22" s="62">
        <f t="shared" si="5"/>
        <v>0</v>
      </c>
      <c r="AK22" s="80"/>
      <c r="AL22" s="83"/>
      <c r="AM22" s="81" t="str">
        <f t="shared" si="6"/>
        <v>un inventario del estado de las instancias de coordinacion del sector gobierno</v>
      </c>
      <c r="AN22" s="81">
        <f t="shared" si="7"/>
        <v>0.7</v>
      </c>
      <c r="AO22" s="83"/>
      <c r="AP22" s="62">
        <f t="shared" si="8"/>
        <v>0</v>
      </c>
      <c r="AQ22" s="83"/>
      <c r="AR22" s="83"/>
      <c r="AS22" s="81" t="str">
        <f t="shared" si="9"/>
        <v>un inventario del estado de las instancias de coordinacion del sector gobierno</v>
      </c>
      <c r="AT22" s="81">
        <f t="shared" si="10"/>
        <v>1</v>
      </c>
      <c r="AU22" s="92"/>
      <c r="AV22" s="62">
        <f t="shared" si="11"/>
        <v>0</v>
      </c>
      <c r="AW22" s="83"/>
      <c r="AX22" s="83"/>
      <c r="AY22" s="81" t="str">
        <f t="shared" si="12"/>
        <v>un inventario del estado de las instancias de coordinacion del sector gobierno</v>
      </c>
      <c r="AZ22" s="81">
        <f t="shared" si="13"/>
        <v>1</v>
      </c>
      <c r="BA22" s="62">
        <f t="shared" si="14"/>
        <v>0.1</v>
      </c>
      <c r="BB22" s="63"/>
      <c r="BC22" s="83"/>
    </row>
    <row r="23" spans="1:55" s="89" customFormat="1" ht="146.25" customHeight="1" thickBot="1">
      <c r="A23" s="61">
        <v>13</v>
      </c>
      <c r="B23" s="152"/>
      <c r="C23" s="119"/>
      <c r="D23" s="84"/>
      <c r="E23" s="108" t="s">
        <v>161</v>
      </c>
      <c r="F23" s="78">
        <v>0.02</v>
      </c>
      <c r="G23" s="93" t="s">
        <v>103</v>
      </c>
      <c r="H23" s="94" t="s">
        <v>107</v>
      </c>
      <c r="I23" s="95" t="s">
        <v>108</v>
      </c>
      <c r="J23" s="93"/>
      <c r="K23" s="96" t="s">
        <v>47</v>
      </c>
      <c r="L23" s="93" t="s">
        <v>109</v>
      </c>
      <c r="M23" s="97"/>
      <c r="N23" s="97"/>
      <c r="O23" s="97"/>
      <c r="P23" s="98">
        <v>0.2</v>
      </c>
      <c r="Q23" s="98">
        <v>0.2</v>
      </c>
      <c r="R23" s="93" t="s">
        <v>54</v>
      </c>
      <c r="S23" s="93" t="s">
        <v>110</v>
      </c>
      <c r="T23" s="83"/>
      <c r="U23" s="83"/>
      <c r="V23" s="83"/>
      <c r="W23" s="83"/>
      <c r="X23" s="83"/>
      <c r="Y23" s="80" t="str">
        <f>IF('PLAN GESTION POR PROCESO'!X23=Hoja2!$B$100,Hoja2!$C$100,IF('PLAN GESTION POR PROCESO'!X23=Hoja2!$B$101,Hoja2!$C$101,IF('PLAN GESTION POR PROCESO'!X23=Hoja2!$B$102,Hoja2!$C$102,IF('PLAN GESTION POR PROCESO'!X23=Hoja2!$B$103,Hoja2!$C$103,IF('PLAN GESTION POR PROCESO'!X23=Hoja2!$B$104,Hoja2!$C$104,IF('PLAN GESTION POR PROCESO'!X23=Hoja2!$B$105,Hoja2!$C$105,IF('PLAN GESTION POR PROCESO'!X23=Hoja2!$B$106,Hoja2!$C$106,IF(X23=Hoja2!$B$107,Hoja2!$C$107,"COMPLETAR"))))))))</f>
        <v>COMPLETAR</v>
      </c>
      <c r="Z23" s="85"/>
      <c r="AA23" s="81" t="str">
        <f t="shared" si="0"/>
        <v>Consumo de papel según loa datos entregados por el area Administrativa</v>
      </c>
      <c r="AB23" s="81">
        <f t="shared" si="1"/>
        <v>0</v>
      </c>
      <c r="AC23" s="105">
        <v>0</v>
      </c>
      <c r="AD23" s="62">
        <v>1</v>
      </c>
      <c r="AE23" s="106"/>
      <c r="AF23" s="106"/>
      <c r="AG23" s="81" t="str">
        <f t="shared" si="3"/>
        <v>Consumo de papel según loa datos entregados por el area Administrativa</v>
      </c>
      <c r="AH23" s="87">
        <f t="shared" si="4"/>
        <v>0</v>
      </c>
      <c r="AI23" s="63"/>
      <c r="AJ23" s="62" t="e">
        <f t="shared" si="5"/>
        <v>#DIV/0!</v>
      </c>
      <c r="AK23" s="86"/>
      <c r="AL23" s="86"/>
      <c r="AM23" s="81" t="str">
        <f t="shared" si="6"/>
        <v>Consumo de papel según loa datos entregados por el area Administrativa</v>
      </c>
      <c r="AN23" s="81">
        <f t="shared" si="7"/>
        <v>0</v>
      </c>
      <c r="AO23" s="63"/>
      <c r="AP23" s="62" t="e">
        <f t="shared" si="8"/>
        <v>#DIV/0!</v>
      </c>
      <c r="AQ23" s="86"/>
      <c r="AR23" s="86"/>
      <c r="AS23" s="81" t="str">
        <f t="shared" si="9"/>
        <v>Consumo de papel según loa datos entregados por el area Administrativa</v>
      </c>
      <c r="AT23" s="81">
        <f t="shared" si="10"/>
        <v>0.2</v>
      </c>
      <c r="AU23" s="99"/>
      <c r="AV23" s="62">
        <f t="shared" si="11"/>
        <v>0</v>
      </c>
      <c r="AW23" s="86"/>
      <c r="AX23" s="83"/>
      <c r="AY23" s="81" t="str">
        <f t="shared" si="12"/>
        <v>Consumo de papel según loa datos entregados por el area Administrativa</v>
      </c>
      <c r="AZ23" s="81">
        <f t="shared" si="13"/>
        <v>0.2</v>
      </c>
      <c r="BA23" s="62">
        <f t="shared" si="14"/>
        <v>0</v>
      </c>
      <c r="BB23" s="63"/>
      <c r="BC23" s="86"/>
    </row>
    <row r="24" spans="1:55" s="89" customFormat="1" ht="174" customHeight="1">
      <c r="A24" s="61">
        <v>14</v>
      </c>
      <c r="B24" s="152"/>
      <c r="C24" s="119"/>
      <c r="D24" s="83"/>
      <c r="E24" s="79" t="s">
        <v>146</v>
      </c>
      <c r="F24" s="100">
        <v>0.04</v>
      </c>
      <c r="G24" s="83" t="s">
        <v>104</v>
      </c>
      <c r="H24" s="101" t="s">
        <v>87</v>
      </c>
      <c r="I24" s="80" t="s">
        <v>87</v>
      </c>
      <c r="J24" s="83" t="s">
        <v>111</v>
      </c>
      <c r="K24" s="81" t="s">
        <v>47</v>
      </c>
      <c r="L24" s="83" t="s">
        <v>112</v>
      </c>
      <c r="M24" s="88"/>
      <c r="N24" s="88"/>
      <c r="O24" s="88"/>
      <c r="P24" s="102">
        <v>1</v>
      </c>
      <c r="Q24" s="102">
        <v>1</v>
      </c>
      <c r="R24" s="83" t="s">
        <v>54</v>
      </c>
      <c r="S24" s="83" t="s">
        <v>113</v>
      </c>
      <c r="T24" s="83"/>
      <c r="U24" s="83"/>
      <c r="V24" s="83"/>
      <c r="W24" s="83"/>
      <c r="X24" s="83"/>
      <c r="Y24" s="80" t="str">
        <f>IF('PLAN GESTION POR PROCESO'!X24=Hoja2!$B$100,Hoja2!$C$100,IF('PLAN GESTION POR PROCESO'!X24=Hoja2!$B$101,Hoja2!$C$101,IF('PLAN GESTION POR PROCESO'!X24=Hoja2!$B$102,Hoja2!$C$102,IF('PLAN GESTION POR PROCESO'!X24=Hoja2!$B$103,Hoja2!$C$103,IF('PLAN GESTION POR PROCESO'!X24=Hoja2!$B$104,Hoja2!$C$104,IF('PLAN GESTION POR PROCESO'!X24=Hoja2!$B$105,Hoja2!$C$105,IF('PLAN GESTION POR PROCESO'!X24=Hoja2!$B$106,Hoja2!$C$106,IF(X24=Hoja2!$B$107,Hoja2!$C$107,"COMPLETAR"))))))))</f>
        <v>COMPLETAR</v>
      </c>
      <c r="Z24" s="103"/>
      <c r="AA24" s="81" t="str">
        <f t="shared" si="0"/>
        <v>Línea base del perfil del riesgo</v>
      </c>
      <c r="AB24" s="81">
        <f t="shared" si="1"/>
        <v>0</v>
      </c>
      <c r="AC24" s="105">
        <v>0</v>
      </c>
      <c r="AD24" s="62">
        <v>1</v>
      </c>
      <c r="AE24" s="116"/>
      <c r="AF24" s="116"/>
      <c r="AG24" s="81" t="str">
        <f t="shared" si="3"/>
        <v>Línea base del perfil del riesgo</v>
      </c>
      <c r="AH24" s="87">
        <f t="shared" si="4"/>
        <v>0</v>
      </c>
      <c r="AI24" s="83"/>
      <c r="AJ24" s="62" t="e">
        <f t="shared" si="5"/>
        <v>#DIV/0!</v>
      </c>
      <c r="AK24" s="111" t="s">
        <v>163</v>
      </c>
      <c r="AL24" s="106" t="s">
        <v>168</v>
      </c>
      <c r="AM24" s="81" t="str">
        <f t="shared" si="6"/>
        <v>Línea base del perfil del riesgo</v>
      </c>
      <c r="AN24" s="81">
        <f t="shared" si="7"/>
        <v>0</v>
      </c>
      <c r="AO24" s="83"/>
      <c r="AP24" s="62" t="e">
        <f t="shared" si="8"/>
        <v>#DIV/0!</v>
      </c>
      <c r="AQ24" s="83"/>
      <c r="AR24" s="83"/>
      <c r="AS24" s="81" t="str">
        <f t="shared" si="9"/>
        <v>Línea base del perfil del riesgo</v>
      </c>
      <c r="AT24" s="81">
        <f t="shared" si="10"/>
        <v>1</v>
      </c>
      <c r="AU24" s="63"/>
      <c r="AV24" s="62">
        <f t="shared" si="11"/>
        <v>0</v>
      </c>
      <c r="AW24" s="86"/>
      <c r="AX24" s="83"/>
      <c r="AY24" s="81" t="str">
        <f t="shared" si="12"/>
        <v>Línea base del perfil del riesgo</v>
      </c>
      <c r="AZ24" s="81">
        <f t="shared" si="13"/>
        <v>1</v>
      </c>
      <c r="BA24" s="62">
        <f t="shared" si="14"/>
        <v>0</v>
      </c>
      <c r="BB24" s="63"/>
      <c r="BC24" s="86"/>
    </row>
    <row r="25" spans="1:55" s="89" customFormat="1" ht="173.25" customHeight="1">
      <c r="A25" s="61">
        <v>15</v>
      </c>
      <c r="B25" s="152"/>
      <c r="C25" s="119"/>
      <c r="D25" s="83"/>
      <c r="E25" s="79" t="s">
        <v>155</v>
      </c>
      <c r="F25" s="100">
        <v>0.06</v>
      </c>
      <c r="G25" s="83" t="s">
        <v>104</v>
      </c>
      <c r="H25" s="90" t="s">
        <v>114</v>
      </c>
      <c r="I25" s="80" t="s">
        <v>88</v>
      </c>
      <c r="J25" s="83" t="s">
        <v>111</v>
      </c>
      <c r="K25" s="81" t="s">
        <v>48</v>
      </c>
      <c r="L25" s="83" t="s">
        <v>115</v>
      </c>
      <c r="M25" s="88">
        <v>1</v>
      </c>
      <c r="N25" s="88">
        <v>1</v>
      </c>
      <c r="O25" s="88">
        <v>1</v>
      </c>
      <c r="P25" s="88">
        <v>1</v>
      </c>
      <c r="Q25" s="88">
        <v>1</v>
      </c>
      <c r="R25" s="83" t="s">
        <v>54</v>
      </c>
      <c r="S25" s="83" t="s">
        <v>116</v>
      </c>
      <c r="T25" s="83"/>
      <c r="U25" s="83"/>
      <c r="V25" s="83"/>
      <c r="W25" s="83"/>
      <c r="X25" s="83"/>
      <c r="Y25" s="80" t="str">
        <f>IF('PLAN GESTION POR PROCESO'!X25=Hoja2!$B$100,Hoja2!$C$100,IF('PLAN GESTION POR PROCESO'!X25=Hoja2!$B$101,Hoja2!$C$101,IF('PLAN GESTION POR PROCESO'!X25=Hoja2!$B$102,Hoja2!$C$102,IF('PLAN GESTION POR PROCESO'!X25=Hoja2!$B$103,Hoja2!$C$103,IF('PLAN GESTION POR PROCESO'!X25=Hoja2!$B$104,Hoja2!$C$104,IF('PLAN GESTION POR PROCESO'!X25=Hoja2!$B$105,Hoja2!$C$105,IF('PLAN GESTION POR PROCESO'!X25=Hoja2!$B$106,Hoja2!$C$106,IF(X25=Hoja2!$B$107,Hoja2!$C$107,"COMPLETAR"))))))))</f>
        <v>COMPLETAR</v>
      </c>
      <c r="Z25" s="103"/>
      <c r="AA25" s="81" t="str">
        <f t="shared" si="0"/>
        <v>Acciones correctivas documentadas y vigentes</v>
      </c>
      <c r="AB25" s="81">
        <f t="shared" si="1"/>
        <v>1</v>
      </c>
      <c r="AC25" s="171">
        <v>0.78</v>
      </c>
      <c r="AD25" s="62">
        <f t="shared" si="2"/>
        <v>0.78</v>
      </c>
      <c r="AE25" s="106" t="s">
        <v>182</v>
      </c>
      <c r="AF25" s="106" t="s">
        <v>181</v>
      </c>
      <c r="AG25" s="81" t="str">
        <f t="shared" si="3"/>
        <v>Acciones correctivas documentadas y vigentes</v>
      </c>
      <c r="AH25" s="87">
        <f t="shared" si="4"/>
        <v>1</v>
      </c>
      <c r="AI25" s="83"/>
      <c r="AJ25" s="62">
        <f t="shared" si="5"/>
        <v>0</v>
      </c>
      <c r="AK25" s="83"/>
      <c r="AL25" s="83"/>
      <c r="AM25" s="81" t="str">
        <f t="shared" si="6"/>
        <v>Acciones correctivas documentadas y vigentes</v>
      </c>
      <c r="AN25" s="81">
        <f t="shared" si="7"/>
        <v>1</v>
      </c>
      <c r="AO25" s="88"/>
      <c r="AP25" s="62">
        <f t="shared" si="8"/>
        <v>0</v>
      </c>
      <c r="AQ25" s="83"/>
      <c r="AR25" s="83"/>
      <c r="AS25" s="81" t="str">
        <f t="shared" si="9"/>
        <v>Acciones correctivas documentadas y vigentes</v>
      </c>
      <c r="AT25" s="81">
        <f t="shared" si="10"/>
        <v>1</v>
      </c>
      <c r="AU25" s="88"/>
      <c r="AV25" s="62">
        <f t="shared" si="11"/>
        <v>0</v>
      </c>
      <c r="AW25" s="80"/>
      <c r="AX25" s="83"/>
      <c r="AY25" s="81" t="str">
        <f t="shared" si="12"/>
        <v>Acciones correctivas documentadas y vigentes</v>
      </c>
      <c r="AZ25" s="81">
        <f t="shared" si="13"/>
        <v>1</v>
      </c>
      <c r="BA25" s="62">
        <f t="shared" si="14"/>
        <v>0.78</v>
      </c>
      <c r="BB25" s="63"/>
      <c r="BC25" s="80"/>
    </row>
    <row r="26" spans="1:55" s="89" customFormat="1" ht="94.5" customHeight="1">
      <c r="A26" s="61">
        <v>16</v>
      </c>
      <c r="B26" s="152"/>
      <c r="C26" s="119"/>
      <c r="D26" s="83"/>
      <c r="E26" s="79" t="s">
        <v>156</v>
      </c>
      <c r="F26" s="100">
        <v>0.02</v>
      </c>
      <c r="G26" s="83" t="s">
        <v>104</v>
      </c>
      <c r="H26" s="90" t="s">
        <v>117</v>
      </c>
      <c r="I26" s="80" t="s">
        <v>174</v>
      </c>
      <c r="J26" s="83" t="s">
        <v>111</v>
      </c>
      <c r="K26" s="81" t="s">
        <v>48</v>
      </c>
      <c r="L26" s="83" t="s">
        <v>118</v>
      </c>
      <c r="M26" s="88">
        <v>1</v>
      </c>
      <c r="N26" s="88">
        <v>1</v>
      </c>
      <c r="O26" s="88">
        <v>1</v>
      </c>
      <c r="P26" s="88">
        <v>1</v>
      </c>
      <c r="Q26" s="88">
        <v>1</v>
      </c>
      <c r="R26" s="83" t="s">
        <v>54</v>
      </c>
      <c r="S26" s="83" t="s">
        <v>113</v>
      </c>
      <c r="T26" s="83"/>
      <c r="U26" s="83"/>
      <c r="V26" s="83"/>
      <c r="W26" s="83"/>
      <c r="X26" s="83"/>
      <c r="Y26" s="80" t="str">
        <f>IF('PLAN GESTION POR PROCESO'!X26=Hoja2!$B$100,Hoja2!$C$100,IF('PLAN GESTION POR PROCESO'!X26=Hoja2!$B$101,Hoja2!$C$101,IF('PLAN GESTION POR PROCESO'!X26=Hoja2!$B$102,Hoja2!$C$102,IF('PLAN GESTION POR PROCESO'!X26=Hoja2!$B$103,Hoja2!$C$103,IF('PLAN GESTION POR PROCESO'!X26=Hoja2!$B$104,Hoja2!$C$104,IF('PLAN GESTION POR PROCESO'!X26=Hoja2!$B$105,Hoja2!$C$105,IF('PLAN GESTION POR PROCESO'!X26=Hoja2!$B$106,Hoja2!$C$106,IF(X26=Hoja2!$B$107,Hoja2!$C$107,"COMPLETAR"))))))))</f>
        <v>COMPLETAR</v>
      </c>
      <c r="Z26" s="103"/>
      <c r="AA26" s="81" t="str">
        <f t="shared" si="0"/>
        <v>Cumplimiento en reportes de riesgos de manera oportuna</v>
      </c>
      <c r="AB26" s="81">
        <f t="shared" si="1"/>
        <v>1</v>
      </c>
      <c r="AC26" s="105">
        <v>1</v>
      </c>
      <c r="AD26" s="62">
        <f t="shared" si="2"/>
        <v>1</v>
      </c>
      <c r="AE26" s="86" t="s">
        <v>180</v>
      </c>
      <c r="AF26" s="86" t="s">
        <v>111</v>
      </c>
      <c r="AG26" s="81" t="str">
        <f t="shared" si="3"/>
        <v>Cumplimiento en reportes de riesgos de manera oportuna</v>
      </c>
      <c r="AH26" s="87">
        <f t="shared" si="4"/>
        <v>1</v>
      </c>
      <c r="AI26" s="104"/>
      <c r="AJ26" s="62">
        <f t="shared" si="5"/>
        <v>0</v>
      </c>
      <c r="AK26" s="83"/>
      <c r="AL26" s="83"/>
      <c r="AM26" s="81" t="str">
        <f t="shared" si="6"/>
        <v>Cumplimiento en reportes de riesgos de manera oportuna</v>
      </c>
      <c r="AN26" s="81">
        <f t="shared" si="7"/>
        <v>1</v>
      </c>
      <c r="AO26" s="104"/>
      <c r="AP26" s="62">
        <f t="shared" si="8"/>
        <v>0</v>
      </c>
      <c r="AQ26" s="83"/>
      <c r="AR26" s="83"/>
      <c r="AS26" s="81" t="str">
        <f t="shared" si="9"/>
        <v>Cumplimiento en reportes de riesgos de manera oportuna</v>
      </c>
      <c r="AT26" s="81">
        <f t="shared" si="10"/>
        <v>1</v>
      </c>
      <c r="AU26" s="104"/>
      <c r="AV26" s="62">
        <f t="shared" si="11"/>
        <v>0</v>
      </c>
      <c r="AW26" s="83"/>
      <c r="AX26" s="83"/>
      <c r="AY26" s="81" t="str">
        <f t="shared" si="12"/>
        <v>Cumplimiento en reportes de riesgos de manera oportuna</v>
      </c>
      <c r="AZ26" s="81">
        <f t="shared" si="13"/>
        <v>1</v>
      </c>
      <c r="BA26" s="62">
        <f t="shared" si="14"/>
        <v>1</v>
      </c>
      <c r="BB26" s="63"/>
      <c r="BC26" s="80"/>
    </row>
    <row r="27" spans="1:55" s="89" customFormat="1" ht="219" customHeight="1">
      <c r="A27" s="61">
        <v>17</v>
      </c>
      <c r="B27" s="152"/>
      <c r="C27" s="119"/>
      <c r="D27" s="83"/>
      <c r="E27" s="79" t="s">
        <v>92</v>
      </c>
      <c r="F27" s="100">
        <v>0.02</v>
      </c>
      <c r="G27" s="83" t="s">
        <v>104</v>
      </c>
      <c r="H27" s="90" t="s">
        <v>119</v>
      </c>
      <c r="I27" s="80" t="s">
        <v>147</v>
      </c>
      <c r="J27" s="83" t="s">
        <v>111</v>
      </c>
      <c r="K27" s="81" t="s">
        <v>48</v>
      </c>
      <c r="L27" s="83" t="s">
        <v>120</v>
      </c>
      <c r="M27" s="88">
        <v>1</v>
      </c>
      <c r="N27" s="88">
        <v>1</v>
      </c>
      <c r="O27" s="88">
        <v>1</v>
      </c>
      <c r="P27" s="88">
        <v>1</v>
      </c>
      <c r="Q27" s="88">
        <v>1</v>
      </c>
      <c r="R27" s="83" t="s">
        <v>54</v>
      </c>
      <c r="S27" s="83" t="s">
        <v>121</v>
      </c>
      <c r="T27" s="83"/>
      <c r="U27" s="83"/>
      <c r="V27" s="83"/>
      <c r="W27" s="83"/>
      <c r="X27" s="83"/>
      <c r="Y27" s="80" t="str">
        <f>IF('PLAN GESTION POR PROCESO'!X27=Hoja2!$B$100,Hoja2!$C$100,IF('PLAN GESTION POR PROCESO'!X27=Hoja2!$B$101,Hoja2!$C$101,IF('PLAN GESTION POR PROCESO'!X27=Hoja2!$B$102,Hoja2!$C$102,IF('PLAN GESTION POR PROCESO'!X27=Hoja2!$B$103,Hoja2!$C$103,IF('PLAN GESTION POR PROCESO'!X27=Hoja2!$B$104,Hoja2!$C$104,IF('PLAN GESTION POR PROCESO'!X27=Hoja2!$B$105,Hoja2!$C$105,IF('PLAN GESTION POR PROCESO'!X27=Hoja2!$B$106,Hoja2!$C$106,IF(X27=Hoja2!$B$107,Hoja2!$C$107,"COMPLETAR"))))))))</f>
        <v>COMPLETAR</v>
      </c>
      <c r="Z27" s="103"/>
      <c r="AA27" s="81" t="str">
        <f t="shared" si="0"/>
        <v>Asistencia a las mesas de trabajo relacionadas con el Sistema de Gestión</v>
      </c>
      <c r="AB27" s="81">
        <f t="shared" si="1"/>
        <v>1</v>
      </c>
      <c r="AC27" s="105">
        <v>1</v>
      </c>
      <c r="AD27" s="62">
        <f t="shared" si="2"/>
        <v>1</v>
      </c>
      <c r="AE27" s="106" t="s">
        <v>175</v>
      </c>
      <c r="AF27" s="106" t="s">
        <v>179</v>
      </c>
      <c r="AG27" s="81" t="str">
        <f t="shared" si="3"/>
        <v>Asistencia a las mesas de trabajo relacionadas con el Sistema de Gestión</v>
      </c>
      <c r="AH27" s="87">
        <f t="shared" si="4"/>
        <v>1</v>
      </c>
      <c r="AI27" s="104"/>
      <c r="AJ27" s="62">
        <f t="shared" si="5"/>
        <v>0</v>
      </c>
      <c r="AK27" s="83"/>
      <c r="AL27" s="83"/>
      <c r="AM27" s="81" t="str">
        <f t="shared" si="6"/>
        <v>Asistencia a las mesas de trabajo relacionadas con el Sistema de Gestión</v>
      </c>
      <c r="AN27" s="81">
        <f t="shared" si="7"/>
        <v>1</v>
      </c>
      <c r="AO27" s="104"/>
      <c r="AP27" s="62">
        <f t="shared" si="8"/>
        <v>0</v>
      </c>
      <c r="AQ27" s="83"/>
      <c r="AR27" s="83"/>
      <c r="AS27" s="81" t="str">
        <f t="shared" si="9"/>
        <v>Asistencia a las mesas de trabajo relacionadas con el Sistema de Gestión</v>
      </c>
      <c r="AT27" s="81">
        <f t="shared" si="10"/>
        <v>1</v>
      </c>
      <c r="AU27" s="104"/>
      <c r="AV27" s="62">
        <f t="shared" si="11"/>
        <v>0</v>
      </c>
      <c r="AW27" s="83"/>
      <c r="AX27" s="83"/>
      <c r="AY27" s="81" t="str">
        <f t="shared" si="12"/>
        <v>Asistencia a las mesas de trabajo relacionadas con el Sistema de Gestión</v>
      </c>
      <c r="AZ27" s="81">
        <f t="shared" si="13"/>
        <v>1</v>
      </c>
      <c r="BA27" s="62">
        <f t="shared" si="14"/>
        <v>1</v>
      </c>
      <c r="BB27" s="63"/>
      <c r="BC27" s="80"/>
    </row>
    <row r="28" spans="1:55" s="89" customFormat="1" ht="163.5" customHeight="1">
      <c r="A28" s="61">
        <v>18</v>
      </c>
      <c r="B28" s="152"/>
      <c r="C28" s="119"/>
      <c r="D28" s="83"/>
      <c r="E28" s="79" t="s">
        <v>105</v>
      </c>
      <c r="F28" s="100">
        <v>0.04</v>
      </c>
      <c r="G28" s="83" t="s">
        <v>104</v>
      </c>
      <c r="H28" s="90" t="s">
        <v>122</v>
      </c>
      <c r="I28" s="80" t="s">
        <v>106</v>
      </c>
      <c r="J28" s="83" t="s">
        <v>111</v>
      </c>
      <c r="K28" s="81" t="s">
        <v>48</v>
      </c>
      <c r="L28" s="83" t="s">
        <v>123</v>
      </c>
      <c r="M28" s="88">
        <v>1</v>
      </c>
      <c r="N28" s="88">
        <v>1</v>
      </c>
      <c r="O28" s="88">
        <v>1</v>
      </c>
      <c r="P28" s="88">
        <v>1</v>
      </c>
      <c r="Q28" s="88">
        <v>1</v>
      </c>
      <c r="R28" s="83" t="s">
        <v>54</v>
      </c>
      <c r="S28" s="83"/>
      <c r="T28" s="83"/>
      <c r="U28" s="83"/>
      <c r="V28" s="83"/>
      <c r="W28" s="83"/>
      <c r="X28" s="83"/>
      <c r="Y28" s="80" t="str">
        <f>IF('PLAN GESTION POR PROCESO'!X28=Hoja2!$B$100,Hoja2!$C$100,IF('PLAN GESTION POR PROCESO'!X28=Hoja2!$B$101,Hoja2!$C$101,IF('PLAN GESTION POR PROCESO'!X28=Hoja2!$B$102,Hoja2!$C$102,IF('PLAN GESTION POR PROCESO'!X28=Hoja2!$B$103,Hoja2!$C$103,IF('PLAN GESTION POR PROCESO'!X28=Hoja2!$B$104,Hoja2!$C$104,IF('PLAN GESTION POR PROCESO'!X28=Hoja2!$B$105,Hoja2!$C$105,IF('PLAN GESTION POR PROCESO'!X28=Hoja2!$B$106,Hoja2!$C$106,IF(X28=Hoja2!$B$107,Hoja2!$C$107,"COMPLETAR"))))))))</f>
        <v>COMPLETAR</v>
      </c>
      <c r="Z28" s="103"/>
      <c r="AA28" s="81" t="str">
        <f t="shared" si="0"/>
        <v>Cumplimiento del plan de actualización de los procesos en el marco del Sistema de Gestión</v>
      </c>
      <c r="AB28" s="81">
        <f t="shared" si="1"/>
        <v>1</v>
      </c>
      <c r="AC28" s="171">
        <v>0.6</v>
      </c>
      <c r="AD28" s="62">
        <v>1</v>
      </c>
      <c r="AE28" s="114" t="s">
        <v>178</v>
      </c>
      <c r="AF28" s="106" t="s">
        <v>176</v>
      </c>
      <c r="AG28" s="81" t="str">
        <f t="shared" si="3"/>
        <v>Cumplimiento del plan de actualización de los procesos en el marco del Sistema de Gestión</v>
      </c>
      <c r="AH28" s="87">
        <f t="shared" si="4"/>
        <v>1</v>
      </c>
      <c r="AI28" s="104"/>
      <c r="AJ28" s="62">
        <f t="shared" si="5"/>
        <v>0</v>
      </c>
      <c r="AK28" s="83"/>
      <c r="AL28" s="83"/>
      <c r="AM28" s="81" t="str">
        <f t="shared" si="6"/>
        <v>Cumplimiento del plan de actualización de los procesos en el marco del Sistema de Gestión</v>
      </c>
      <c r="AN28" s="81">
        <f t="shared" si="7"/>
        <v>1</v>
      </c>
      <c r="AO28" s="104"/>
      <c r="AP28" s="62">
        <f t="shared" si="8"/>
        <v>0</v>
      </c>
      <c r="AQ28" s="83"/>
      <c r="AR28" s="83"/>
      <c r="AS28" s="81" t="str">
        <f t="shared" si="9"/>
        <v>Cumplimiento del plan de actualización de los procesos en el marco del Sistema de Gestión</v>
      </c>
      <c r="AT28" s="81">
        <f t="shared" si="10"/>
        <v>1</v>
      </c>
      <c r="AU28" s="104"/>
      <c r="AV28" s="62">
        <f t="shared" si="11"/>
        <v>0</v>
      </c>
      <c r="AW28" s="83"/>
      <c r="AX28" s="83"/>
      <c r="AY28" s="81" t="str">
        <f t="shared" si="12"/>
        <v>Cumplimiento del plan de actualización de los procesos en el marco del Sistema de Gestión</v>
      </c>
      <c r="AZ28" s="81">
        <f t="shared" si="13"/>
        <v>1</v>
      </c>
      <c r="BA28" s="62">
        <f t="shared" si="14"/>
        <v>0.6</v>
      </c>
      <c r="BB28" s="63"/>
      <c r="BC28" s="80"/>
    </row>
    <row r="29" spans="1:55" ht="95.25" customHeight="1">
      <c r="A29" s="65">
        <v>22</v>
      </c>
      <c r="B29" s="159" t="s">
        <v>90</v>
      </c>
      <c r="C29" s="160"/>
      <c r="D29" s="160"/>
      <c r="E29" s="161"/>
      <c r="F29" s="66">
        <f>SUM(F18:F28)</f>
        <v>1.0000000000000002</v>
      </c>
      <c r="G29" s="168"/>
      <c r="H29" s="169"/>
      <c r="I29" s="169"/>
      <c r="J29" s="169"/>
      <c r="K29" s="169"/>
      <c r="L29" s="169"/>
      <c r="M29" s="169"/>
      <c r="N29" s="169"/>
      <c r="O29" s="169"/>
      <c r="P29" s="169"/>
      <c r="Q29" s="169"/>
      <c r="R29" s="169"/>
      <c r="S29" s="169"/>
      <c r="T29" s="169"/>
      <c r="U29" s="169"/>
      <c r="V29" s="169"/>
      <c r="W29" s="169"/>
      <c r="X29" s="169"/>
      <c r="Y29" s="169"/>
      <c r="Z29" s="170"/>
      <c r="AA29" s="154" t="s">
        <v>93</v>
      </c>
      <c r="AB29" s="155"/>
      <c r="AC29" s="156"/>
      <c r="AD29" s="62">
        <f>AVERAGE(AD18:AD28)</f>
        <v>0.8890909090909092</v>
      </c>
      <c r="AE29" s="168"/>
      <c r="AF29" s="170"/>
      <c r="AG29" s="162" t="s">
        <v>94</v>
      </c>
      <c r="AH29" s="163"/>
      <c r="AI29" s="164"/>
      <c r="AJ29" s="62" t="e">
        <f>AVERAGE(AJ18:AJ28)</f>
        <v>#DIV/0!</v>
      </c>
      <c r="AK29" s="168"/>
      <c r="AL29" s="170"/>
      <c r="AM29" s="154" t="s">
        <v>95</v>
      </c>
      <c r="AN29" s="155"/>
      <c r="AO29" s="156"/>
      <c r="AP29" s="62" t="e">
        <f>AVERAGE(AP18:AP28)</f>
        <v>#DIV/0!</v>
      </c>
      <c r="AQ29" s="168"/>
      <c r="AR29" s="170"/>
      <c r="AS29" s="165" t="s">
        <v>96</v>
      </c>
      <c r="AT29" s="166"/>
      <c r="AU29" s="167"/>
      <c r="AV29" s="62">
        <f>AVERAGE(AV18:AV28)</f>
        <v>0</v>
      </c>
      <c r="AW29" s="35"/>
      <c r="AX29" s="154" t="s">
        <v>97</v>
      </c>
      <c r="AY29" s="155"/>
      <c r="AZ29" s="156"/>
      <c r="BA29" s="67">
        <f>AVERAGE(BA18:BA28)</f>
        <v>0.5072727272727273</v>
      </c>
      <c r="BB29" s="157"/>
      <c r="BC29" s="158"/>
    </row>
    <row r="30" spans="1:55" ht="15.75">
      <c r="A30" s="44"/>
      <c r="B30" s="68"/>
      <c r="C30" s="68"/>
      <c r="D30" s="68"/>
      <c r="E30" s="68"/>
      <c r="F30" s="68"/>
      <c r="G30" s="68"/>
      <c r="H30" s="68"/>
      <c r="I30" s="37"/>
      <c r="J30" s="37"/>
      <c r="K30" s="37"/>
      <c r="L30" s="37"/>
      <c r="M30" s="37"/>
      <c r="N30" s="37"/>
      <c r="O30" s="37"/>
      <c r="P30" s="37"/>
      <c r="Q30" s="37"/>
      <c r="R30" s="37"/>
      <c r="S30" s="37"/>
      <c r="T30" s="37"/>
      <c r="U30" s="37"/>
      <c r="V30" s="37"/>
      <c r="W30" s="37"/>
      <c r="X30" s="37"/>
      <c r="Y30" s="37"/>
      <c r="Z30" s="37"/>
      <c r="AA30" s="141"/>
      <c r="AB30" s="141"/>
      <c r="AC30" s="141"/>
      <c r="AD30" s="69"/>
      <c r="AE30" s="70"/>
      <c r="AF30" s="70"/>
      <c r="AG30" s="141"/>
      <c r="AH30" s="141"/>
      <c r="AI30" s="141"/>
      <c r="AJ30" s="69"/>
      <c r="AK30" s="70"/>
      <c r="AL30" s="70"/>
      <c r="AM30" s="141"/>
      <c r="AN30" s="141"/>
      <c r="AO30" s="141"/>
      <c r="AP30" s="69"/>
      <c r="AQ30" s="70"/>
      <c r="AR30" s="70"/>
      <c r="AS30" s="141"/>
      <c r="AT30" s="141"/>
      <c r="AU30" s="141"/>
      <c r="AV30" s="69"/>
      <c r="AW30" s="70"/>
      <c r="AX30" s="70"/>
      <c r="AY30" s="141"/>
      <c r="AZ30" s="141"/>
      <c r="BA30" s="141"/>
      <c r="BB30" s="69"/>
      <c r="BC30" s="37"/>
    </row>
    <row r="31" spans="1:55" ht="15.75">
      <c r="A31" s="44"/>
      <c r="B31" s="68"/>
      <c r="C31" s="68"/>
      <c r="D31" s="68"/>
      <c r="E31" s="68"/>
      <c r="F31" s="68"/>
      <c r="G31" s="68"/>
      <c r="H31" s="68"/>
      <c r="I31" s="37"/>
      <c r="J31" s="37"/>
      <c r="K31" s="37"/>
      <c r="L31" s="37"/>
      <c r="M31" s="37"/>
      <c r="N31" s="37"/>
      <c r="O31" s="37"/>
      <c r="P31" s="37"/>
      <c r="Q31" s="37"/>
      <c r="R31" s="37"/>
      <c r="S31" s="37"/>
      <c r="T31" s="37"/>
      <c r="U31" s="37"/>
      <c r="V31" s="37"/>
      <c r="W31" s="37"/>
      <c r="X31" s="37"/>
      <c r="Y31" s="37"/>
      <c r="Z31" s="37"/>
      <c r="AA31" s="71"/>
      <c r="AB31" s="71"/>
      <c r="AC31" s="71"/>
      <c r="AD31" s="69"/>
      <c r="AE31" s="70"/>
      <c r="AF31" s="70"/>
      <c r="AG31" s="71"/>
      <c r="AH31" s="71"/>
      <c r="AI31" s="71"/>
      <c r="AJ31" s="69"/>
      <c r="AK31" s="70"/>
      <c r="AL31" s="70"/>
      <c r="AM31" s="71"/>
      <c r="AN31" s="71"/>
      <c r="AO31" s="71"/>
      <c r="AP31" s="69"/>
      <c r="AQ31" s="70"/>
      <c r="AR31" s="70"/>
      <c r="AS31" s="71"/>
      <c r="AT31" s="71"/>
      <c r="AU31" s="71"/>
      <c r="AV31" s="69"/>
      <c r="AW31" s="70"/>
      <c r="AX31" s="70"/>
      <c r="AY31" s="71"/>
      <c r="AZ31" s="71"/>
      <c r="BA31" s="71"/>
      <c r="BB31" s="69"/>
      <c r="BC31" s="37"/>
    </row>
    <row r="32" spans="1:55" ht="15.75" customHeight="1">
      <c r="A32" s="44"/>
      <c r="B32" s="68"/>
      <c r="C32" s="68"/>
      <c r="D32" s="68"/>
      <c r="E32" s="68"/>
      <c r="F32" s="68"/>
      <c r="G32" s="68"/>
      <c r="H32" s="68"/>
      <c r="I32" s="37"/>
      <c r="J32" s="37"/>
      <c r="K32" s="37"/>
      <c r="L32" s="37"/>
      <c r="M32" s="37"/>
      <c r="N32" s="37"/>
      <c r="O32" s="37"/>
      <c r="P32" s="37"/>
      <c r="Q32" s="37"/>
      <c r="R32" s="37"/>
      <c r="S32" s="37"/>
      <c r="T32" s="37"/>
      <c r="U32" s="37"/>
      <c r="V32" s="37"/>
      <c r="W32" s="37"/>
      <c r="X32" s="37"/>
      <c r="Y32" s="37"/>
      <c r="Z32" s="37"/>
      <c r="AA32" s="141"/>
      <c r="AB32" s="141"/>
      <c r="AC32" s="141"/>
      <c r="AD32" s="72"/>
      <c r="AE32" s="70"/>
      <c r="AF32" s="70"/>
      <c r="AG32" s="141"/>
      <c r="AH32" s="141"/>
      <c r="AI32" s="141"/>
      <c r="AJ32" s="72"/>
      <c r="AK32" s="70"/>
      <c r="AL32" s="70"/>
      <c r="AM32" s="141"/>
      <c r="AN32" s="141"/>
      <c r="AO32" s="141"/>
      <c r="AP32" s="73"/>
      <c r="AQ32" s="70"/>
      <c r="AR32" s="70"/>
      <c r="AS32" s="141"/>
      <c r="AT32" s="141"/>
      <c r="AU32" s="141"/>
      <c r="AV32" s="73"/>
      <c r="AW32" s="70"/>
      <c r="AX32" s="70"/>
      <c r="AY32" s="141"/>
      <c r="AZ32" s="141"/>
      <c r="BA32" s="141"/>
      <c r="BB32" s="73"/>
      <c r="BC32" s="37"/>
    </row>
    <row r="33" spans="1:55" ht="15.75" customHeight="1">
      <c r="A33" s="44"/>
      <c r="B33" s="140" t="s">
        <v>23</v>
      </c>
      <c r="C33" s="140"/>
      <c r="D33" s="140"/>
      <c r="E33" s="140"/>
      <c r="F33" s="74"/>
      <c r="G33" s="140" t="s">
        <v>24</v>
      </c>
      <c r="H33" s="140"/>
      <c r="I33" s="140"/>
      <c r="J33" s="140"/>
      <c r="K33" s="140" t="s">
        <v>25</v>
      </c>
      <c r="L33" s="140"/>
      <c r="M33" s="140"/>
      <c r="N33" s="140"/>
      <c r="O33" s="140"/>
      <c r="P33" s="140"/>
      <c r="Q33" s="140"/>
      <c r="R33" s="37"/>
      <c r="S33" s="37"/>
      <c r="T33" s="37"/>
      <c r="U33" s="37"/>
      <c r="V33" s="37"/>
      <c r="W33" s="37"/>
      <c r="X33" s="37"/>
      <c r="Y33" s="37"/>
      <c r="Z33" s="37"/>
      <c r="AA33" s="141"/>
      <c r="AB33" s="141"/>
      <c r="AC33" s="141"/>
      <c r="AD33" s="72"/>
      <c r="AE33" s="70"/>
      <c r="AF33" s="70"/>
      <c r="AG33" s="141"/>
      <c r="AH33" s="141"/>
      <c r="AI33" s="141"/>
      <c r="AJ33" s="72"/>
      <c r="AK33" s="70"/>
      <c r="AL33" s="70"/>
      <c r="AM33" s="141"/>
      <c r="AN33" s="141"/>
      <c r="AO33" s="141"/>
      <c r="AP33" s="73"/>
      <c r="AQ33" s="70"/>
      <c r="AR33" s="70"/>
      <c r="AS33" s="141"/>
      <c r="AT33" s="141"/>
      <c r="AU33" s="141"/>
      <c r="AV33" s="73"/>
      <c r="AW33" s="70"/>
      <c r="AX33" s="70"/>
      <c r="AY33" s="141"/>
      <c r="AZ33" s="141"/>
      <c r="BA33" s="141"/>
      <c r="BB33" s="73"/>
      <c r="BC33" s="37"/>
    </row>
    <row r="34" spans="1:55" ht="15.75" customHeight="1">
      <c r="A34" s="44"/>
      <c r="B34" s="142" t="s">
        <v>26</v>
      </c>
      <c r="C34" s="142"/>
      <c r="D34" s="142"/>
      <c r="E34" s="75"/>
      <c r="F34" s="75"/>
      <c r="G34" s="143" t="s">
        <v>26</v>
      </c>
      <c r="H34" s="143"/>
      <c r="I34" s="143"/>
      <c r="J34" s="143"/>
      <c r="K34" s="143" t="s">
        <v>26</v>
      </c>
      <c r="L34" s="143"/>
      <c r="M34" s="143"/>
      <c r="N34" s="143"/>
      <c r="O34" s="143"/>
      <c r="P34" s="143"/>
      <c r="Q34" s="143"/>
      <c r="R34" s="37"/>
      <c r="S34" s="37"/>
      <c r="T34" s="37"/>
      <c r="U34" s="37"/>
      <c r="V34" s="37"/>
      <c r="W34" s="37"/>
      <c r="X34" s="37"/>
      <c r="Y34" s="37"/>
      <c r="Z34" s="37"/>
      <c r="AA34" s="144"/>
      <c r="AB34" s="144"/>
      <c r="AC34" s="144"/>
      <c r="AD34" s="69"/>
      <c r="AE34" s="70"/>
      <c r="AF34" s="70"/>
      <c r="AG34" s="144"/>
      <c r="AH34" s="144"/>
      <c r="AI34" s="144"/>
      <c r="AJ34" s="69"/>
      <c r="AK34" s="70"/>
      <c r="AL34" s="70"/>
      <c r="AM34" s="144"/>
      <c r="AN34" s="144"/>
      <c r="AO34" s="144"/>
      <c r="AP34" s="69"/>
      <c r="AQ34" s="70"/>
      <c r="AR34" s="70"/>
      <c r="AS34" s="144"/>
      <c r="AT34" s="144"/>
      <c r="AU34" s="144"/>
      <c r="AV34" s="69"/>
      <c r="AW34" s="70"/>
      <c r="AX34" s="70"/>
      <c r="AY34" s="144"/>
      <c r="AZ34" s="144"/>
      <c r="BA34" s="144"/>
      <c r="BB34" s="69"/>
      <c r="BC34" s="37"/>
    </row>
    <row r="35" spans="1:55" ht="51" customHeight="1">
      <c r="A35" s="44"/>
      <c r="B35" s="139" t="s">
        <v>142</v>
      </c>
      <c r="C35" s="139"/>
      <c r="D35" s="139"/>
      <c r="E35" s="34"/>
      <c r="F35" s="34"/>
      <c r="G35" s="140" t="s">
        <v>143</v>
      </c>
      <c r="H35" s="140"/>
      <c r="I35" s="140"/>
      <c r="J35" s="140"/>
      <c r="K35" s="140" t="s">
        <v>144</v>
      </c>
      <c r="L35" s="140"/>
      <c r="M35" s="140"/>
      <c r="N35" s="140"/>
      <c r="O35" s="140"/>
      <c r="P35" s="140"/>
      <c r="Q35" s="140"/>
      <c r="R35" s="37"/>
      <c r="S35" s="37"/>
      <c r="T35" s="37"/>
      <c r="U35" s="37"/>
      <c r="V35" s="37"/>
      <c r="W35" s="37"/>
      <c r="X35" s="37"/>
      <c r="Y35" s="37"/>
      <c r="Z35" s="37"/>
      <c r="AA35" s="37"/>
      <c r="AB35" s="37"/>
      <c r="AC35" s="37"/>
      <c r="AD35" s="76"/>
      <c r="AE35" s="37"/>
      <c r="AF35" s="37"/>
      <c r="AG35" s="37"/>
      <c r="AH35" s="37"/>
      <c r="AI35" s="37"/>
      <c r="AJ35" s="76"/>
      <c r="AK35" s="37"/>
      <c r="AL35" s="37"/>
      <c r="AM35" s="37"/>
      <c r="AN35" s="37"/>
      <c r="AO35" s="37"/>
      <c r="AP35" s="76"/>
      <c r="AQ35" s="37"/>
      <c r="AR35" s="37"/>
      <c r="AS35" s="37"/>
      <c r="AT35" s="37"/>
      <c r="AU35" s="37"/>
      <c r="AV35" s="76"/>
      <c r="AW35" s="37"/>
      <c r="AX35" s="37"/>
      <c r="AY35" s="37"/>
      <c r="AZ35" s="37"/>
      <c r="BA35" s="37"/>
      <c r="BB35" s="76"/>
      <c r="BC35" s="37"/>
    </row>
    <row r="36" spans="1:55" ht="22.5" customHeight="1">
      <c r="A36" s="44"/>
      <c r="B36" s="139"/>
      <c r="C36" s="139"/>
      <c r="D36" s="139"/>
      <c r="E36" s="34"/>
      <c r="F36" s="34"/>
      <c r="G36" s="140"/>
      <c r="H36" s="140"/>
      <c r="I36" s="140"/>
      <c r="J36" s="140"/>
      <c r="K36" s="139"/>
      <c r="L36" s="139"/>
      <c r="M36" s="139"/>
      <c r="N36" s="139"/>
      <c r="O36" s="139"/>
      <c r="P36" s="139"/>
      <c r="Q36" s="139"/>
      <c r="R36" s="37"/>
      <c r="S36" s="37"/>
      <c r="T36" s="37"/>
      <c r="U36" s="37"/>
      <c r="V36" s="37"/>
      <c r="W36" s="37"/>
      <c r="X36" s="37"/>
      <c r="Y36" s="37"/>
      <c r="Z36" s="37"/>
      <c r="AA36" s="37"/>
      <c r="AB36" s="37"/>
      <c r="AC36" s="37"/>
      <c r="AD36" s="76"/>
      <c r="AE36" s="37"/>
      <c r="AF36" s="37"/>
      <c r="AG36" s="37"/>
      <c r="AH36" s="37"/>
      <c r="AI36" s="37"/>
      <c r="AJ36" s="76"/>
      <c r="AK36" s="37"/>
      <c r="AL36" s="37"/>
      <c r="AM36" s="37"/>
      <c r="AN36" s="37"/>
      <c r="AO36" s="37"/>
      <c r="AP36" s="76"/>
      <c r="AQ36" s="37"/>
      <c r="AR36" s="37"/>
      <c r="AS36" s="37"/>
      <c r="AT36" s="37"/>
      <c r="AU36" s="37"/>
      <c r="AV36" s="76"/>
      <c r="AW36" s="37"/>
      <c r="AX36" s="37"/>
      <c r="AY36" s="37"/>
      <c r="AZ36" s="37"/>
      <c r="BA36" s="37"/>
      <c r="BB36" s="76"/>
      <c r="BC36" s="37"/>
    </row>
  </sheetData>
  <sheetProtection/>
  <mergeCells count="105">
    <mergeCell ref="AQ29:AR29"/>
    <mergeCell ref="AA29:AC29"/>
    <mergeCell ref="BB29:BC29"/>
    <mergeCell ref="B29:E29"/>
    <mergeCell ref="AG29:AI29"/>
    <mergeCell ref="AM29:AO29"/>
    <mergeCell ref="AS29:AU29"/>
    <mergeCell ref="AX29:AZ29"/>
    <mergeCell ref="G29:Z29"/>
    <mergeCell ref="AE29:AF29"/>
    <mergeCell ref="AK29:AL29"/>
    <mergeCell ref="AY32:BA32"/>
    <mergeCell ref="AS32:AU32"/>
    <mergeCell ref="AM32:AO32"/>
    <mergeCell ref="AG32:AI32"/>
    <mergeCell ref="AA32:AC32"/>
    <mergeCell ref="AY30:BA30"/>
    <mergeCell ref="AG9:AL9"/>
    <mergeCell ref="AM9:AR9"/>
    <mergeCell ref="AS9:AX9"/>
    <mergeCell ref="AX15:AX16"/>
    <mergeCell ref="AP15:AP16"/>
    <mergeCell ref="AQ15:AQ16"/>
    <mergeCell ref="AM11:AO11"/>
    <mergeCell ref="A6:Z6"/>
    <mergeCell ref="A8:Z8"/>
    <mergeCell ref="AA8:AF8"/>
    <mergeCell ref="A7:D7"/>
    <mergeCell ref="E10:T10"/>
    <mergeCell ref="B18:B28"/>
    <mergeCell ref="AA9:AF9"/>
    <mergeCell ref="A13:D14"/>
    <mergeCell ref="AY34:BA34"/>
    <mergeCell ref="A1:Z1"/>
    <mergeCell ref="A2:Z2"/>
    <mergeCell ref="AM30:AO30"/>
    <mergeCell ref="AS30:AU30"/>
    <mergeCell ref="AA30:AC30"/>
    <mergeCell ref="AG30:AI30"/>
    <mergeCell ref="A3:Z3"/>
    <mergeCell ref="A4:Z4"/>
    <mergeCell ref="A5:Z5"/>
    <mergeCell ref="AA33:AC33"/>
    <mergeCell ref="AG33:AI33"/>
    <mergeCell ref="AM33:AO33"/>
    <mergeCell ref="K35:Q35"/>
    <mergeCell ref="G35:J35"/>
    <mergeCell ref="B35:D35"/>
    <mergeCell ref="AS33:AU33"/>
    <mergeCell ref="AY33:BA33"/>
    <mergeCell ref="B34:D34"/>
    <mergeCell ref="G34:J34"/>
    <mergeCell ref="K34:Q34"/>
    <mergeCell ref="AA34:AC34"/>
    <mergeCell ref="AG34:AI34"/>
    <mergeCell ref="AM34:AO34"/>
    <mergeCell ref="AS34:AU34"/>
    <mergeCell ref="B33:E33"/>
    <mergeCell ref="V15:Z15"/>
    <mergeCell ref="AA15:AC15"/>
    <mergeCell ref="AD15:AD16"/>
    <mergeCell ref="AE15:AE16"/>
    <mergeCell ref="X16:Y16"/>
    <mergeCell ref="B36:D36"/>
    <mergeCell ref="G36:J36"/>
    <mergeCell ref="K36:Q36"/>
    <mergeCell ref="G33:J33"/>
    <mergeCell ref="K33:Q33"/>
    <mergeCell ref="AS15:AU15"/>
    <mergeCell ref="AV15:AV16"/>
    <mergeCell ref="AF15:AF16"/>
    <mergeCell ref="AG15:AI15"/>
    <mergeCell ref="AJ15:AJ16"/>
    <mergeCell ref="AK15:AK16"/>
    <mergeCell ref="AL15:AL16"/>
    <mergeCell ref="AM15:AO15"/>
    <mergeCell ref="AY11:BA11"/>
    <mergeCell ref="E15:T15"/>
    <mergeCell ref="AY8:BC8"/>
    <mergeCell ref="E13:Z14"/>
    <mergeCell ref="AA13:AF13"/>
    <mergeCell ref="AG13:AL13"/>
    <mergeCell ref="AM13:AR13"/>
    <mergeCell ref="AY15:BA15"/>
    <mergeCell ref="AR15:AR16"/>
    <mergeCell ref="AA11:AC11"/>
    <mergeCell ref="AS13:AX13"/>
    <mergeCell ref="AY13:BC13"/>
    <mergeCell ref="AA14:AF14"/>
    <mergeCell ref="AG14:AL14"/>
    <mergeCell ref="AM14:AR14"/>
    <mergeCell ref="AS14:AX14"/>
    <mergeCell ref="AY14:BC14"/>
    <mergeCell ref="AS11:AU11"/>
    <mergeCell ref="AG11:AI11"/>
    <mergeCell ref="C18:C28"/>
    <mergeCell ref="AY9:BC9"/>
    <mergeCell ref="AM8:AR8"/>
    <mergeCell ref="AS8:AX8"/>
    <mergeCell ref="AG8:AL8"/>
    <mergeCell ref="BB15:BB16"/>
    <mergeCell ref="BC15:BC16"/>
    <mergeCell ref="AW15:AW16"/>
    <mergeCell ref="E11:L11"/>
    <mergeCell ref="M11:P11"/>
  </mergeCells>
  <conditionalFormatting sqref="BA29 AD18:AD29 BB18:BB29 AP18:AP29 AV18:AV29 AJ18:AJ29">
    <cfRule type="containsText" priority="219" dxfId="2" operator="containsText" text="N/A">
      <formula>NOT(ISERROR(SEARCH("N/A",AD18)))</formula>
    </cfRule>
    <cfRule type="cellIs" priority="220" dxfId="1" operator="between">
      <formula>#REF!</formula>
      <formula>#REF!</formula>
    </cfRule>
    <cfRule type="cellIs" priority="221" dxfId="0" operator="between">
      <formula>#REF!</formula>
      <formula>#REF!</formula>
    </cfRule>
    <cfRule type="cellIs" priority="222" dxfId="3" operator="between">
      <formula>#REF!</formula>
      <formula>#REF!</formula>
    </cfRule>
  </conditionalFormatting>
  <conditionalFormatting sqref="AD29">
    <cfRule type="colorScale" priority="10" dxfId="4">
      <colorScale>
        <cfvo type="min" val="0"/>
        <cfvo type="percentile" val="50"/>
        <cfvo type="max"/>
        <color rgb="FFF8696B"/>
        <color rgb="FFFFEB84"/>
        <color rgb="FF63BE7B"/>
      </colorScale>
    </cfRule>
  </conditionalFormatting>
  <conditionalFormatting sqref="AJ29">
    <cfRule type="colorScale" priority="9" dxfId="4">
      <colorScale>
        <cfvo type="min" val="0"/>
        <cfvo type="percentile" val="50"/>
        <cfvo type="max"/>
        <color rgb="FFF8696B"/>
        <color rgb="FFFFEB84"/>
        <color rgb="FF63BE7B"/>
      </colorScale>
    </cfRule>
  </conditionalFormatting>
  <conditionalFormatting sqref="AP29">
    <cfRule type="colorScale" priority="8" dxfId="4">
      <colorScale>
        <cfvo type="min" val="0"/>
        <cfvo type="percentile" val="50"/>
        <cfvo type="max"/>
        <color rgb="FFF8696B"/>
        <color rgb="FFFFEB84"/>
        <color rgb="FF63BE7B"/>
      </colorScale>
    </cfRule>
  </conditionalFormatting>
  <conditionalFormatting sqref="AV29">
    <cfRule type="colorScale" priority="7" dxfId="4">
      <colorScale>
        <cfvo type="min" val="0"/>
        <cfvo type="percentile" val="50"/>
        <cfvo type="max"/>
        <color rgb="FFF8696B"/>
        <color rgb="FFFFEB84"/>
        <color rgb="FF63BE7B"/>
      </colorScale>
    </cfRule>
  </conditionalFormatting>
  <conditionalFormatting sqref="BA29">
    <cfRule type="colorScale" priority="2" dxfId="4">
      <colorScale>
        <cfvo type="min" val="0"/>
        <cfvo type="percentile" val="50"/>
        <cfvo type="max"/>
        <color rgb="FFF8696B"/>
        <color rgb="FFFFEB84"/>
        <color rgb="FF63BE7B"/>
      </colorScale>
    </cfRule>
  </conditionalFormatting>
  <conditionalFormatting sqref="BA18:BA29">
    <cfRule type="colorScale" priority="304" dxfId="4">
      <colorScale>
        <cfvo type="min" val="0"/>
        <cfvo type="percentile" val="50"/>
        <cfvo type="max"/>
        <color rgb="FF63BE7B"/>
        <color rgb="FFFFEB84"/>
        <color rgb="FFF8696B"/>
      </colorScale>
    </cfRule>
  </conditionalFormatting>
  <dataValidations count="9">
    <dataValidation type="list" allowBlank="1" showInputMessage="1" showErrorMessage="1" sqref="K18:K28">
      <formula1>PROGRAMACION</formula1>
    </dataValidation>
    <dataValidation type="list" allowBlank="1" showInputMessage="1" showErrorMessage="1" sqref="G23:G28">
      <formula1>META02</formula1>
    </dataValidation>
    <dataValidation type="list" allowBlank="1" showInputMessage="1" showErrorMessage="1" sqref="R18:R28">
      <formula1>INDICADOR</formula1>
    </dataValidation>
    <dataValidation type="list" allowBlank="1" showInputMessage="1" showErrorMessage="1" sqref="V18:V28">
      <formula1>FUENTE</formula1>
    </dataValidation>
    <dataValidation type="list" allowBlank="1" showInputMessage="1" showErrorMessage="1" sqref="W18:W28">
      <formula1>RUBROS</formula1>
    </dataValidation>
    <dataValidation type="list" allowBlank="1" showInputMessage="1" showErrorMessage="1" sqref="X18:X28">
      <formula1>CODIGO</formula1>
    </dataValidation>
    <dataValidation type="list" allowBlank="1" showInputMessage="1" showErrorMessage="1" sqref="U18:U28">
      <formula1>CONTRALORIA</formula1>
    </dataValidation>
    <dataValidation type="list" allowBlank="1" showInputMessage="1" showErrorMessage="1" sqref="AC5">
      <formula1>$BC$8:$BC$11</formula1>
    </dataValidation>
    <dataValidation type="list" allowBlank="1" showInputMessage="1" showErrorMessage="1" promptTitle="Cualquier contenido" error="Escriba un texto " sqref="G18:G22">
      <formula1>META02</formula1>
    </dataValidation>
  </dataValidations>
  <printOptions/>
  <pageMargins left="0.7086614173228347" right="0.7086614173228347" top="0.7480314960629921" bottom="0.7480314960629921" header="0.31496062992125984" footer="0.31496062992125984"/>
  <pageSetup orientation="landscape" paperSize="14" scale="40" r:id="rId3"/>
  <colBreaks count="1" manualBreakCount="1">
    <brk id="26" max="42" man="1"/>
  </colBreaks>
  <legacyDrawing r:id="rId2"/>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41</v>
      </c>
      <c r="B1" t="s">
        <v>28</v>
      </c>
      <c r="C1" t="s">
        <v>44</v>
      </c>
      <c r="D1" t="s">
        <v>46</v>
      </c>
      <c r="F1" t="s">
        <v>20</v>
      </c>
    </row>
    <row r="2" spans="1:6" ht="15">
      <c r="A2" t="s">
        <v>35</v>
      </c>
      <c r="B2" t="s">
        <v>42</v>
      </c>
      <c r="D2" t="s">
        <v>47</v>
      </c>
      <c r="F2" t="s">
        <v>53</v>
      </c>
    </row>
    <row r="3" spans="1:6" ht="15">
      <c r="A3" t="s">
        <v>36</v>
      </c>
      <c r="B3" t="s">
        <v>43</v>
      </c>
      <c r="C3" t="s">
        <v>100</v>
      </c>
      <c r="D3" t="s">
        <v>48</v>
      </c>
      <c r="F3" t="s">
        <v>54</v>
      </c>
    </row>
    <row r="4" spans="1:6" ht="15">
      <c r="A4" t="s">
        <v>37</v>
      </c>
      <c r="C4" t="s">
        <v>101</v>
      </c>
      <c r="D4" t="s">
        <v>49</v>
      </c>
      <c r="F4" t="s">
        <v>55</v>
      </c>
    </row>
    <row r="5" spans="1:4" ht="15">
      <c r="A5" t="s">
        <v>38</v>
      </c>
      <c r="C5" t="s">
        <v>102</v>
      </c>
      <c r="D5" t="s">
        <v>50</v>
      </c>
    </row>
    <row r="6" spans="1:7" ht="15">
      <c r="A6" t="s">
        <v>39</v>
      </c>
      <c r="C6" t="s">
        <v>103</v>
      </c>
      <c r="E6" t="s">
        <v>69</v>
      </c>
      <c r="G6" t="s">
        <v>70</v>
      </c>
    </row>
    <row r="7" spans="1:7" ht="15">
      <c r="A7" t="s">
        <v>40</v>
      </c>
      <c r="E7" t="s">
        <v>51</v>
      </c>
      <c r="G7" t="s">
        <v>71</v>
      </c>
    </row>
    <row r="8" spans="5:7" ht="15">
      <c r="E8" t="s">
        <v>52</v>
      </c>
      <c r="G8" t="s">
        <v>72</v>
      </c>
    </row>
    <row r="9" ht="15">
      <c r="E9" t="s">
        <v>67</v>
      </c>
    </row>
    <row r="10" ht="15">
      <c r="E10" t="s">
        <v>68</v>
      </c>
    </row>
    <row r="12" spans="1:8" s="3" customFormat="1" ht="74.25" customHeight="1">
      <c r="A12" s="11"/>
      <c r="C12" s="12"/>
      <c r="D12" s="6"/>
      <c r="H12" s="3" t="s">
        <v>74</v>
      </c>
    </row>
    <row r="13" spans="1:8" s="3" customFormat="1" ht="74.25" customHeight="1">
      <c r="A13" s="11"/>
      <c r="C13" s="12"/>
      <c r="D13" s="6"/>
      <c r="H13" s="3" t="s">
        <v>75</v>
      </c>
    </row>
    <row r="14" spans="1:8" s="3" customFormat="1" ht="74.25" customHeight="1">
      <c r="A14" s="11"/>
      <c r="C14" s="12"/>
      <c r="D14" s="2"/>
      <c r="H14" s="3" t="s">
        <v>76</v>
      </c>
    </row>
    <row r="15" spans="1:8" s="3" customFormat="1" ht="74.25" customHeight="1">
      <c r="A15" s="11"/>
      <c r="C15" s="12"/>
      <c r="D15" s="2"/>
      <c r="H15" s="3" t="s">
        <v>77</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32</v>
      </c>
      <c r="C99" t="s">
        <v>56</v>
      </c>
    </row>
    <row r="100" spans="2:3" ht="30">
      <c r="B100" s="10">
        <v>1167</v>
      </c>
      <c r="C100" s="3" t="s">
        <v>57</v>
      </c>
    </row>
    <row r="101" spans="2:3" ht="30">
      <c r="B101" s="10">
        <v>1131</v>
      </c>
      <c r="C101" s="3" t="s">
        <v>58</v>
      </c>
    </row>
    <row r="102" spans="2:3" ht="30">
      <c r="B102" s="10">
        <v>1177</v>
      </c>
      <c r="C102" s="3" t="s">
        <v>59</v>
      </c>
    </row>
    <row r="103" spans="2:3" ht="30">
      <c r="B103" s="10">
        <v>1094</v>
      </c>
      <c r="C103" s="3" t="s">
        <v>60</v>
      </c>
    </row>
    <row r="104" spans="2:3" ht="30">
      <c r="B104" s="10">
        <v>1128</v>
      </c>
      <c r="C104" s="3" t="s">
        <v>61</v>
      </c>
    </row>
    <row r="105" spans="2:3" ht="30">
      <c r="B105" s="10">
        <v>1095</v>
      </c>
      <c r="C105" s="3" t="s">
        <v>62</v>
      </c>
    </row>
    <row r="106" spans="2:3" ht="45">
      <c r="B106" s="10">
        <v>1129</v>
      </c>
      <c r="C106" s="3" t="s">
        <v>63</v>
      </c>
    </row>
    <row r="107" spans="2:3" ht="45">
      <c r="B107" s="10">
        <v>1120</v>
      </c>
      <c r="C107" s="3" t="s">
        <v>64</v>
      </c>
    </row>
    <row r="108" ht="15">
      <c r="B108" s="9"/>
    </row>
    <row r="109" ht="15">
      <c r="B109" s="9"/>
    </row>
  </sheetData>
  <sheetProtection/>
  <conditionalFormatting sqref="C13">
    <cfRule type="colorScale" priority="1" dxfId="4">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juan.jimenez</cp:lastModifiedBy>
  <cp:lastPrinted>2017-04-27T21:05:32Z</cp:lastPrinted>
  <dcterms:created xsi:type="dcterms:W3CDTF">2016-04-29T15:58:00Z</dcterms:created>
  <dcterms:modified xsi:type="dcterms:W3CDTF">2017-06-06T19:50:07Z</dcterms:modified>
  <cp:category/>
  <cp:version/>
  <cp:contentType/>
  <cp:contentStatus/>
</cp:coreProperties>
</file>