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F:\NUEVO\III TRI-2018\Jeraldyn\III TRIMESTRE NIVEL LOCAL\RAFAEL URIBE URIBE\"/>
    </mc:Choice>
  </mc:AlternateContent>
  <xr:revisionPtr revIDLastSave="0" documentId="10_ncr:100000_{FB72A055-98FC-4F4A-9D08-A524FE7EA49B}" xr6:coauthVersionLast="31" xr6:coauthVersionMax="31" xr10:uidLastSave="{00000000-0000-0000-0000-000000000000}"/>
  <bookViews>
    <workbookView xWindow="0" yWindow="0" windowWidth="19200" windowHeight="10485" tabRatio="725" xr2:uid="{00000000-000D-0000-FFFF-FFFF00000000}"/>
  </bookViews>
  <sheets>
    <sheet name="PLAN GESTION POR PROCESO" sheetId="1" r:id="rId1"/>
    <sheet name="Hoja2" sheetId="2" state="hidden" r:id="rId2"/>
    <sheet name="Hoja1" sheetId="3" state="hidden" r:id="rId3"/>
  </sheets>
  <externalReferences>
    <externalReference r:id="rId4"/>
  </externalReferences>
  <definedNames>
    <definedName name="_xlnm._FilterDatabase" localSheetId="0" hidden="1">'PLAN GESTION POR PROCESO'!$A$10:$BD$59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79017"/>
</workbook>
</file>

<file path=xl/calcChain.xml><?xml version="1.0" encoding="utf-8"?>
<calcChain xmlns="http://schemas.openxmlformats.org/spreadsheetml/2006/main">
  <c r="AP48" i="1" l="1"/>
  <c r="AO44" i="1"/>
  <c r="AP43" i="1"/>
  <c r="AO43" i="1"/>
  <c r="P26" i="1" l="1"/>
  <c r="P25" i="1"/>
  <c r="AA33" i="1" l="1"/>
  <c r="AB33" i="1"/>
  <c r="AN25" i="1"/>
  <c r="AP25" i="1" s="1"/>
  <c r="AC57" i="1"/>
  <c r="AB44" i="1"/>
  <c r="AD44" i="1" s="1"/>
  <c r="AG21" i="1"/>
  <c r="AB27" i="1"/>
  <c r="AD27" i="1" s="1"/>
  <c r="AB42" i="1"/>
  <c r="AB15" i="1"/>
  <c r="AD15" i="1" s="1"/>
  <c r="AB16" i="1"/>
  <c r="AG48" i="1"/>
  <c r="E59" i="1"/>
  <c r="C54" i="3"/>
  <c r="AZ15" i="1"/>
  <c r="BB15" i="1" s="1"/>
  <c r="BC15" i="1" s="1"/>
  <c r="AZ16" i="1"/>
  <c r="BB16" i="1" s="1"/>
  <c r="BC16" i="1" s="1"/>
  <c r="AZ17" i="1"/>
  <c r="BB17" i="1" s="1"/>
  <c r="BC17" i="1" s="1"/>
  <c r="AZ19" i="1"/>
  <c r="BB19" i="1" s="1"/>
  <c r="BC19" i="1" s="1"/>
  <c r="AZ21" i="1"/>
  <c r="BB21" i="1" s="1"/>
  <c r="BC21" i="1" s="1"/>
  <c r="AZ22" i="1"/>
  <c r="BB22" i="1" s="1"/>
  <c r="BC22" i="1" s="1"/>
  <c r="AZ23" i="1"/>
  <c r="BB23" i="1" s="1"/>
  <c r="BC23" i="1" s="1"/>
  <c r="AZ25" i="1"/>
  <c r="BB25" i="1" s="1"/>
  <c r="BC25" i="1" s="1"/>
  <c r="AZ26" i="1"/>
  <c r="BB26" i="1" s="1"/>
  <c r="BC26" i="1" s="1"/>
  <c r="AZ27" i="1"/>
  <c r="BB27" i="1" s="1"/>
  <c r="BC27" i="1" s="1"/>
  <c r="AZ28" i="1"/>
  <c r="BB28" i="1" s="1"/>
  <c r="BC28" i="1" s="1"/>
  <c r="AZ29" i="1"/>
  <c r="BB29" i="1" s="1"/>
  <c r="BC29" i="1" s="1"/>
  <c r="AZ30" i="1"/>
  <c r="BB30" i="1" s="1"/>
  <c r="BC30" i="1" s="1"/>
  <c r="AZ31" i="1"/>
  <c r="BB31" i="1" s="1"/>
  <c r="BC31" i="1" s="1"/>
  <c r="AZ32" i="1"/>
  <c r="BB32" i="1" s="1"/>
  <c r="BC32" i="1" s="1"/>
  <c r="AZ35" i="1"/>
  <c r="BB35" i="1" s="1"/>
  <c r="BC35" i="1" s="1"/>
  <c r="AZ36" i="1"/>
  <c r="BB36" i="1" s="1"/>
  <c r="BC36" i="1" s="1"/>
  <c r="AZ37" i="1"/>
  <c r="BB37" i="1" s="1"/>
  <c r="BC37" i="1" s="1"/>
  <c r="AZ38" i="1"/>
  <c r="BB38" i="1" s="1"/>
  <c r="BC38" i="1" s="1"/>
  <c r="AZ39" i="1"/>
  <c r="BB39" i="1" s="1"/>
  <c r="BC39" i="1" s="1"/>
  <c r="AZ40" i="1"/>
  <c r="BB40" i="1" s="1"/>
  <c r="BC40" i="1" s="1"/>
  <c r="AZ41" i="1"/>
  <c r="BB41" i="1" s="1"/>
  <c r="BC41" i="1" s="1"/>
  <c r="AZ42" i="1"/>
  <c r="BB42" i="1" s="1"/>
  <c r="BC42" i="1" s="1"/>
  <c r="AZ43" i="1"/>
  <c r="BB43" i="1" s="1"/>
  <c r="BC43" i="1" s="1"/>
  <c r="AZ44" i="1"/>
  <c r="BB44" i="1" s="1"/>
  <c r="BC44" i="1" s="1"/>
  <c r="AZ46" i="1"/>
  <c r="BB46" i="1" s="1"/>
  <c r="BC46" i="1" s="1"/>
  <c r="AZ48" i="1"/>
  <c r="BB48" i="1" s="1"/>
  <c r="BC48" i="1" s="1"/>
  <c r="AZ50" i="1"/>
  <c r="BB50" i="1" s="1"/>
  <c r="BC50" i="1" s="1"/>
  <c r="AZ52" i="1"/>
  <c r="BB52" i="1" s="1"/>
  <c r="BC52" i="1" s="1"/>
  <c r="AZ53" i="1"/>
  <c r="BB53" i="1" s="1"/>
  <c r="BC53" i="1" s="1"/>
  <c r="AZ54" i="1"/>
  <c r="BB54" i="1" s="1"/>
  <c r="BC54" i="1" s="1"/>
  <c r="AZ55" i="1"/>
  <c r="BB55" i="1" s="1"/>
  <c r="BC55" i="1" s="1"/>
  <c r="AZ56" i="1"/>
  <c r="BB56" i="1" s="1"/>
  <c r="BC56" i="1" s="1"/>
  <c r="AZ57" i="1"/>
  <c r="BB57" i="1" s="1"/>
  <c r="BC57" i="1" s="1"/>
  <c r="AZ58" i="1"/>
  <c r="BB58" i="1" s="1"/>
  <c r="BC58" i="1" s="1"/>
  <c r="AY58" i="1"/>
  <c r="AY57" i="1"/>
  <c r="AY56" i="1"/>
  <c r="AY55" i="1"/>
  <c r="AY54" i="1"/>
  <c r="AY53" i="1"/>
  <c r="AY52" i="1"/>
  <c r="AY50" i="1"/>
  <c r="AY48" i="1"/>
  <c r="AY46" i="1"/>
  <c r="AY44" i="1"/>
  <c r="AY43" i="1"/>
  <c r="AY42" i="1"/>
  <c r="AY41" i="1"/>
  <c r="AY40" i="1"/>
  <c r="AY39" i="1"/>
  <c r="AY38" i="1"/>
  <c r="AY37" i="1"/>
  <c r="AY36" i="1"/>
  <c r="AY35" i="1"/>
  <c r="AY32" i="1"/>
  <c r="AY31" i="1"/>
  <c r="AY30" i="1"/>
  <c r="AY29" i="1"/>
  <c r="AY28" i="1"/>
  <c r="AY27" i="1"/>
  <c r="AY26" i="1"/>
  <c r="AY25" i="1"/>
  <c r="AY23" i="1"/>
  <c r="AY22" i="1"/>
  <c r="AY21" i="1"/>
  <c r="AY19" i="1"/>
  <c r="AY17" i="1"/>
  <c r="AY16" i="1"/>
  <c r="AY15" i="1"/>
  <c r="AT52" i="1"/>
  <c r="AV52" i="1" s="1"/>
  <c r="AT16" i="1"/>
  <c r="AV16" i="1" s="1"/>
  <c r="AT17" i="1"/>
  <c r="AV17" i="1" s="1"/>
  <c r="AT19" i="1"/>
  <c r="AV19" i="1" s="1"/>
  <c r="AT21" i="1"/>
  <c r="AV21" i="1" s="1"/>
  <c r="AT22" i="1"/>
  <c r="AV22" i="1" s="1"/>
  <c r="AT23" i="1"/>
  <c r="AV23" i="1" s="1"/>
  <c r="AT25" i="1"/>
  <c r="AV25" i="1" s="1"/>
  <c r="AT26" i="1"/>
  <c r="AV26" i="1" s="1"/>
  <c r="AT27" i="1"/>
  <c r="AT28" i="1"/>
  <c r="AV28" i="1" s="1"/>
  <c r="AT29" i="1"/>
  <c r="AV29" i="1" s="1"/>
  <c r="AT30" i="1"/>
  <c r="AV30" i="1" s="1"/>
  <c r="AT31" i="1"/>
  <c r="AV31" i="1" s="1"/>
  <c r="AT32" i="1"/>
  <c r="AV32" i="1" s="1"/>
  <c r="AT34" i="1"/>
  <c r="AT35" i="1"/>
  <c r="AV35" i="1" s="1"/>
  <c r="AT36" i="1"/>
  <c r="AV36" i="1" s="1"/>
  <c r="AT37" i="1"/>
  <c r="AV37" i="1" s="1"/>
  <c r="AT38" i="1"/>
  <c r="AV38" i="1" s="1"/>
  <c r="AT39" i="1"/>
  <c r="AV39" i="1" s="1"/>
  <c r="AT40" i="1"/>
  <c r="AV40" i="1" s="1"/>
  <c r="AT41" i="1"/>
  <c r="AV41" i="1" s="1"/>
  <c r="AT42" i="1"/>
  <c r="AV42" i="1" s="1"/>
  <c r="AT43" i="1"/>
  <c r="AV43" i="1" s="1"/>
  <c r="AT44" i="1"/>
  <c r="AV44" i="1" s="1"/>
  <c r="AT46" i="1"/>
  <c r="AV46" i="1" s="1"/>
  <c r="AT48" i="1"/>
  <c r="AV48" i="1" s="1"/>
  <c r="AT50" i="1"/>
  <c r="AV50" i="1" s="1"/>
  <c r="AT53" i="1"/>
  <c r="AV53" i="1" s="1"/>
  <c r="AT54" i="1"/>
  <c r="AV54" i="1" s="1"/>
  <c r="AT55" i="1"/>
  <c r="AV55" i="1" s="1"/>
  <c r="AT56" i="1"/>
  <c r="AV56" i="1" s="1"/>
  <c r="AT57" i="1"/>
  <c r="AV57" i="1" s="1"/>
  <c r="AT58" i="1"/>
  <c r="AV58" i="1" s="1"/>
  <c r="AT15" i="1"/>
  <c r="AV15" i="1" s="1"/>
  <c r="AS58" i="1"/>
  <c r="AS57" i="1"/>
  <c r="AS56" i="1"/>
  <c r="AS55" i="1"/>
  <c r="AS54" i="1"/>
  <c r="AS53" i="1"/>
  <c r="AS52" i="1"/>
  <c r="AS50" i="1"/>
  <c r="AS48" i="1"/>
  <c r="AS46" i="1"/>
  <c r="AS44" i="1"/>
  <c r="AS43" i="1"/>
  <c r="AS42" i="1"/>
  <c r="AS41" i="1"/>
  <c r="AS40" i="1"/>
  <c r="AS39" i="1"/>
  <c r="AS38" i="1"/>
  <c r="AS37" i="1"/>
  <c r="AS36" i="1"/>
  <c r="AS35" i="1"/>
  <c r="AS32" i="1"/>
  <c r="AS31" i="1"/>
  <c r="AS30" i="1"/>
  <c r="AS29" i="1"/>
  <c r="AS28" i="1"/>
  <c r="AV27" i="1"/>
  <c r="AS27" i="1"/>
  <c r="AS26" i="1"/>
  <c r="AS25" i="1"/>
  <c r="AS23" i="1"/>
  <c r="AS22" i="1"/>
  <c r="AS21" i="1"/>
  <c r="AS19" i="1"/>
  <c r="AS17" i="1"/>
  <c r="AS16" i="1"/>
  <c r="AS15" i="1"/>
  <c r="AN16" i="1"/>
  <c r="AP16" i="1" s="1"/>
  <c r="AN17" i="1"/>
  <c r="AP17" i="1" s="1"/>
  <c r="AN19" i="1"/>
  <c r="AP19" i="1" s="1"/>
  <c r="AN21" i="1"/>
  <c r="AN22" i="1"/>
  <c r="AN23" i="1"/>
  <c r="AN26" i="1"/>
  <c r="AP26" i="1" s="1"/>
  <c r="AN27" i="1"/>
  <c r="AP27" i="1" s="1"/>
  <c r="AN28" i="1"/>
  <c r="AN29" i="1"/>
  <c r="AP29" i="1" s="1"/>
  <c r="AN30" i="1"/>
  <c r="AN31" i="1"/>
  <c r="AN32" i="1"/>
  <c r="AN35" i="1"/>
  <c r="AP35" i="1" s="1"/>
  <c r="AN36" i="1"/>
  <c r="AN37" i="1"/>
  <c r="AN38" i="1"/>
  <c r="AN39" i="1"/>
  <c r="AN40" i="1"/>
  <c r="AN41" i="1"/>
  <c r="AN42" i="1"/>
  <c r="AN43" i="1"/>
  <c r="AN44" i="1"/>
  <c r="AP44" i="1" s="1"/>
  <c r="AN46" i="1"/>
  <c r="AP46" i="1" s="1"/>
  <c r="AN48" i="1"/>
  <c r="AN50" i="1"/>
  <c r="AP50" i="1" s="1"/>
  <c r="AN52" i="1"/>
  <c r="AN53" i="1"/>
  <c r="AN55" i="1"/>
  <c r="AN56" i="1"/>
  <c r="AN57" i="1"/>
  <c r="AP57" i="1" s="1"/>
  <c r="AP58" i="1"/>
  <c r="AN15" i="1"/>
  <c r="AM58" i="1"/>
  <c r="AM57" i="1"/>
  <c r="AM56" i="1"/>
  <c r="AM55" i="1"/>
  <c r="AM54" i="1"/>
  <c r="AM53" i="1"/>
  <c r="AM52" i="1"/>
  <c r="AM50" i="1"/>
  <c r="AM48" i="1"/>
  <c r="AM46" i="1"/>
  <c r="AM44" i="1"/>
  <c r="AM43" i="1"/>
  <c r="AM42" i="1"/>
  <c r="AM41" i="1"/>
  <c r="AM40" i="1"/>
  <c r="AM39" i="1"/>
  <c r="AM38" i="1"/>
  <c r="AM37" i="1"/>
  <c r="AM36" i="1"/>
  <c r="AM35" i="1"/>
  <c r="AM32" i="1"/>
  <c r="AM31" i="1"/>
  <c r="AM30" i="1"/>
  <c r="AM29" i="1"/>
  <c r="AM28" i="1"/>
  <c r="AM27" i="1"/>
  <c r="AM26" i="1"/>
  <c r="AM25" i="1"/>
  <c r="AM23" i="1"/>
  <c r="AM22" i="1"/>
  <c r="AM21" i="1"/>
  <c r="AM19" i="1"/>
  <c r="AM17" i="1"/>
  <c r="AM16" i="1"/>
  <c r="AM15" i="1"/>
  <c r="AH48" i="1"/>
  <c r="AH27" i="1"/>
  <c r="AJ27" i="1" s="1"/>
  <c r="AH16" i="1"/>
  <c r="AH17" i="1"/>
  <c r="AJ17" i="1" s="1"/>
  <c r="AH19" i="1"/>
  <c r="AJ19" i="1" s="1"/>
  <c r="AH21" i="1"/>
  <c r="AJ21" i="1" s="1"/>
  <c r="AH22" i="1"/>
  <c r="AH23" i="1"/>
  <c r="AJ23" i="1" s="1"/>
  <c r="AH25" i="1"/>
  <c r="AH26" i="1"/>
  <c r="AH28" i="1"/>
  <c r="AH29" i="1"/>
  <c r="AH30" i="1"/>
  <c r="AH31" i="1"/>
  <c r="AH32" i="1"/>
  <c r="AH35" i="1"/>
  <c r="AH36" i="1"/>
  <c r="AH37" i="1"/>
  <c r="AH38" i="1"/>
  <c r="AH39" i="1"/>
  <c r="AJ39" i="1" s="1"/>
  <c r="AH40" i="1"/>
  <c r="AH41" i="1"/>
  <c r="AH42" i="1"/>
  <c r="AH43" i="1"/>
  <c r="AH46" i="1"/>
  <c r="AJ46" i="1" s="1"/>
  <c r="AH50" i="1"/>
  <c r="AH52" i="1"/>
  <c r="AH53" i="1"/>
  <c r="AH54" i="1"/>
  <c r="AH55" i="1"/>
  <c r="AJ56" i="1"/>
  <c r="AH57" i="1"/>
  <c r="AJ57" i="1" s="1"/>
  <c r="AH58" i="1"/>
  <c r="AH15" i="1"/>
  <c r="AG58" i="1"/>
  <c r="AG57" i="1"/>
  <c r="AG56" i="1"/>
  <c r="AG55" i="1"/>
  <c r="AG54" i="1"/>
  <c r="AG53" i="1"/>
  <c r="AG52" i="1"/>
  <c r="AG50" i="1"/>
  <c r="AG46" i="1"/>
  <c r="AG44" i="1"/>
  <c r="AG43" i="1"/>
  <c r="AG42" i="1"/>
  <c r="AG41" i="1"/>
  <c r="AG40" i="1"/>
  <c r="AG39" i="1"/>
  <c r="AG38" i="1"/>
  <c r="AG37" i="1"/>
  <c r="AG36" i="1"/>
  <c r="AG35" i="1"/>
  <c r="AG32" i="1"/>
  <c r="AG31" i="1"/>
  <c r="AG30" i="1"/>
  <c r="AG29" i="1"/>
  <c r="AG28" i="1"/>
  <c r="AG27" i="1"/>
  <c r="AG26" i="1"/>
  <c r="AG25" i="1"/>
  <c r="AG23" i="1"/>
  <c r="AG22" i="1"/>
  <c r="AG19" i="1"/>
  <c r="AG17" i="1"/>
  <c r="AG16" i="1"/>
  <c r="AG15" i="1"/>
  <c r="AA58" i="1"/>
  <c r="AA57" i="1"/>
  <c r="AA56" i="1"/>
  <c r="AA55" i="1"/>
  <c r="AA54" i="1"/>
  <c r="AA53" i="1"/>
  <c r="AA52" i="1"/>
  <c r="AA50" i="1"/>
  <c r="AA48" i="1"/>
  <c r="AA46" i="1"/>
  <c r="AA44" i="1"/>
  <c r="AA43" i="1"/>
  <c r="AA42" i="1"/>
  <c r="AA41" i="1"/>
  <c r="AA40" i="1"/>
  <c r="AA39" i="1"/>
  <c r="AA38" i="1"/>
  <c r="AA37" i="1"/>
  <c r="AA36" i="1"/>
  <c r="AA35" i="1"/>
  <c r="AA32" i="1"/>
  <c r="AA31" i="1"/>
  <c r="AA30" i="1"/>
  <c r="AA29" i="1"/>
  <c r="AA28" i="1"/>
  <c r="AA27" i="1"/>
  <c r="AA26" i="1"/>
  <c r="AA25" i="1"/>
  <c r="AA23" i="1"/>
  <c r="AA22" i="1"/>
  <c r="AA21" i="1"/>
  <c r="AA19" i="1"/>
  <c r="AA17" i="1"/>
  <c r="AA16" i="1"/>
  <c r="AA15" i="1"/>
  <c r="AB17" i="1"/>
  <c r="AB19" i="1"/>
  <c r="AD19" i="1" s="1"/>
  <c r="AB21" i="1"/>
  <c r="AB22" i="1"/>
  <c r="AB23" i="1"/>
  <c r="AB25" i="1"/>
  <c r="AD25" i="1" s="1"/>
  <c r="AB26" i="1"/>
  <c r="AD26" i="1" s="1"/>
  <c r="AB28" i="1"/>
  <c r="AD28" i="1" s="1"/>
  <c r="AB29" i="1"/>
  <c r="AB30" i="1"/>
  <c r="AD30" i="1" s="1"/>
  <c r="AB31" i="1"/>
  <c r="AB32" i="1"/>
  <c r="AB35" i="1"/>
  <c r="AD35" i="1" s="1"/>
  <c r="AB36" i="1"/>
  <c r="AB37" i="1"/>
  <c r="AB38" i="1"/>
  <c r="AD38" i="1" s="1"/>
  <c r="AB39" i="1"/>
  <c r="AD39" i="1" s="1"/>
  <c r="AB40" i="1"/>
  <c r="AD40" i="1" s="1"/>
  <c r="AB41" i="1"/>
  <c r="AD41" i="1" s="1"/>
  <c r="AB43" i="1"/>
  <c r="AD43" i="1" s="1"/>
  <c r="AB46" i="1"/>
  <c r="AD46" i="1" s="1"/>
  <c r="AB48" i="1"/>
  <c r="AB50" i="1"/>
  <c r="AB52" i="1"/>
  <c r="AB53" i="1"/>
  <c r="AB54" i="1"/>
  <c r="AB55" i="1"/>
  <c r="AB56" i="1"/>
  <c r="AB57" i="1"/>
  <c r="AB58" i="1"/>
  <c r="AD58" i="1" s="1"/>
  <c r="AD57" i="1" l="1"/>
  <c r="AV59" i="1"/>
  <c r="AJ59" i="1"/>
  <c r="AP59" i="1"/>
  <c r="AD59" i="1"/>
  <c r="BA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3"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H1" authorId="0" shapeId="0" xr:uid="{00000000-0006-0000-02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sharedStrings.xml><?xml version="1.0" encoding="utf-8"?>
<sst xmlns="http://schemas.openxmlformats.org/spreadsheetml/2006/main" count="1196" uniqueCount="580">
  <si>
    <t>SECRETARIA DISTRITAL DE GOBIERNO</t>
  </si>
  <si>
    <t>VIGENCIA DE LA PLANEACIÓN</t>
  </si>
  <si>
    <t>CONTROL DE CAMBIOS</t>
  </si>
  <si>
    <t>DEPENDENCIA</t>
  </si>
  <si>
    <t>VERSIÓN</t>
  </si>
  <si>
    <t>FECHA</t>
  </si>
  <si>
    <t>DESCRIPCIÓN DE LA MODIFICACIÓN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</si>
  <si>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</si>
  <si>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</si>
  <si>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</si>
  <si>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</si>
  <si>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</si>
  <si>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</si>
  <si>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</si>
  <si>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</si>
  <si>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</si>
  <si>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</si>
  <si>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</si>
  <si>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</si>
  <si>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</si>
  <si>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</si>
  <si>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</si>
  <si>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</si>
  <si>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</si>
  <si>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</si>
  <si>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</si>
  <si>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</si>
  <si>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</si>
  <si>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</si>
  <si>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</si>
  <si>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</si>
  <si>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</si>
  <si>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</si>
  <si>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</si>
  <si>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</si>
  <si>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</si>
  <si>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</si>
  <si>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</si>
  <si>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</si>
  <si>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</si>
  <si>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</si>
  <si>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</si>
  <si>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</si>
  <si>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</si>
  <si>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</si>
  <si>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</si>
  <si>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</si>
  <si>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</si>
  <si>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</si>
  <si>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</si>
  <si>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</si>
  <si>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</si>
  <si>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</si>
  <si>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</si>
  <si>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</si>
  <si>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</si>
  <si>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</si>
  <si>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Plan de Acción del Consejo Local de Gobierno</t>
  </si>
  <si>
    <t>EFICACIA</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</si>
  <si>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</si>
  <si>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</si>
  <si>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</si>
  <si>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</si>
  <si>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Proporción de Ciudanos Participantes en la Rendición de Cuentas 2017</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</si>
  <si>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</si>
  <si>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</si>
  <si>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</si>
  <si>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</si>
  <si>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</si>
  <si>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</si>
  <si>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</si>
  <si>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</si>
  <si>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</si>
  <si>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</si>
  <si>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</si>
  <si>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</si>
  <si>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SUMA</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</si>
  <si>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</si>
  <si>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</si>
  <si>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</si>
  <si>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</si>
  <si>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</si>
  <si>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Campañas Externas Realizadas</t>
  </si>
  <si>
    <t xml:space="preserve">Número de campañas externas de difusión de los resultados obtenidos en la ejecución del PDL realizadas </t>
  </si>
  <si>
    <t>CAMPAÑA EXTERNAS</t>
  </si>
  <si>
    <t>Campañas Internas Realizadas</t>
  </si>
  <si>
    <t xml:space="preserve">Número de campañas internas para la Alcaldia Local , las cuales incluya los temas de transparencia, clima laboral y ambiental realizadas </t>
  </si>
  <si>
    <t>CAMPAÑA INTERNAS</t>
  </si>
  <si>
    <t>IVC</t>
  </si>
  <si>
    <t>Archivar el 100% de las actuaciones de obras anteriores a la ley 1801-2016 antes del 30 de junio de 2018</t>
  </si>
  <si>
    <t>Porcentaje de Actuaciones de Obras Anteriores a la Ley 1801-2016 Archivadas Antes del 30 de Junio de 2018</t>
  </si>
  <si>
    <t>(Actuaciones de Obras Anteriores a la Ley 1801-2016 Archivados/Total de Actuaciones de Obras Anteriores a la Ley 1801-2016)*100</t>
  </si>
  <si>
    <t>Actuaciones de Obras Archivados Anteriores a la Ley 1801 de 2016</t>
  </si>
  <si>
    <t>Porcentaje de Actuaciones de Establecimiento de Comercio Anteriores a la Ley 1801-2016 Archivadas Antes del 30 de Junio de 2018</t>
  </si>
  <si>
    <t>(Actuaciones de Establecimientos de Comercio Anteriores a la Ley 1801-2016 Archivados/Total de Establecimientos de Comercio Anteriores a la Ley 1801-2016)*100</t>
  </si>
  <si>
    <t>Actuaciones de Establecimiento de Comercio Archivados Anteriores a la Ley 1801 de 2016</t>
  </si>
  <si>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</si>
  <si>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</si>
  <si>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</si>
  <si>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</si>
  <si>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</si>
  <si>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</si>
  <si>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</si>
  <si>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</si>
  <si>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</si>
  <si>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</si>
  <si>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</si>
  <si>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</si>
  <si>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</si>
  <si>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</si>
  <si>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</si>
  <si>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</si>
  <si>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</si>
  <si>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</si>
  <si>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</si>
  <si>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Diseñar e implementar un (1) Plan que permita generar las acciones para disminuir las revocatorias del Consejo de Justicia provenientes de las Alcaldias Locales</t>
  </si>
  <si>
    <t>Plan de Acción para Disminuir las Revocatorias del Consejo de Justicia Provenientes de las Alcaldias Locales Diseñado e Implementado</t>
  </si>
  <si>
    <t>(Numero de Acciones Diseñadas e Implementadas/Total de Acciones Diseñadas e Implementadas para Disminuir las Revocatorias del Consejo de Justicia Provenientes de las Alcaldias Locales)*100</t>
  </si>
  <si>
    <t>Cumplimiento del Plan de Acción Para Disminuir las Revocatorias del Consejo de Justicia Provenientes de las Alcaldias Locales</t>
  </si>
  <si>
    <t xml:space="preserve">GESTIÓN CORPORATIVA LOCAL
</t>
  </si>
  <si>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</si>
  <si>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</si>
  <si>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</si>
  <si>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</si>
  <si>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Porcentaje de Giros de Presupuesto de Inversión Directa Realizados</t>
  </si>
  <si>
    <t>(Giros de Presupuesto de Inversión Directa Realizados/Total de Presupuesto de Inversión directa Vigencia 2018)</t>
  </si>
  <si>
    <t xml:space="preserve">Giros de Presupuesto de Inversión Directa </t>
  </si>
  <si>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</si>
  <si>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</si>
  <si>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</si>
  <si>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</si>
  <si>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</si>
  <si>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</si>
  <si>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</si>
  <si>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</si>
  <si>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</si>
  <si>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Bienes de Características Técnicas Uniformes de Común Utilización a través del portal Colombia Compra Eficiente Aquiridos</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</si>
  <si>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</si>
  <si>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</si>
  <si>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</si>
  <si>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</si>
  <si>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</si>
  <si>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</si>
  <si>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</si>
  <si>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</si>
  <si>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Porcentaje de asistencia a las jornadas programadas por la Dirección Financiera de la SDG</t>
  </si>
  <si>
    <t>(No. de jornadas a las que asistió el contador del FDL/No. de jornadas programadas por la Dirección Financiera)*100</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</si>
  <si>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</si>
  <si>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</si>
  <si>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</si>
  <si>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CRECIENTE</t>
  </si>
  <si>
    <t>SERVICIO A LA CIUDADANIA</t>
  </si>
  <si>
    <t>Responder el 100% de los requerimientos asignados al proceso/Alcaldia Local durante cada trimestre</t>
  </si>
  <si>
    <t>Porcentaje de Requerimientos Asignados a la Alcaldia Local Respondidos</t>
  </si>
  <si>
    <t xml:space="preserve"> Requerimientos Asignados a la Alcaldia Local Respondidos</t>
  </si>
  <si>
    <t>GESTIÓN DEL PATRIMONIO DOCUMENTAL</t>
  </si>
  <si>
    <t xml:space="preserve">GERENCIA DE TI
</t>
  </si>
  <si>
    <t>Cumplir el 100% de las politicas de gestión de las TIC impartidas por la DTI del Nivel Central</t>
  </si>
  <si>
    <t>Porcentaje de Politicas de Gestión de TIC Impartidas por la DTI Cumplidas</t>
  </si>
  <si>
    <t>(Politicas de Gestión de TIC Impartidas por DTI Cumplidas/Total de Politicas de Gestión de TIC Impartidas por la Dirección de TIC)*100</t>
  </si>
  <si>
    <t>Politicas de Gestión de TIC Impartidas por la DTI Cumplidas</t>
  </si>
  <si>
    <t>Integrar las herramientas de planeación, gestión y control, con enfoque de innovación, mejoramiento continuo, responsabilidad social, desarrollo integral del talento humano y transparencia</t>
  </si>
  <si>
    <t>IMPLEMENTACIÓN DEL MODELO INTEGRADO DE PLANEACIÓN Y GESTIÓN</t>
  </si>
  <si>
    <t>TOTAL PLAN DE GESTIÓN</t>
  </si>
  <si>
    <t>Porcentaje de Cumplimiento Trimestre I</t>
  </si>
  <si>
    <t>Porcentaje de Cumplimiento Trimestre II</t>
  </si>
  <si>
    <t>Porcentaje de Cumplimiento Trimestre III</t>
  </si>
  <si>
    <t>Porcentaje de Cumplimiento Trimestre IV</t>
  </si>
  <si>
    <t>RUBROSFUNCIONAMIENTO</t>
  </si>
  <si>
    <t>SIG</t>
  </si>
  <si>
    <t>PROGRAMACION</t>
  </si>
  <si>
    <t>INDICADOR</t>
  </si>
  <si>
    <t>ADQUISICION DE BIENES</t>
  </si>
  <si>
    <t>GASTOS DE FUNCIONAMIENTO</t>
  </si>
  <si>
    <t>ADQUISICION DE SERVICIOS</t>
  </si>
  <si>
    <t>GASTOS DE INVERSION</t>
  </si>
  <si>
    <t>RUTINARIA</t>
  </si>
  <si>
    <t>SERVICIOS PUBLICOS</t>
  </si>
  <si>
    <t>GASTOS GENERALES</t>
  </si>
  <si>
    <t>SOTENIBILIDAD DEL SISTEMA DE GESTIÓN</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</si>
  <si>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</si>
  <si>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</si>
  <si>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</si>
  <si>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</si>
  <si>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</si>
  <si>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</si>
  <si>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</si>
  <si>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</si>
  <si>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</si>
  <si>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</si>
  <si>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</si>
  <si>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</si>
  <si>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</si>
  <si>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</si>
  <si>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</si>
  <si>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</si>
  <si>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</si>
  <si>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</si>
  <si>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</si>
  <si>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</si>
  <si>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</si>
  <si>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</si>
  <si>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</si>
  <si>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</si>
  <si>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</si>
  <si>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</si>
  <si>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</si>
  <si>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</si>
  <si>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</si>
  <si>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</si>
  <si>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</si>
  <si>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</si>
  <si>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</si>
  <si>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</si>
  <si>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</si>
  <si>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</si>
  <si>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</si>
  <si>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</si>
  <si>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</si>
  <si>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</si>
  <si>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</si>
  <si>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</si>
  <si>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</si>
  <si>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</si>
  <si>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</si>
  <si>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</si>
  <si>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</si>
  <si>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</si>
  <si>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</si>
  <si>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</si>
  <si>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</si>
  <si>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</si>
  <si>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</si>
  <si>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</si>
  <si>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</si>
  <si>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</si>
  <si>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</si>
  <si>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</si>
  <si>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</si>
  <si>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</si>
  <si>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</si>
  <si>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</si>
  <si>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</si>
  <si>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</si>
  <si>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Porcentaje de cumplimiento de las acciones según el Plan de Implementación del Modelo Integrado de Planeación</t>
  </si>
  <si>
    <t>ACCIONES SEGÚN EL PLAN DE IMPLEMENTACIÓN DEL MODELO INTEGRADO DE PLANEACIÓN</t>
  </si>
  <si>
    <t>Seguimiento al Plan de Implementación del MIPG</t>
  </si>
  <si>
    <t xml:space="preserve">Herramienta de Registro de Requisitos Legales </t>
  </si>
  <si>
    <t>VIGENCIA 2017</t>
  </si>
  <si>
    <t>Realizar cuatro (4) jornadas de sensibilización sobre las buenas prácticas de gestión documental emitidas por el nivel central, a por lo menos el 80% de los funcionarios y contratistas vinculados o a la alcaldía local a la fecha en que se realice.</t>
  </si>
  <si>
    <t>Jornadas de sensibilización</t>
  </si>
  <si>
    <t>Número de jornadas realizadas/ número de jornadas programadas</t>
  </si>
  <si>
    <t>N/A</t>
  </si>
  <si>
    <t>Jornadas de sensibilización sobre las buenas practicas documentales</t>
  </si>
  <si>
    <t>Actas de capacitación</t>
  </si>
  <si>
    <t>Cumplir con el 100% de las buenas prácticas de gestión documental emitidas por el nivel central, en la muestra tomada por parte de los técnicos, en las sesiones de inspección a la gestión documental de la alcaldía local</t>
  </si>
  <si>
    <t>Buenas prácticas aplicadas</t>
  </si>
  <si>
    <t>Cumplimiento de buenas prácticas</t>
  </si>
  <si>
    <t>Buenas practicas de gestión documental</t>
  </si>
  <si>
    <t>Informes de auditoría</t>
  </si>
  <si>
    <t>Realizar un (1) inventario del archivo de gestión de la Alcaldía local, de acuerdo a los parámetros de la herramienta FUID vigente</t>
  </si>
  <si>
    <t>Inventario de gestión realizado</t>
  </si>
  <si>
    <t>Numero de inventario de archivo gestión de la alcaldia local realizado</t>
  </si>
  <si>
    <t xml:space="preserve">Inventario del archivo de gestión </t>
  </si>
  <si>
    <t>Archivos  de gestión centralizados de  la Alcaldia Local</t>
  </si>
  <si>
    <t>Actas de Reunión</t>
  </si>
  <si>
    <t>Modificacionesl PAAC</t>
  </si>
  <si>
    <t>Mediciones de desempeño ambiental realizadas en el proceso/alcaldia local</t>
  </si>
  <si>
    <t>Gestión Ambiental</t>
  </si>
  <si>
    <t>Numero de mediciones del desempeño ambiental en el proceso/alcaldia local realizados</t>
  </si>
  <si>
    <t>Buenas practicas y lecciones aprendidas identificadas por proceso o Alcaldía Local en la herramienta de gestión del conocimiento (AGORA)</t>
  </si>
  <si>
    <t>Buenas y lecciones aprendidas identificadas en la herramienta de gestión del conocimiento  (AGORA)</t>
  </si>
  <si>
    <t>AGORA</t>
  </si>
  <si>
    <t>Consumo de Papel</t>
  </si>
  <si>
    <t>Cantidad de resmas de papel de la presente vigencia</t>
  </si>
  <si>
    <t>Avocar el 100% de las actuaciones policivas recibidas por parte de las Inspecciones de Policía radicadas durante el año 2.018.</t>
  </si>
  <si>
    <t>(Número de autos que avocan conocimiento/Número total de actuaciones radicadas)*100</t>
  </si>
  <si>
    <t>Porcentaje de auto que avocan conocimiento</t>
  </si>
  <si>
    <t>Autos que avocan conocimiento</t>
  </si>
  <si>
    <t>Fuentes de Requisitos Legales Aplicables al Proceso Registrados</t>
  </si>
  <si>
    <t>(Numero de acciones cumplidas de responsabilidad del proceso/Alcaldía Local en el Plan de Implementación del MIPG/Numero total de acciones de responsabilidad del proceso en el Plan de Implementación del MIPG)*100</t>
  </si>
  <si>
    <t>Cumplir con el 100% de las actividades y tareas asignadas al proceso/Alcaldía Local en el PAAC 2018</t>
  </si>
  <si>
    <t>Porcentaje de cumplimiento de las actividades y tareas asignadas al proceso/Alcaldía Local en el PAAC 2018</t>
  </si>
  <si>
    <t>Desarrollar dos mediciones del desempeño ambiental en el proceso/alcaldía local de acuerdo a la metodología definida por la OAP</t>
  </si>
  <si>
    <t>(No. De acciones del plan anticorrupción cumplidas en el trimestre/No. De acciones del plan antocorrupción formuladas para el trimestre en la versión vigente del plan anticorrupción)*100</t>
  </si>
  <si>
    <t>Porcentaje de cumplimiento de las acciones y tareas asignadas en el PAAC 2018</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</si>
  <si>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</si>
  <si>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</si>
  <si>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</si>
  <si>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Asistencia a las jornadas de actualización y unificación de criterios</t>
  </si>
  <si>
    <t>Reportes realizados</t>
  </si>
  <si>
    <t>Ejercicios de evaluación de los requisitos legales aplicables el proceso/Alcaldía realizados</t>
  </si>
  <si>
    <t>Numero de ejercicios de evaluación de los requisitos legales aplicables el proceso/Alcaldía realizados</t>
  </si>
  <si>
    <t>Porcentaje de servidores públicos entrenados en puesto de trabajo</t>
  </si>
  <si>
    <t>Porcentaje de personas entrenadas en puesto de trabajo</t>
  </si>
  <si>
    <t>Realizar entrenamiento en puesto de trabajo al 100% de los servidores públicos nuevos vinculados al proceso/Alcaldía Local durante la vigencia</t>
  </si>
  <si>
    <t>(Numero de servidores públicos nuevos vinculados al proceso/Alcaldía Local entrenados en puesto de trabajo/Numero total de servidores públicos vinculados al proceso/Alcaldía)*100</t>
  </si>
  <si>
    <t>(Cantidad de respuestas oportunas a los requerimientos ciudadanos asignados al proceso/Alcaldía Local durante la vigencia 2018  /Cantidad de requerimientos ciudadanos de la vigencia 2018 asignados al proceso/Alcaldía Local)*100</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</si>
  <si>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</si>
  <si>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</si>
  <si>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Cumplimiento en reportes de riesgos de manera oportuna</t>
  </si>
  <si>
    <t>Reportes de Riesgos y Servicio No Conforme</t>
  </si>
  <si>
    <t>REPORTES GESTION DEL RIESGO</t>
  </si>
  <si>
    <t>Cumplir con el 100% de reportes de riesgos del proceso de manera oportuna con destino a la mejora del Sistema de Gestión de la Entidad</t>
  </si>
  <si>
    <t>Cumplimiento del plan de actualización de los procesos en el marco del Sistema de Gestión</t>
  </si>
  <si>
    <t>(No. De Documentos actualizados según el  Plan/No. De Documentos previstos para actualización en el Plan  )*100</t>
  </si>
  <si>
    <t>Plan de Actualización de la Documentación</t>
  </si>
  <si>
    <t>OFICINA ASESORA DE PLANEACION</t>
  </si>
  <si>
    <t>Hacer dos (2) ejercicios de evaluación del normograma  aplicables al proceso/Alcaldía Local de conformidad con el procedimiento  "Procedimiento para la identificación y evaluación de requisitos legales"</t>
  </si>
  <si>
    <t>Disminuir a 0 la cantidad de requerimientos ciudadanos vencidos asignados al proceso/Alcaldía local, según el resultado presentado en la vigencia 2017 y la información presentada por Servicio a la ciudadanía</t>
  </si>
  <si>
    <t>Registrar una (1) buena practica y una (1) experiencia producto de errores operacionales por proceso o Alcaldía Local en la herramienta institucional de Gestión del Conocimiento (AGORA)</t>
  </si>
  <si>
    <t>Numero de buenas practicas y lecciones aprendidas registradas por proceso o Alcaldía Local en la herramienta institucional de gestión del conocimiento (AGORA)</t>
  </si>
  <si>
    <t>Depurar el 100% de las comunicaciones en el aplicativo de gestión documental (a excepción de los derechos de petición)</t>
  </si>
  <si>
    <t>(No. de reportes  de riesgos remitidos oportunamente a la OAP/ No. De reportes de riesgos relacionados con el Sistema de gestion de la entidad)*100</t>
  </si>
  <si>
    <t>Cumplir el 100% del Plan de Actualización de la documentación del Sistema de Gestión de la Entidad correspondientes al proceso (Nivel Central)</t>
  </si>
  <si>
    <t>Mantener el 100% de las acciones de mejora asignadas al proceso/Alcaldía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</si>
  <si>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</si>
  <si>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</si>
  <si>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Realizar la publicación del 100% de la información relacionada con el proceso/Alcaldía atendiendo los lineamientos de la ley 1712 de 2014</t>
  </si>
  <si>
    <t>Información publicada según lineamientos de la ley de transparencia 1712 de 2014</t>
  </si>
  <si>
    <t>N° META</t>
  </si>
  <si>
    <t>Asistir al 100% de las jornadas de actualización y unificación de criterios contables con las alcaldías locales bajo el nuevo marco normativo contable programadas por la Dirección Financiera de la SDG</t>
  </si>
  <si>
    <t>Porcentaje de bienes de caracteristicas tecnicas uniformes de común utilización aquiridos a través del portal CCE</t>
  </si>
  <si>
    <t>EJECUCIÓN PONDERADA</t>
  </si>
  <si>
    <t>(No.criterios cumplidos según la herramienta de medición de requisitos e indice de transparencia/No. Criterios definidos según la herramienta de medición de requisitos e indice de transparencia)*100</t>
  </si>
  <si>
    <t>ALCALDE LOCAL</t>
  </si>
  <si>
    <t>Cumplir el 100% de las acciones asignadas al proceso/Alcaldía Local en el Plan de Implementación del Modelo Integrado de Planeación.</t>
  </si>
  <si>
    <r>
      <t xml:space="preserve">Realizar </t>
    </r>
    <r>
      <rPr>
        <b/>
        <sz val="12"/>
        <color indexed="10"/>
        <rFont val="Arial"/>
        <family val="2"/>
      </rPr>
      <t xml:space="preserve">minimo </t>
    </r>
    <r>
      <rPr>
        <sz val="12"/>
        <rFont val="Arial"/>
        <family val="2"/>
      </rPr>
      <t>20 acciones de control u operativos en materia de urbanismo relacionados con la integridad del Espacio Público</t>
    </r>
  </si>
  <si>
    <r>
      <t xml:space="preserve">Comprometer al 30 de junio del 2018 el </t>
    </r>
    <r>
      <rPr>
        <b/>
        <sz val="12"/>
        <color indexed="10"/>
        <rFont val="Arial"/>
        <family val="2"/>
      </rPr>
      <t>50%</t>
    </r>
    <r>
      <rPr>
        <sz val="12"/>
        <rFont val="Arial"/>
        <family val="2"/>
      </rPr>
      <t xml:space="preserve"> del presupuesto de inversión directa disponible a la vigencia para el FDL y el </t>
    </r>
    <r>
      <rPr>
        <b/>
        <sz val="12"/>
        <color indexed="10"/>
        <rFont val="Arial"/>
        <family val="2"/>
      </rPr>
      <t>95%</t>
    </r>
    <r>
      <rPr>
        <sz val="12"/>
        <rFont val="Arial"/>
        <family val="2"/>
      </rPr>
      <t xml:space="preserve"> al 31 de diciembre de 2018.</t>
    </r>
  </si>
  <si>
    <r>
      <t xml:space="preserve">Girar mínimo el </t>
    </r>
    <r>
      <rPr>
        <b/>
        <sz val="12"/>
        <color indexed="10"/>
        <rFont val="Arial"/>
        <family val="2"/>
      </rPr>
      <t>30%</t>
    </r>
    <r>
      <rPr>
        <sz val="12"/>
        <rFont val="Arial"/>
        <family val="2"/>
      </rPr>
      <t xml:space="preserve"> del presupuesto de inversión directa comprometidos en la vigencia 2018</t>
    </r>
  </si>
  <si>
    <r>
      <t xml:space="preserve">Girar el </t>
    </r>
    <r>
      <rPr>
        <b/>
        <sz val="12"/>
        <color indexed="10"/>
        <rFont val="Arial"/>
        <family val="2"/>
      </rPr>
      <t>50%</t>
    </r>
    <r>
      <rPr>
        <sz val="12"/>
        <rFont val="Arial"/>
        <family val="2"/>
      </rPr>
      <t xml:space="preserve"> del presupuesto comprometido constituido como Obligaciones por Pagar de la vigencia 2017 y anteriores (Funcionamiento e Inversión).</t>
    </r>
  </si>
  <si>
    <r>
      <t>Adelantar el</t>
    </r>
    <r>
      <rPr>
        <b/>
        <sz val="12"/>
        <rFont val="Arial"/>
        <family val="2"/>
      </rPr>
      <t xml:space="preserve"> </t>
    </r>
    <r>
      <rPr>
        <b/>
        <sz val="12"/>
        <color indexed="10"/>
        <rFont val="Arial"/>
        <family val="2"/>
      </rPr>
      <t>100%</t>
    </r>
    <r>
      <rPr>
        <sz val="12"/>
        <rFont val="Arial"/>
        <family val="2"/>
      </rPr>
      <t xml:space="preserve"> de los procesos contractuales de malla vial y parques de la vigencia 2018, utilizando los pliegos tipo.</t>
    </r>
  </si>
  <si>
    <r>
      <t>Publicar el</t>
    </r>
    <r>
      <rPr>
        <b/>
        <sz val="12"/>
        <color indexed="10"/>
        <rFont val="Arial"/>
        <family val="2"/>
      </rPr>
      <t xml:space="preserve"> 100% </t>
    </r>
    <r>
      <rPr>
        <sz val="12"/>
        <rFont val="Arial"/>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</si>
  <si>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r>
      <t xml:space="preserve">Adquirir el </t>
    </r>
    <r>
      <rPr>
        <b/>
        <sz val="12"/>
        <color indexed="10"/>
        <rFont val="Arial"/>
        <family val="2"/>
      </rPr>
      <t>80%</t>
    </r>
    <r>
      <rPr>
        <sz val="12"/>
        <rFont val="Arial"/>
        <family val="2"/>
      </rPr>
      <t xml:space="preserve"> de los bienes de Características Técnicas Uniformes de Común Utilización a través del portal Colombia Compra Eficiente.</t>
    </r>
  </si>
  <si>
    <t>Archivar el 60% de las actuaciones de establecimientos de comercio anteriores a la ley 1801-2016 antes del 30 de junio de 2018</t>
  </si>
  <si>
    <t>Realizar  tres campañas externas de posicionamiento y difusión de los resultados obtenidos en la ejecución del Plan de Desarrollo Local.</t>
  </si>
  <si>
    <t>Realizar  nueve (9) campañas internas para la Alcaldia Local , las cuales incluya los temas de transparencia, clima laboral y ambiental</t>
  </si>
  <si>
    <t>Matriz seguimiento Consejo Local de Gobierno</t>
  </si>
  <si>
    <t>Coordinación proceso Gestiòn para el Desarrollo local</t>
  </si>
  <si>
    <t>Actas del Consejo Local de Gobierno</t>
  </si>
  <si>
    <t>Actas de Rendición de Cuentas y Diálogos Ciudadanos</t>
  </si>
  <si>
    <t>Coordinación proceso Gestiòn para el Desarrollo local - Profesional de Planeación</t>
  </si>
  <si>
    <t>Matriz seguimiento al Plan de Desarrollo Local</t>
  </si>
  <si>
    <t>Profesional de Planeaciòn</t>
  </si>
  <si>
    <t>Matriz seguimiento al Plan de Desarrollo Local, MUSI, SEGPLAN</t>
  </si>
  <si>
    <t>Aplicativo de Gestiòn Documental</t>
  </si>
  <si>
    <t>Profesional de Despacho - Derechos de Peticiòn .</t>
  </si>
  <si>
    <t>Plan de comunicaciones</t>
  </si>
  <si>
    <t>Oficina de Prensa</t>
  </si>
  <si>
    <t>Carpeta campañas externas</t>
  </si>
  <si>
    <t>Carpeta campañas internas</t>
  </si>
  <si>
    <t>Actas de operativos</t>
  </si>
  <si>
    <t xml:space="preserve">Profesional Oficina Asesoría Jurídica - Inspecciones </t>
  </si>
  <si>
    <t>Inspecciones  - Referente Ambiental</t>
  </si>
  <si>
    <t xml:space="preserve">Inspecciones </t>
  </si>
  <si>
    <t>PREDIS</t>
  </si>
  <si>
    <t>PREDIS - Matriz Obligaciones por Pagar</t>
  </si>
  <si>
    <t>Coordinación proceso Gestiòn para el Desarrollo local , Profesional de Planeaciòn, Profesional de Contrataciòn, Profesional de Presupuesto</t>
  </si>
  <si>
    <t>SECOP II</t>
  </si>
  <si>
    <t xml:space="preserve">Abogado del Fondo de Desarrollo Local, Profesional de Planeaciòn </t>
  </si>
  <si>
    <t xml:space="preserve">Portal de Colombia Compra Eficiente (Plan Anual de Adquisiciones-PAA y SECOP I o SECOP II o TVEC) </t>
  </si>
  <si>
    <t>Base de Datos que se lleva en la Oficina de Contratación ALRUU y Carpetas Contractuales</t>
  </si>
  <si>
    <t>Abogado del Fondo de Desarrollo Local, Profesional</t>
  </si>
  <si>
    <t>Reportar mensualmente al contador del FDL (Vía Orfeo o AGD) el 100% de la información insumo para los estados contables en materia de multas, contratación, almacén, presupuesto, liquidación de contratos, avances de ejecución contractual, entre otros</t>
  </si>
  <si>
    <t>Direcciòn Distrital de Contabilidad de la Secretarìa Distrital de Gobierno</t>
  </si>
  <si>
    <t>Contador del Fondo de Desarrollo Local Alcaldìa Local de Rafael Uribe Uribe</t>
  </si>
  <si>
    <t>Citaciones y actas de asistencia trimestral a las jornadas de actualización y unificaciòn de criterios</t>
  </si>
  <si>
    <t>Oficina de Obras, Jurídica, Inspecciones, Tesorería Distrital, Presupuesto, Contratación, Planeación</t>
  </si>
  <si>
    <t>Porcentaje de Cumplimiento PLAN DE GESTIÓN 2018</t>
  </si>
  <si>
    <t>Profesional Oficina Asesoría de Obras / Insepecciones</t>
  </si>
  <si>
    <t>Coordinación proceso Gestiòn para el Desarrollo local, Coordinador Grupo Gestiòn Policiva, Ordenador del Gasto</t>
  </si>
  <si>
    <t>https://gobiernobogota-my.sharepoint.com/:f:/g/personal/manuel_amorocho_gobiernobogota_gov_co/ErpW2ggFqGZApDzQfA1cFfwBQ5yeNYRFPwoKPKuzPtjYPA?e=RlK50h</t>
  </si>
  <si>
    <t xml:space="preserve">https://gobiernobogota-my.sharepoint.com/:f:/g/personal/manuel_amorocho_gobiernobogota_gov_co/EmwPVkxLyPRDiu1NKi-rsS4BXe4AQyU09ZFerUoyDg36Aw?e=iwG7et
Radicados de ORFEO  II - 20186820000353 Enero 15, 20186820003733 Febrero 12, 20186820004653 Marzo 06 y 20186820005303 Marzo 20 y Matriz de segumiento de la Oficina de Atención al Ciudadano. </t>
  </si>
  <si>
    <t xml:space="preserve">En el marco de la rendición de cuentas
vigencia 2017 la Alcaldía Rafael Uribe
Uribe ha realizado los diálogos
ciudadanos y presenta un avance del
69.5% de la meta propuesta de
incremento en la participación para 2018
de 40%, es importante tener en cuenta
que la Audiencia de Rendición de
cuentas se realizará el próximo 28 de
abril 2018 por lo cual no se ha
alcanzado el cumplimiento total de la
meta. 
</t>
  </si>
  <si>
    <t xml:space="preserve">El avance físico alcanzado durante el
primer semestre corresponde
principalmente a aquellos proyectos cuyo
Tipo de anualización meta proyecto es
constante, los demás proyectos de
inversión se encuentran en proceso de
formulación a excepción de una de las
metas del proyecto 1550 que cuenta con
avance físico en el marco de la
realización de Rendición de Cuentas y
supera la meta para el trimestre. En el
archivo plano adjunto se expone la forma
como se realizó la ponderación
porcentual de cumplimiento por metas y
por tipo de anualización meta proyecto. 
</t>
  </si>
  <si>
    <t xml:space="preserve">https://gobiernobogota-my.sharepoint.com/:f:/g/personal/manuel_amorocho_gobiernobogota_gov_co/EndvkRd5HJpMuyFhfMej754BC4OXM8sXBQYLBWFUHOYHMQ?e=i4bt6n
Listados de asistencia
diálogos ciudadanos. La participación reportada corresponde a la asistencia a los Diálogos Ciudadanos teniendo en
cuenta que a la fecha no se ha realizado la Rendición de Cuentas que se encuentra programada para
el próximo 28 de abril de 2018. </t>
  </si>
  <si>
    <t xml:space="preserve">https://gobiernobogota-my.sharepoint.com/:f:/g/personal/manuel_amorocho_gobiernobogota_gov_co/Es090mRvrKlLuJb9LuPs_UcB93YVxlxyEExldppuZoiObg?e=S0KL4U
Archivo plano Excel:
Avance de metas
MUSI primer
trimestre 2018. 
 El reporte oficial de avance de metas se encuentra en proceso de emisión por parte de la
Secretaría Distrital de Planeación. </t>
  </si>
  <si>
    <t>Dando cumplimiento en el primer trimestre de la vigencia 2018 a la meta del Plan de Gestión relacionada con el proceso de relaciones estratégicas  "Responder oportunamente el 100% de los ejercicios de control político, derechos de petición y/o solicitudes de información que realice el Concejo de Bogotá D.C y el Congreso de la República conforme con los mecanismos diseñados e implementados en la vigencia 2017", se puede evidenciar lo siguiente:
1. En el primer trimestre de la vigencia 2018, fueron remitidos cinco (05) requerimientos por el Concejo de Bogotá a la Alcaldía Local Rafael Uribe Uribe, los cuales se contestaron en los términos de ley por la Administración Local. Adicionalmente, se emitieron cuatro (04) informes periódicos según lo estipulado en la norma.
2. En el primer trimestre de la vigencia 2018, se evidencia un (01) requerimiento por parte del Congreso de la República a la Alcaldía Local Rafael Uribe Uribe, el cual se contestó en términos de ley por la Administración Local.
Por consiguiente, se emitió el 100% de respuestas oportunamente a las solicitudes por ejercicios de control político, derechos de petición y/o información realizaca por el Concejo de Bogotá y el  Congreso de la República.</t>
  </si>
  <si>
    <t>En el primer trimestre de la vigencia 2018, se realizaron cuatro reportes de seguimiento de control preventivo a los Derechos de Petición de la Alcaldía Local Rafale Uribe Uribe (bajo los radicados 20186820000353 Enero 15, 20186820003733 Febrero 12, 20186820004653 Marzo 06 y 20186820005303 Marzo 20)  en el cual el Alcalde Local insta a cada uno de los responsables, coordinadores y líderes de las áreas a estar muy acusiosos con los equipos de trabajo para tramitar y dar respuesta oportuna a los requerimientos interpuestos por la ciudadanía y que se tramitan a través de los aplicativos de SDQS y ORFEO, realizando el seguimiento constante hasta lograr su respectiva culminación. 
Se realizó el seguimiento a cada Derecho de Petición del primer trimestre a través del documento en línea compartido con Atención al Ciudadano, donde se evidencia que Reporte Preventivo Alcaldía Local de Rafael Uribe Uribe, tenemos un cumplimiento del 30,07% con respuesta oportuna. el 69.93% se encuentra en trámite, donde el 65% corresponde al proceso de Inspección, Vigilancia y Control</t>
  </si>
  <si>
    <t xml:space="preserve">No se puede reportar avance a 31 de
marzo de 2018, en razón a que de
conformidad con el procedimiento el
plan de acción del Consejo Local de
Gobiemo se aprueba en el primer
trimestre. En nuestro caso fue aprobado
el 21 de marzo. </t>
  </si>
  <si>
    <t>En el Acta Consejo Local de Gobieron de la sesiòn del 21 de marzo se aprobò el Plan de Acciòn. Sin embargo, la oficialización de dicha acta se realizarà en la sesiòn del dìa 18 de abril de 2018.</t>
  </si>
  <si>
    <t>Al primer trimestre se ha comprometido el presupuesto de inversión asignado a la vigencia 2018, en gastos de funcionamiento que corresponde a $1.676.000.000 con un porcentaje de 20.90 % y de Inversión por valor de 58,837,689,776 con un porcentaje del 53.79%</t>
  </si>
  <si>
    <t>Carpeta ejecución presupuestal aplicativo PREDIS</t>
  </si>
  <si>
    <t>De las obligaciones por pagar, el rubro se ha comprometido $48.116.433.315 y se ha girado $6.304.736.908 que corresponde al 13.10%</t>
  </si>
  <si>
    <t xml:space="preserve">Se encuentra publicado en la página institucional de la Alcaldía local de Rafael Uribe Uribe, de acuerdo a los lineamientos de la Secretaria Distrital de Gobierno   </t>
  </si>
  <si>
    <t>Se realizaron tres (03) campañas externas: 
1.      Protección Animal
2.      Rutas y practicas seguras para la mujer
3.      Cuidado del agua en la celebración del día de la misma.</t>
  </si>
  <si>
    <t>Redes sociales:
Facebook
Twitter
Página web</t>
  </si>
  <si>
    <t>Se realizaron cuatro (04) campañas internas:
1.      Viernes de Actividad Física
2.      Día de Yoga
3.      Posicionamiento de redes con los servidores
4.      Tips y cuidados para los espacios en buen estado</t>
  </si>
  <si>
    <t>Baños de la entidad, cartelera institucional, y cartelera de Cultura Ciudadana, whatsap del grupo</t>
  </si>
  <si>
    <t xml:space="preserve">Actas de Operativos obrantes en la oficina Jurídica del Grupo de Gestión Policiva.  </t>
  </si>
  <si>
    <t xml:space="preserve">Se realizaron 3 acciones de control u operativos en materia de urbanismo relacionados con la integridad del Espacio Público. 
Actas de Operativos obrantes en la oficina Jurídica del Grupo de Gestión Policiva.  </t>
  </si>
  <si>
    <t>Se realizaron 7 acciones de control u operativos en materia de actividad económica.</t>
  </si>
  <si>
    <t xml:space="preserve">Actas de Operativos obrantes en la oficina Jurídica del Grupo de Gestión Policiva. (6 establecimientos comerciales y 1 parqueaderos e.c.) </t>
  </si>
  <si>
    <t>A la fecha no se han realizado operativos de este tipo</t>
  </si>
  <si>
    <t xml:space="preserve">A la fecha no se han realizado operativos de este tipo. </t>
  </si>
  <si>
    <t>No fue programada esta actividad para el primer trimestre</t>
  </si>
  <si>
    <t>http://www.rafaeluribe.gov.co/transparencia/planeacion/planes/plan-comunicaciones-vigencia-2018</t>
  </si>
  <si>
    <t>En este momento se está desarrollando la formulación de los procesos contractuales de malla vial y de parques de la vigencia 2018 con pliegos tipo. Sin embargo, hasta el momento no se han presentado o socializado con el Comitè de Contratación</t>
  </si>
  <si>
    <t>Mesas Técnicas  de los procesos contractuales de malla vial y parques de la vigencia 2018.</t>
  </si>
  <si>
    <t>Procesos contractuales publicados y actualizados en SECOP I, II y TVEC. 
Documentaciòn cargada en el Sistema de Vigilancia y control Fiscal SIVICOF del informe mensual con corte a 31 de enero, 28 de febrero y 31 de marzo de 2018</t>
  </si>
  <si>
    <t>En el mes de enero se adjudicaron 133 contratos, 06 modificaciones contractuales y 110 novedades contractuales.
En el mes de febrero se adjudicó 1 contrato, 06 modificaciones contractuales y 29 novedades contractuales.
En el mes de marzo se adjudicaron 4 contratos, 7 modificaciones contractuales y 10 novedades contractuales
 los cuales presentan constancia de cargue de la información en SECOP I, SECOP II o TVEC</t>
  </si>
  <si>
    <t>En este periodo según reporte de Sivicof , dando continuidad a la Directiva 012 de 2016
En el mes de enero se generaron 06 modificaciones contractuales .
En el mes de febrero se generaron 06 modificaciones contractuales.
En el mes de marzo se  se generaron  07 modificaciones contractuales</t>
  </si>
  <si>
    <t>https://www.colombiacompra.gov.co/tienda-virtual-del-estado-colombiano/ordenes-compra/?number_order=&amp;state=&amp;entity=ALCALDIA%20LOCAL%20RAFAEL%20URIBE%20URIBE%20-%20ALRUU&amp;tool=&amp;date_to&amp;date_from</t>
  </si>
  <si>
    <t>Según la Tienda Viertual del Estado Colombiano, hasta el momento no se ha procedido a  adquirir  bienes de Características Técnicas Uniformes de Común Utilización a través del portal Colombia Compra Eficiente.</t>
  </si>
  <si>
    <t>Se evidencian el reporte mensual al contador del FDL (Vía correo electrónico) del 100% de la información insumo para los estados contables en materia de multas, contratación, almacén, presupuesto, liquidación de contratos, avances de ejecución contractual, entre otros</t>
  </si>
  <si>
    <t>Correo electrònico
Documentaciòn cargada en el Sistema de Vigilancia y control Fiscal SIVICOF del informe mensual con corte a 31 de enero, 28 de febrero y 31 de marzo de 2018</t>
  </si>
  <si>
    <t>Se realizaron 4 acciones de control u operativos en materia de urbanismo relacionados con la integridad urbanística por parte de las inspecciones y 8 acciones de control u operativos en materia de urbanismo relacionados con la integridad urbanística por parte de la oficina asesora jurìdica de obras.</t>
  </si>
  <si>
    <t>Actas digitalizadas de Operativos obrantes en la oficina Jurídica del Grupo de Gestión Policiva</t>
  </si>
  <si>
    <t>Hacer un (1) ejercicio de evaluación del normograma  aplicables al proceso/Alcaldía Local de conformidad con el procedimiento  "Procedimiento para la identificación y evaluación de requisitos legales"</t>
  </si>
  <si>
    <t>Meta no programda para el I trimestre</t>
  </si>
  <si>
    <t>Nivel de vencimiento planes de mejoramiento internos</t>
  </si>
  <si>
    <t>Nivel de vencimeinto planes externos</t>
  </si>
  <si>
    <t>La alcaldía local  cuenta con un nivel de vencimiento 47% en planes de mejoramiento internos, respecto a los planes externos tiene un nivel de vencimiento de 56%</t>
  </si>
  <si>
    <t>Informe planes de mejoramiento</t>
  </si>
  <si>
    <t>En el marco del cumplimiento de la Ley 1712 faltan por cumplir 17 criterios</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</si>
  <si>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</si>
  <si>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</si>
  <si>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</si>
  <si>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</si>
  <si>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</si>
  <si>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</si>
  <si>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Actuaciones de establecimiento de comercio anteriores a la ley 1801/2016 archivadas en la vigencia 2018</t>
  </si>
  <si>
    <t>Numero de actuaciones de establecimientos de comercio anteriores a la ley 1801 /2016 archivadas en la vigencia 2018</t>
  </si>
  <si>
    <t>Según cifras de SIACTUA y el proyecto DIAL la alcaldía local de rafael uribe uribe archivó 19 actuaciones de obras anteriores a la ley 1801 de 2018 durante el primer trimestre de 2018</t>
  </si>
  <si>
    <t>SI- ACTUA y Cifras Proyecto DIAL</t>
  </si>
  <si>
    <t>Según cifras de SIACTUA y el proyecto DIAL la alcaldía local de rafael uribe uribe archivó 1 actuación de establecimientos de comercio anteriores a la ley 1801 de 2018 durante el primer trimestre de 2018</t>
  </si>
  <si>
    <t>Pronunciarse (Avoca, rechazar o enviar al competente) sobre el 85% de las actuaciones policivas recibidas en las Inspecciones de Policía radicadas durante el año 2.018.</t>
  </si>
  <si>
    <t>Número de autos durante la vigencia 2018/Número total de actuaciones radicadas) *100</t>
  </si>
  <si>
    <t>APLICATIVO</t>
  </si>
  <si>
    <t>SÍ ACTUA</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</si>
  <si>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</si>
  <si>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</si>
  <si>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</si>
  <si>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</si>
  <si>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</si>
  <si>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</si>
  <si>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NO PROGRAMADO</t>
  </si>
  <si>
    <t>SIPSE
Archivo Físico</t>
  </si>
  <si>
    <t>Planeación
Contratación</t>
  </si>
  <si>
    <t>La alcaldía local de rafael uribe uribe asitió a todas las jornadas de unificación de criterios contables citadas por la subsecretaría de gestión institucional y la dirección financiera</t>
  </si>
  <si>
    <t>radicado 20184000255093</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</si>
  <si>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</si>
  <si>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</si>
  <si>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</si>
  <si>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</si>
  <si>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Área de Gestión Corporativa Local</t>
  </si>
  <si>
    <t xml:space="preserve">Revisión Archivo físico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</si>
  <si>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</si>
  <si>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</si>
  <si>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</si>
  <si>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Sistema de Gestión Documental
Aplicativo Hola
Archivo área de Sistemas</t>
  </si>
  <si>
    <t>Administrador de red
Alcaldía Local de Antonio Nariño</t>
  </si>
  <si>
    <t>Seguimiento al Porcentaje de Políticas de Gestión TIC</t>
  </si>
  <si>
    <t xml:space="preserve">Seguimiento Herramienta de Registro de Requisitos Legales </t>
  </si>
  <si>
    <t>Promotor de la Mejora Alcaldía Local</t>
  </si>
  <si>
    <t>Gestor Ambiental</t>
  </si>
  <si>
    <t>Seguimiento Mediciones de desempeño Ambiental</t>
  </si>
  <si>
    <t>Disminución de requerimientos ciudadanos vencidos asignados a la Alcaldía Local</t>
  </si>
  <si>
    <t>Aplicativo de gestión documental</t>
  </si>
  <si>
    <t>Promotor de la Mejora  y líderes de proceso Alcaldía Local</t>
  </si>
  <si>
    <t>Seguimiento Requerimiento ciudadanos</t>
  </si>
  <si>
    <t>Seguimiento AGORA</t>
  </si>
  <si>
    <t>Aplicativo de gestión documental ORFEO</t>
  </si>
  <si>
    <t>Seguimiento al reporte expedido por el Aplicactivo de Gestión ORFEO</t>
  </si>
  <si>
    <t xml:space="preserve">Revisión aplicativo </t>
  </si>
  <si>
    <t>LEY1712</t>
  </si>
  <si>
    <t>PÁGINA WEB ALCALDÍA LOCAL</t>
  </si>
  <si>
    <t>Líderes de proceso</t>
  </si>
  <si>
    <t xml:space="preserve">Seguimiento Página Web Alcaldía Local </t>
  </si>
  <si>
    <t>radicado 20184600227103</t>
  </si>
  <si>
    <t>Según informe de servicio a la ciudadania la alcaldía local de rafael uribe uribe pasó de tener 1532 requerimientos vencidos de 2017 a 1085 durante el primer trimestre de 2018</t>
  </si>
  <si>
    <t>50% (401)</t>
  </si>
  <si>
    <t>Se evidencian el reporte mensual al contador del FDL (Vía correo electrónico) del 100% de la información insumo para los estados contables en materia de multas, contratación, almacén, presupuesto, liquidación de contratos, avances de ejecución contractual, entre otros por parte de la Tesorería Distrital, faltan los insumos de la oficina de Obras</t>
  </si>
  <si>
    <t>A nivel general con corte al día 19/06/2018 hora 05:00 pm podemos encontrar algunas particularidades como:
* 55.86% de Eficacia (Porcentaje de cumplimiento frente a los objetivos propuestos para cada una de las actividades enmarcadas en la estrategia del abordaje territorial). Aumentando alrededor de un 2% frente al mes inmediatamente anterior.
* 86.72% de Eficiencia (Porcentaje de actividades realizadas frente a las programadas).  Aumentando alrededor de un 4% frente al mes inmediatamente anterior.
* 25% de Efectividad (Porcentaje de ciudadanía beneficiada de las actividades realizadas enmarcadas en la estrategia de abordaje territorial). Se mantiene frente al mes anterior en tanto existen algunas cifras de impacto poblacional por definir.</t>
  </si>
  <si>
    <t>INFORME DE SEGUIMIENTO PLAN DE ACCIÓN CLG RAFAEL URIBE URIBE
CORTE: 19 DE JUNIO DE 2018
Plan de Acción del Consejo Local de Gobierno
Actas de  las sesiones del Consejo Local de Gobierno</t>
  </si>
  <si>
    <t>En el marco de la rendición de cuentas de la vigencia 2017 la Alcaldía Rafael Uribe Uribe ha realizado los diálogos ciudadanos y presenta un avance del 100% de la meta propuesta de
incremento en la participación para 2018
de 40%. En la vigencia 2017, en el marco de la rendición de cuentas de la vigencia 2016, participaron 237 ciudadanos. en la vigencia 2018, en el marco de la rendición de cuentas de la vigencia 2017 participaron 331 ciudadanos. (sin contar los diálogos ciudadanos)
En la vigencia 2018 se programaron cuatro dialogos ciudadanos y una rendicion de cuentas.</t>
  </si>
  <si>
    <t>Listados de asistencia diálogos ciudadanos. La participación reportada corresponde a la asistencia a los Diálogos Ciudadanos y Rendición de Cuentas en la vigencia 2017 y 2018. Se adjunta evidencia fotográfica, preguntas y encuestas.</t>
  </si>
  <si>
    <t>El avance físico alcanzado durante el segundo semestre corresponde al 9% teniendo en cuenta el tipo de anualización de las metas por cada uno de los proyectos</t>
  </si>
  <si>
    <t xml:space="preserve">Archivo plano Excel:
Avance de metas MUSI segundo trimestre 2018. 
El reporte oficial de avance de metas se encuentra en proceso de emisión por parte de la Secretaría Distrital de Planeación. </t>
  </si>
  <si>
    <t>Dando cumplimiento en el primer trimestre de la vigencia 2018 a la meta del Plan de Gestión relacionada con el proceso de relaciones estratégicas  "Responder oportunamente el 100% de los ejercicios de control político, derechos de petición y/o solicitudes de información que realice el Concejo de Bogotá D.C y el Congreso de la República conforme con los mecanismos diseñados e implementados en la vigencia 2017", se puede evidenciar lo siguiente:
1. En el primer trimestre de la vigencia 2018, fueron remitidos veinticinco (25) requerimientos por el Concejo de Bogotá a la Alcaldía Local Rafael Uribe Uribe, los cuales once (11) ya se  contestaron y catorce (14) se encuentran en trámite de respuesta por parte de la Administración Local.
2. En el primer trimestre de la vigencia 2018, se evidencia que nop existieron requerimientos por parte del Congreso de la República a la Alcaldía Local Rafael Uribe Uribe.
Por consiguiente, se emitió el 44% de respuestas a las solicitudes por ejercicios de control político, derechos de petición y/o información realizada por el Concejo de Bogotá y el  Congreso de la República y se encuentra el 56% en trámite de respuesta</t>
  </si>
  <si>
    <t xml:space="preserve">Matriz de excel de control y seguimiento </t>
  </si>
  <si>
    <t>Al segundo trimestre se ha comprometido el presupuesto relacionado en gastos de funcionamiento correspondiente a 1.660.750.755 con un porcentaje de 71% y de inversión por valor de 59.157.213.398 con un porcentaje de 54,09%</t>
  </si>
  <si>
    <t>Al cierre del segundo trimestre se ha girado del presupuesto de inversión Directa para la vigencia 2018, la suma de 5.779.770.641 Obteniendo un porcentaje de 9.33%</t>
  </si>
  <si>
    <t>Al cierre del primer trimestre se ha girado del presupuesto de inversión Directa para la vigencia 2018, la suma de 1,102,057,700.00. Obteniendo un porcentaje de 1,78%</t>
  </si>
  <si>
    <t>De las obligaciones por pagar de vigencias anteriores, el rubro comprometido fue de  $21,101,235,711.66 con un 98,98%, los giros realizados corresponden a 9,291,548,174.00 con un 43,54%</t>
  </si>
  <si>
    <t>Carpeta ejecución presupuestal aplicativo PREDIS - Matriz de Obligaciones por Pagar reportada a Nivel Central - Secretaría deistrital d eGobierno.</t>
  </si>
  <si>
    <t>En este momento se presentó la oferta para contratar la intervenoría del contrato de Obra Pública de Parques -COP-127-2017, bajo el proceso FDLRR-CMA-186-2018, los cuales fueron formulados los procesos contractuales de malla vial y de parques de la vigencia 2018 con pliegos tipo y se presentaron y socializaron en el   Comitè de Contratación.
Adicionalmente, se presentó el proceso  FDLRUU-LP-193-2018, Licitación Obra Pública para realizar construcción, mantenimiento y adecuación de parques vecinales, de bolsillo por el sistema de precios unitarios fijos</t>
  </si>
  <si>
    <t>procesos contractuales de malla vial y parques de la vigencia 2018.</t>
  </si>
  <si>
    <t>En el mes de abril se adjudicó 01 contrato, 04 modificaciones contractuales y 08 novedades contractuales.
En el mes de mayo se adjudicaron 05 contratos, 05 modificaciones contractuales y 10 novedades contractuales.
En el mes de junio se adjudicaron 06 contratos, 07 modificaciones contractuales y 18 novedades contractuales
De los cuales presentan constancia de cargue de la información en SECOP I, SECOP II o TVEC</t>
  </si>
  <si>
    <t>Procesos contractuales publicados y actualizados en SECOP I, II y TVEC. 
Documentaciòn cargada en el Sistema de Vigilancia y control Fiscal SIVICOF del informe mensual con corte a 30 de abril, 31 de mayo y 30 de junio de 2018</t>
  </si>
  <si>
    <t>Según la Tienda Viertual del Estado Colombiano, hasta el momento  se ha procedido a  adquirir  bienes de Características Técnicas Uniformes de Común Utilización a través del portal Colombia Compra Eficiente por la Orden de Compra 28944, 28598 y 28348</t>
  </si>
  <si>
    <t>En este periodo según reporte de Sivicof , dando continuidad a la Directiva 012 de 2016
En el mes de abril se presentaron 04 modificaciones contractuales.
En el mes de mayo se presentaron 05 modificaciones contractuales.
En el mes de junio se presentaron 07 modificaciones contractuales.
De los cuales presentan constancia de cargue de la información en SECOP I, SECOP II o TVEC
Adicionalmente, se anexan las comunicaciones entre la Alcaldía Local Rafael Uribe Uribe, la secretaría Distrital de Gobierno y los sectores vinculados (según corresponda) en el proceso de revisión, análisis técnico, jurídico y financiero, los estudios previos y demás documentos inherentes de la etapa precontractual</t>
  </si>
  <si>
    <t>https://docs.google.com/spreadsheets/d/1rri-9HUhnI9484yHInOOhxAoQlMihanNz497T2Z8Kwo/edit?ts=5ac794d7#gid=358857999
Radicados de reporte de seguimiento de control preventivo a los derechos de petición de la Alcaldía Local Rafael Uribe Uribe</t>
  </si>
  <si>
    <t>En el segundo trimestre de la vigencia 2018, se realizaron tres reportes de seguimiento de control preventivo a los Derechos de Petición de la Alcaldía Local Rafale Uribe Uribe (bajo los radicados 20186820006323 abril 12 de 2018, 20186820007043 mayo 02 de 2018, 20186820008633 junio 05 de 2018)  en el cual el Alcalde Local insta a cada uno de los responsables, coordinadores y líderes de las áreas a estar muy acusiosos con los equipos de trabajo para tramitar y dar respuesta oportuna a los requerimientos interpuestos por la ciudadanía y que se tramitan a través de los aplicativos de SDQS y ORFEO, realizando el seguimiento constante hasta lograr su respectiva culminación. 
Se realizó el seguimiento a cada Derecho de Petición del segundo trimestre a través del documento en línea compartido con Atención al Ciudadano, donde se evidencia que Reporte Preventivo Alcaldía Local de Rafael Uribe Uribe, tenemos un cumplimiento del 60,8% con respuesta oportuna. el 39,2% se encuentra en trámite.</t>
  </si>
  <si>
    <t>Se encuentra publicado en la página institucional de la Alcaldía local de Rafael Uribe Uribe, de acuerdo a los lineamientos de la Secretaria Distrital de Gobierno.</t>
  </si>
  <si>
    <t>Se anexa  reuni{on asesor{ia consolidación del Plan de Comunicacones, Acta de aorobación y Plan de Comunicaciones vigencia 2018</t>
  </si>
  <si>
    <t>Se realizó una (01) campaña externa: 
1.      Todos Somos Rafael uribe Uribe</t>
  </si>
  <si>
    <t>Se realizaron tres (03) campañas internas:
1.      Campaña modo off
2.      Que no te devuelvan la cuenta
3.     Posicionamiento de redes con los servidores</t>
  </si>
  <si>
    <t>Cartelera institucional, y cartelera de Cultura Ciudadana, whatsap del grupo</t>
  </si>
  <si>
    <t xml:space="preserve">Se realizaron 5 acciones de control u operativos en materia de urbanismo relacionados con la integridad del Espacio Público. 
Actas de Operativos obrantes en la oficina Jurídica del Grupo de Gestión Policiva.  </t>
  </si>
  <si>
    <t>Se realizaron 15 acciones de control u operativos en materia de actividad económica. (1 Bodegas de reciclaje, 7 Establecimientos de comercio, 3 llantas, 4 parqueadreos)</t>
  </si>
  <si>
    <t xml:space="preserve">Actas de Operativos obrantes en la oficina Jurídica del Grupo de Gestión Policiva. (1 Bodegas de reciclaje, 7 Establecimientos de comercio, 3 llantas, 4 parqueadreos) </t>
  </si>
  <si>
    <t>No fue programada esta actividad para el segundo trimestre</t>
  </si>
  <si>
    <t>Se realizaron 5 acciones de control u operativos en materia de ambiente, mineria y relaciones con los animales (1 Bodegas de reiclaje, 3 llantas y 1 veterinarias)</t>
  </si>
  <si>
    <t>Se practicaron 233 visitas de control urbano a las licencias reportadas por las Curadurias Urbanas, consolidandose como acciones de control u operativos en materia de urbanismo relacionados con la integridad urbanística por parte de la oficina asesora jurìdica de obras.</t>
  </si>
  <si>
    <t>Informe de acciones de mejora interna y matriz de seguimiento de acciones de mejora externas</t>
  </si>
  <si>
    <t>Según la matriz de registro de publicaciones, la alcaldía local de rafael uribe uribe cumplió con el 96% de criterios de la ley 1712 durante el II trimestre</t>
  </si>
  <si>
    <t>Matriz de registro de publicaciones alcaldía local de rafael uribe uribe</t>
  </si>
  <si>
    <t>Informe de ORFEO 1</t>
  </si>
  <si>
    <t>La alcaldía local de rafael uribe uribe realizó el registro de la buena práctica en el espacio Ágora</t>
  </si>
  <si>
    <t>Informe de buenas prácticas en ÁGORA</t>
  </si>
  <si>
    <t>La alcaldía local de rafael uribe uribe realizó la medición de desempeño ambiental conforme los lineamientos de la OAP</t>
  </si>
  <si>
    <t>Informe de realización de la medición ambiental</t>
  </si>
  <si>
    <t>Según informe presentado por la subsecretaría de gestión institucional y la Dirección Financiera la alcaldía local asistió a todas las jornadas de unificación de criterios contables</t>
  </si>
  <si>
    <t>Según informe de la DGPDL la alcaldía local cumplió con el 94% del plan de implementación de SIPSE local</t>
  </si>
  <si>
    <t>Informe de la DGPDL</t>
  </si>
  <si>
    <t>Según el infrome de servicio a la ciudadanía la alcaldía local de rafael uribe uribe cuenta con 93 requerimientos vencidos con corte a 30 de junio de 2018.</t>
  </si>
  <si>
    <t>(1-No. De acciones vencidas de plan de mejoramiento responsabilidad del proceso /N°  de acciones a gestionar bajo responsabilidad del proceso)*100</t>
  </si>
  <si>
    <t>La alcaldía local de rafael uribe uribe cuenta con 3528 comunicaciones en el aplicativo ORFEO 1</t>
  </si>
  <si>
    <t xml:space="preserve">Acciones de mejora internas - 36% actualizadas
</t>
  </si>
  <si>
    <t>META NO PROGRAMDA</t>
  </si>
  <si>
    <t>Mantener el 100% de las acciones de mejora asignadas al proceso/Alcaldía con relación a planes de mejoramiento interno documentadas y vigentes</t>
  </si>
  <si>
    <t>Archivar 697 (30%) actuaciones de obras anteriores a la ley 1801/2016 en la vigencia 2018</t>
  </si>
  <si>
    <t>Archivar 261 (20%) actuaciones de establecimiento de comercio anteriores a la ley 1801/2016 en la vigencia 2018</t>
  </si>
  <si>
    <r>
      <t xml:space="preserve">Realizar </t>
    </r>
    <r>
      <rPr>
        <sz val="14"/>
        <rFont val="Arial Rounded MT Bold"/>
        <family val="2"/>
      </rPr>
      <t>minimo</t>
    </r>
    <r>
      <rPr>
        <b/>
        <sz val="14"/>
        <color indexed="10"/>
        <rFont val="Arial Rounded MT Bold"/>
        <family val="2"/>
      </rPr>
      <t xml:space="preserve"> </t>
    </r>
    <r>
      <rPr>
        <sz val="14"/>
        <rFont val="Arial Rounded MT Bold"/>
        <family val="2"/>
      </rPr>
      <t>20 acciones de control u operativos en materia de urbanismo relacionados con la integridad del Espacio Público</t>
    </r>
  </si>
  <si>
    <r>
      <t xml:space="preserve">Comprometer al 30 de junio del 2018 el </t>
    </r>
    <r>
      <rPr>
        <b/>
        <sz val="14"/>
        <rFont val="Arial Rounded MT Bold"/>
        <family val="2"/>
      </rPr>
      <t>50%</t>
    </r>
    <r>
      <rPr>
        <sz val="14"/>
        <rFont val="Arial Rounded MT Bold"/>
        <family val="2"/>
      </rPr>
      <t xml:space="preserve"> del presupuesto de inversión directa disponible a la vigencia para el FDL y el </t>
    </r>
    <r>
      <rPr>
        <b/>
        <sz val="14"/>
        <rFont val="Arial Rounded MT Bold"/>
        <family val="2"/>
      </rPr>
      <t>95%</t>
    </r>
    <r>
      <rPr>
        <sz val="14"/>
        <rFont val="Arial Rounded MT Bold"/>
        <family val="2"/>
      </rPr>
      <t xml:space="preserve"> al 31 de diciembre de 2018.</t>
    </r>
  </si>
  <si>
    <r>
      <t xml:space="preserve">Girar mínimo el </t>
    </r>
    <r>
      <rPr>
        <b/>
        <sz val="14"/>
        <rFont val="Arial Rounded MT Bold"/>
        <family val="2"/>
      </rPr>
      <t>30%</t>
    </r>
    <r>
      <rPr>
        <sz val="14"/>
        <rFont val="Arial Rounded MT Bold"/>
        <family val="2"/>
      </rPr>
      <t xml:space="preserve"> del presupuesto de inversión directa comprometidos en la vigencia 2018</t>
    </r>
  </si>
  <si>
    <r>
      <t xml:space="preserve">Girar el </t>
    </r>
    <r>
      <rPr>
        <b/>
        <sz val="14"/>
        <rFont val="Arial Rounded MT Bold"/>
        <family val="2"/>
      </rPr>
      <t>50%</t>
    </r>
    <r>
      <rPr>
        <sz val="14"/>
        <rFont val="Arial Rounded MT Bold"/>
        <family val="2"/>
      </rPr>
      <t xml:space="preserve"> del presupuesto comprometido constituido como Obligaciones por Pagar de la vigencia 2017 y anteriores (Funcionamiento e Inversión).</t>
    </r>
  </si>
  <si>
    <r>
      <t>Adelantar el</t>
    </r>
    <r>
      <rPr>
        <b/>
        <sz val="14"/>
        <rFont val="Arial Rounded MT Bold"/>
        <family val="2"/>
      </rPr>
      <t xml:space="preserve"> 100%</t>
    </r>
    <r>
      <rPr>
        <sz val="14"/>
        <rFont val="Arial Rounded MT Bold"/>
        <family val="2"/>
      </rPr>
      <t xml:space="preserve"> de los procesos contractuales de malla vial y parques de la vigencia 2018, utilizando los pliegos tipo.</t>
    </r>
  </si>
  <si>
    <r>
      <t>Publicar el</t>
    </r>
    <r>
      <rPr>
        <b/>
        <sz val="14"/>
        <rFont val="Arial Rounded MT Bold"/>
        <family val="2"/>
      </rPr>
      <t xml:space="preserve"> 100% </t>
    </r>
    <r>
      <rPr>
        <sz val="14"/>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</si>
  <si>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r>
      <t xml:space="preserve">Adquirir el </t>
    </r>
    <r>
      <rPr>
        <b/>
        <sz val="14"/>
        <rFont val="Arial Rounded MT Bold"/>
        <family val="2"/>
      </rPr>
      <t>80%</t>
    </r>
    <r>
      <rPr>
        <sz val="14"/>
        <rFont val="Arial Rounded MT Bold"/>
        <family val="2"/>
      </rPr>
      <t xml:space="preserve"> de los bienes de Características Técnicas Uniformes de Común Utilización a través del portal Colombia Compra Eficiente.</t>
    </r>
  </si>
  <si>
    <r>
      <t xml:space="preserve">Depurar el 100% de las comunicaciones en el aplicativo de gestión documental </t>
    </r>
    <r>
      <rPr>
        <b/>
        <sz val="14"/>
        <rFont val="Arial"/>
        <family val="2"/>
      </rPr>
      <t>ORFEO I</t>
    </r>
    <r>
      <rPr>
        <sz val="14"/>
        <rFont val="Arial"/>
        <family val="2"/>
      </rPr>
      <t>(a excepción de los derechos de petición)</t>
    </r>
  </si>
  <si>
    <t>A nivel general con corte al día 16/10/2018 hora 03:00 pm podemos encontrar algunas particularidades como:
* 72,54% de Eficacia (Porcentaje de cumplimiento frente a los objetivos propuestos para cada una de las actividades enmarcadas en la estrategia del abordaje territorial). Aumentando un 16,68% frente al trimestre inmediatamente anterior.
* 95,08% de Eficiencia (Porcentaje de actividades realizadas frente a las programadas).  Aumentando un 8,36% frente al trimestre inmediatamente anterior.
* 50% de Efectividad (Porcentaje de ciudadanía beneficiada de las actividades realizadas enmarcadas en la estrategia de abordaje territorial). Aumentando un 25% frente al trimestre inmediatamente anterior.</t>
  </si>
  <si>
    <t>INFORME DE SEGUIMIENTO PLAN DE ACCIÓN CLG RAFAEL URIBE URIBE
CORTE: 01 DE OCTUBRE DE 2018
Plan de Acción del Consejo Local de Gobierno
Actas de  las sesiones del Consejo Local de Gobierno
Acta aprobada, listado de asistencia sesion mes de JULIO
Acta  pendiente de aprobar ( en sesión mes de octubre), listado de asistencia sesion mes de AGOSTO
Convocatoria a Encuentro ciudadano (sesion mes de Septiembre,  Pantallazo whatsapp de solicitud de acta de la sesión del mes de SEPTIEMBRE-Encuentro ciudadano presidida por SDG pendiente.</t>
  </si>
  <si>
    <t>En el marco de la rendición de cuentas de la vigencia 2017,  la Alcaldía Rafael Uribe Uribe ha realizado los diálogos ciudadanos y presenta un avance del 100% de la meta propuesta de
incremento en la participación para 2018
de 40%. En la vigencia 2017 en el marco de la rendición de cuentas de la vigencia 2016, participaron 237 ciudadanos. en la vigencia 2018, en el marco de la rendición de cuentas de la vigencia 2017 participaron 331 ciudadanos. (sin contar los diálogos ciudadanos)
En la vigencia 2018 se programaron cuatro dialogos ciudadanos y una rendicion de cuentas.</t>
  </si>
  <si>
    <t>El avance físico alcanzado durante el tercer semestre corresponde al 18,45% del avance acumulado entregado por meta del Plan de Desarrollo Local teniendo en cuenta el tipo de anualización de las metas por cada uno de los proyectos, y el 47,3% según el ranking de avance del Plan de Desarrollo Local contratado por localidad</t>
  </si>
  <si>
    <t xml:space="preserve">Archivo plano Excel:
Avance de metas MUSI tercer trimestre 2018. 
El reporte oficial de avance de metas se encuentra en proceso de emisión por parte de la Secretaría Distrital de Planeación. </t>
  </si>
  <si>
    <t>Dando cumplimiento en el tercer trimestre de la vigencia 2018 a la meta del Plan de Gestión relacionada con el proceso de relaciones estratégicas  "Responder oportunamente el 100% de los ejercicios de control político, derechos de petición y/o solicitudes de información que realice el Concejo de Bogotá D.C y el Congreso de la República conforme con los mecanismos diseñados e implementados en la vigencia 2017", se puede evidenciar lo siguiente:
1. En el tercer trimestre de la vigencia 2018, fueron remitidos veintiún (21) requerimientos por el Concejo de Bogotá a la Alcaldía Local Rafael Uribe Uribe, los cuales nueve (09) ya se contestaron y doce (12) se encuentran en trámite de respuesta por parte de la Administración Local.
2. En el tercer trimestre de la vigencia 2018, se evidencia que no existieron requerimientos por parte del Congreso de la República a la Alcaldía Local Rafael Uribe Uribe.
Por consiguiente, se emitió el 42,86% de respuestas a las solicitudes por ejercicios de control político, derechos de petición y/o información realizada por el Concejo de Bogotá y el  Congreso de la República y se encuentra el 57,14% en trámite de respuesta</t>
  </si>
  <si>
    <t>Meta no programada</t>
  </si>
  <si>
    <t>Se anexa  reunión asesora consolidación del Plan de Comunicacones, Acta de aorobación y Plan de Comunicaciones vigencia 2018</t>
  </si>
  <si>
    <t>Se realizaron cuatro (04) campañas externas: 
1. Campaña para comerciantes "Circuito de trámites y servicios"
2. "Campaña Todos somos distintos y entre todos aportamos para la construcción de una mejor sociedad"
3. Campaña ambiental "Vamos a cuidar el canal Río Seco"
4. Campaña comunidad de las paces " Junta Zonal de seguridad y convivencia, un espacio donde de la mano de las autoridades distritales y la comunidad acordamos acciones para mejorar la seguridad y convivencia de nuestros barrios"</t>
  </si>
  <si>
    <t>Se realizaron tres (05) campañas internas:
1. Capacitación en gestión de riesgo. Plan familiar, Plan comunitario y Primeros auxilios.
2. Campaña ambiental "Modo OFF" para apagar los equipos electrónicos al finalizar la jornada.
3. Que no te devuelvan la cuenta.
4. Campaña ambiental "En Rafael Uribe Uribe cuidamos nuestras abejas"
5. Curso de servicio al cliente con el apoyo del Servicio Nacional de Aprendizaje - SENA</t>
  </si>
  <si>
    <t>La Alcaldía Local  archivó  146 actuaciones de obras anteriores a la Ley 1801 de 2016 en el trimestre.</t>
  </si>
  <si>
    <t>https://app.powerbi.com/view?r=eyJrIjoiYWEwYzQ4NGQtMWJmZi00YmZjLWE3NjktMWI5NDUxM2M4NTA0IiwidCI6IjE0ZGUxNTVmLWUxOTItNDRkYS05OTRkLTE5MTNkODY1ODM3MiIsImMiOjR9</t>
  </si>
  <si>
    <t>La Alcaldía Local  archivó  45 actuaciones de establecimientos de comercio anteriores a la Ley 1801 de 2016 en el trimestre.</t>
  </si>
  <si>
    <t xml:space="preserve">Se realizaron 4 acciones de control u operativos en materia de urbanismo relacionados con la integridad del Espacio Público. 
Actas de Operativos obrantes en la oficina Jurídica del Grupo de Gestión Policiva.  </t>
  </si>
  <si>
    <t>Se realizaron 15 acciones de control u operativos en materia de actividad económica. (1 operativo bodegas de reciclaje, 7 operativos de establecimientos de comercio, 3 operativos de celulares, 1 operativo de llantas, 2 operativos parqueaderos y 1 operativo de veterinarias)</t>
  </si>
  <si>
    <t xml:space="preserve">Actas de Operativos obrantes en la oficina Jurídica del Grupo de Gestión Policiva. </t>
  </si>
  <si>
    <t>Se practicaron visitas de control urbano a las licencias reportadas por las Curadurias Urbanas, consolidandose como acciones de control u operativos en materia de urbanismo relacionados con la integridad urbanística por parte de la oficina asesora jurìdica de obras.</t>
  </si>
  <si>
    <t>Se realizaron 5 acciones de control u operativos en materia de ambiente, mineria y relaciones con los animales</t>
  </si>
  <si>
    <t>Para el trimestre la Alcaldía Local no realizó las 2 acciones de control de operativos programados.</t>
  </si>
  <si>
    <t>Al tercer trimestre se ha comprometido el presupuesto relacionado en gastos de funcionamiento correspondiente a 1.858.871.758 con un porcentaje de 79,47% y de inversión por valor de 66.082.997.988 con un porcentaje de 54,58%</t>
  </si>
  <si>
    <t>Al cierre del tercer trimestre se ha girado del presupuesto de inversión Directa para la vigencia 2018, la suma de 11.186.744.365 Obteniendo un porcentaje de 15.19%</t>
  </si>
  <si>
    <t>De las obligaciones por pagar de vigencias anteriores, el rubro comprometido fue de  $20,953,967,107.66 con un 98,20%, los giros realizados corresponden a 12,645,403,657.00 con un 59,26%</t>
  </si>
  <si>
    <t>Carpeta ejecución presupuestal aplicativo PREDIS - Matriz de Obligaciones por Pagar reportada a Nivel Central - Secretaría deistrital de Gobierno.</t>
  </si>
  <si>
    <t>Actualmente, el proceso FDLRUU-LP-196-2018 se encuentra en fase de Selección (Presentación de ofertas) "CONTRATAR LAS OBRAS Y ACTIVIDADES PARA LA CONSERVACION DE LA MALLA VIAL Y ESPACIO PUBLICO DE LA MALLA VIAL DE LA LOCALIDAD DE RAFAEL URIBE URIBE A PRECIOS UNITARIOS FIJOS Y MONTO AGOTABLE". El proceso FDLRUU CMA-186-2018 se encuentra en Presentación de oferta "INTEVENTORIA PARQUES COP 127-2017". Fueron formulados los procesos contractuales de malla vial y de parques de la vigencia 2018 con pliegos tipo y se presentaron y socializaron en el Comitè de Contratación.</t>
  </si>
  <si>
    <t>En el mes de julio se adjudicaron 09 contratos, 04 modificaciones contractuales y 21 novedades contractuales.
En el mes de agosto se adjudicaron 08 contratos, 06 modificaciones contractuales y 17 novedades contractuales.
En el mes de septiembre se adjudicaron 34 contratos, 23 modificaciones contractuales y 09 novedades contractuales
De los cuales presentan constancia de cargue de la información en SECOP I, SECOP II o TVEC</t>
  </si>
  <si>
    <t>Procesos contractuales publicados y actualizados en SECOP I, II y TVEC. 
Documentaciòn cargada en el Sistema de Vigilancia y control Fiscal SIVICOF del informe mensual con corte a 31 de julio, 31 de agosto y 30 de septiembre de 2018</t>
  </si>
  <si>
    <t>Según la Tienda Viertual del Estado Colombiano, hasta el momento  se ha procedido a  adquirir  bienes de Características Técnicas Uniformes de Común Utilización a través del portal Colombia Compra Eficiente por la Orden de Compra  31487</t>
  </si>
  <si>
    <t>https://www.colombiacompra.gov.co/tienda-virtual-del-estado-colombiano/ordenes-compra/31487
https://www.colombiacompra.gov.co/tienda-virtual-del-estado-colombiano/ordenes-compra/?number_order=&amp;state=&amp;entity=ALCALDIA%20LOCAL%20RAFAEL%20URIBE%20URIBE%20-%20ALRUU&amp;tool=&amp;date_to&amp;date_from</t>
  </si>
  <si>
    <t>En este periodo según reporte de Sivicof , dando continuidad a la Directiva 012 de 2016
En el mes de julio se presentaron 21 novedades contractuales.
En el mes de agosto se presentaron 17 novedades contractuales.
En el mes de septiembre se presentaron 09 novedades contractuales.
De los cuales presentan constancia de cargue de la información en SECOP I, SECOP II o TVEC
Adicionalmente, se anexan las comunicaciones entre la Alcaldía Local Rafael Uribe Uribe, la secretaría Distrital de Gobierno y los sectores vinculados (según corresponda) en el proceso de revisión, análisis técnico, jurídico y financiero, los estudios previos y demás documentos inherentes de la etapa precontractual</t>
  </si>
  <si>
    <t>La Alcaldía Local ejecutó el 100% del plan de implementación de SIPSE Local proyectado para el trimestre.</t>
  </si>
  <si>
    <t>Radicado No. 20182100457703</t>
  </si>
  <si>
    <t>De acuerdo al radicado No. 20184000431503, la Alcaldía Local asistió al 100% de las jornadas de actualización y unificación de criterios contables.</t>
  </si>
  <si>
    <t>Radicado No. 20184000431503</t>
  </si>
  <si>
    <t>En el segundo trimestre de la vigencia 2018, se realizaron procesos de control y de seguimiento a los Derechos de Petición de la Alcaldía Local Rafale Uribe Uribe, en el cual el Alcalde Local insta a cada uno de los responsables, coordinadores y líderes de las áreas a estar muy acusiosos con los equipos de trabajo para tramitar y dar respuesta oportuna a los requerimientos interpuestos por la ciudadanía y que se tramitan a través de los aplicativos de SDQS y ORFEO, realizando el seguimiento constante hasta lograr su respectiva culminación. 
Se realizó el seguimiento a cada Derecho de Petición del segundo trimestre a través del documento en línea compartido con Atención al Ciudadano, donde se evidencia que Reporte Preventivo Alcaldía Local de Rafael Uribe Uribe, tenemos un cumplimiento del 68,00% con respuesta oportuna. El 12,00% se encuentra en trámite.</t>
  </si>
  <si>
    <t>https://docs.google.com/spreadsheets/d/1rri-9HUhnI9484yHInOOhxAoQlMihanNz497T2Z8Kwo/edit?ts=5ac794d7#gid=358857999</t>
  </si>
  <si>
    <t>38,28% (307)</t>
  </si>
  <si>
    <t>De acuerdo al  radicado N° 20184200449433, la Alcaldía Local aplicó el 38,28% de la seria de contratos de la TRD.</t>
  </si>
  <si>
    <t xml:space="preserve"> Radicado N° 20184200449433</t>
  </si>
  <si>
    <t>De acuerdo al Radicado No. 20184400435333, la Alcaldía Local cumplió con el 100% de los lineamientos de gestión de las TIC impartidas por la DTI para el trimestre.</t>
  </si>
  <si>
    <t>Radicado No. 20184400435333</t>
  </si>
  <si>
    <t>La Alcaldía local no registró una buena práctica en la herramienta gestión del conocimiento (Agora).</t>
  </si>
  <si>
    <t>La Alcaldía Local mantuvo al 100% las acciones de mejora asignadas al proceso.</t>
  </si>
  <si>
    <t>La Alcaldía Local realizó la publicación del 96% de la información relacionada con el proceso en la página web.</t>
  </si>
  <si>
    <t>http://www.rafaeluribe.gov.co/transparencia/instrumentos-gestion-informacion-publica/relacionados-informacion</t>
  </si>
  <si>
    <t>Informe de requerimientos servicio a la ciudadanía</t>
  </si>
  <si>
    <t xml:space="preserve"> ((Número de requerimientos ciudadanos con respuesta de fondo asignados a la Alcaldía Local de la vigencia 2017 /Número de requerimientos ciudadanos asignados a la Alcaldía Local de la vigencia 2017)*100%)</t>
  </si>
  <si>
    <t xml:space="preserve">Porcentaje de requerimientos ciudadanos con respuesta de fondo ingresados en la vigencia 2017, según verificación efectuada por el proceso de Servicio a la Ciudadanía </t>
  </si>
  <si>
    <t>Dar respuesta al 100% de los requerimientos ciudadanos asignados a la Alcaldía Local durante la vigencia 2017, según la información de seguimiento presentada por el proceso de Servicio a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</si>
</sst>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240A]\ #,##0.00"/>
    <numFmt numFmtId="166" formatCode="* #,##0.00&quot;    &quot;;\-* #,##0.00&quot;    &quot;;* \-#&quot;    &quot;;@\ "/>
    <numFmt numFmtId="167" formatCode="0.0%"/>
  </numFmts>
  <fonts count="58"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8"/>
      <color theme="1"/>
      <name val="Arial Rounded MT Bold"/>
      <family val="2"/>
    </font>
    <font>
      <sz val="11"/>
      <color theme="1"/>
      <name val="Arial Rounded MT Bold"/>
      <family val="2"/>
    </font>
    <font>
      <b/>
      <sz val="11"/>
      <name val="Arial Rounded MT Bold"/>
      <family val="2"/>
    </font>
    <font>
      <b/>
      <sz val="12"/>
      <name val="Arial Rounded MT Bold"/>
      <family val="2"/>
    </font>
    <font>
      <b/>
      <sz val="11"/>
      <color indexed="16"/>
      <name val="Arial Rounded MT Bold"/>
      <family val="2"/>
    </font>
    <font>
      <b/>
      <sz val="10"/>
      <name val="Arial Rounded MT Bold"/>
      <family val="2"/>
    </font>
    <font>
      <sz val="10"/>
      <color theme="1"/>
      <name val="Arial Rounded MT Bold"/>
      <family val="2"/>
    </font>
    <font>
      <sz val="12"/>
      <name val="Arial Rounded MT Bold"/>
      <family val="2"/>
    </font>
    <font>
      <sz val="10"/>
      <name val="Arial Rounded MT Bold"/>
      <family val="2"/>
    </font>
    <font>
      <b/>
      <sz val="10"/>
      <color indexed="8"/>
      <name val="Arial Rounded MT Bold"/>
      <family val="2"/>
    </font>
    <font>
      <b/>
      <sz val="10"/>
      <color theme="1"/>
      <name val="Arial Rounded MT Bold"/>
      <family val="2"/>
    </font>
    <font>
      <b/>
      <sz val="18"/>
      <name val="Arial Rounded MT Bold"/>
      <family val="2"/>
    </font>
    <font>
      <b/>
      <sz val="48"/>
      <color theme="1"/>
      <name val="Arial Rounded MT Bold"/>
      <family val="2"/>
    </font>
    <font>
      <b/>
      <sz val="22"/>
      <color theme="1"/>
      <name val="Arial Rounded MT Bold"/>
      <family val="2"/>
    </font>
    <font>
      <sz val="18"/>
      <name val="Arial Rounded MT Bold"/>
      <family val="2"/>
    </font>
    <font>
      <b/>
      <sz val="28"/>
      <color theme="1"/>
      <name val="Arial Rounded MT Bold"/>
      <family val="2"/>
    </font>
    <font>
      <sz val="18"/>
      <color theme="1"/>
      <name val="Arial Rounded MT Bold"/>
      <family val="2"/>
    </font>
    <font>
      <sz val="16"/>
      <color theme="1"/>
      <name val="Arial Rounded MT Bold"/>
      <family val="2"/>
    </font>
    <font>
      <b/>
      <sz val="28"/>
      <name val="Arial Rounded MT Bold"/>
      <family val="2"/>
    </font>
    <font>
      <b/>
      <sz val="16"/>
      <color theme="1"/>
      <name val="Arial Rounded MT Bold"/>
      <family val="2"/>
    </font>
    <font>
      <b/>
      <sz val="26"/>
      <color theme="1"/>
      <name val="Arial Rounded MT Bold"/>
      <family val="2"/>
    </font>
    <font>
      <b/>
      <sz val="24"/>
      <color theme="1"/>
      <name val="Arial Rounded MT Bold"/>
      <family val="2"/>
    </font>
    <font>
      <b/>
      <sz val="12"/>
      <color theme="1"/>
      <name val="Arial"/>
      <family val="2"/>
    </font>
    <font>
      <sz val="12"/>
      <name val="Arial"/>
      <family val="2"/>
    </font>
    <font>
      <b/>
      <sz val="12"/>
      <color indexed="10"/>
      <name val="Arial"/>
      <family val="2"/>
    </font>
    <font>
      <b/>
      <sz val="12"/>
      <name val="Arial"/>
      <family val="2"/>
    </font>
    <font>
      <sz val="12"/>
      <color rgb="FF000000"/>
      <name val="Arial"/>
      <family val="2"/>
    </font>
    <font>
      <u/>
      <sz val="11"/>
      <color theme="10"/>
      <name val="Calibri"/>
      <family val="2"/>
      <scheme val="minor"/>
    </font>
    <font>
      <sz val="16"/>
      <name val="Arial Rounded MT Bold"/>
      <family val="2"/>
    </font>
    <font>
      <u/>
      <sz val="16"/>
      <color theme="10"/>
      <name val="Calibri"/>
      <family val="2"/>
      <scheme val="minor"/>
    </font>
    <font>
      <b/>
      <sz val="20"/>
      <name val="Arial Rounded MT Bold"/>
      <family val="2"/>
    </font>
    <font>
      <sz val="18"/>
      <color rgb="FF00000A"/>
      <name val="Arial"/>
      <family val="2"/>
    </font>
    <font>
      <b/>
      <sz val="28"/>
      <color theme="1"/>
      <name val="Arial"/>
      <family val="2"/>
    </font>
    <font>
      <sz val="18"/>
      <color theme="1"/>
      <name val="Arial"/>
      <family val="2"/>
    </font>
    <font>
      <sz val="16"/>
      <color theme="1"/>
      <name val="Arial"/>
      <family val="2"/>
    </font>
    <font>
      <sz val="18"/>
      <name val="Arial"/>
      <family val="2"/>
    </font>
    <font>
      <sz val="16"/>
      <name val="Arial"/>
      <family val="2"/>
    </font>
    <font>
      <sz val="20"/>
      <color theme="1"/>
      <name val="Arial"/>
      <family val="2"/>
    </font>
    <font>
      <sz val="14"/>
      <color theme="1"/>
      <name val="Arial Rounded MT Bold"/>
      <family val="2"/>
    </font>
    <font>
      <sz val="14"/>
      <name val="Arial Rounded MT Bold"/>
      <family val="2"/>
    </font>
    <font>
      <b/>
      <sz val="14"/>
      <color theme="1"/>
      <name val="Arial Rounded MT Bold"/>
      <family val="2"/>
    </font>
    <font>
      <b/>
      <sz val="14"/>
      <name val="Arial Rounded MT Bold"/>
      <family val="2"/>
    </font>
    <font>
      <b/>
      <sz val="14"/>
      <color indexed="16"/>
      <name val="Arial Rounded MT Bold"/>
      <family val="2"/>
    </font>
    <font>
      <sz val="14"/>
      <color rgb="FF00000A"/>
      <name val="Arial"/>
      <family val="2"/>
    </font>
    <font>
      <b/>
      <sz val="14"/>
      <color indexed="10"/>
      <name val="Arial Rounded MT Bold"/>
      <family val="2"/>
    </font>
    <font>
      <sz val="14"/>
      <name val="Arial"/>
      <family val="2"/>
    </font>
    <font>
      <sz val="14"/>
      <color rgb="FF000000"/>
      <name val="Arial Rounded MT Bold"/>
      <family val="2"/>
    </font>
    <font>
      <b/>
      <sz val="14"/>
      <name val="Arial"/>
      <family val="2"/>
    </font>
  </fonts>
  <fills count="2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0"/>
        <bgColor rgb="FFD7E4BD"/>
      </patternFill>
    </fill>
    <fill>
      <patternFill patternType="solid">
        <fgColor theme="4" tint="0.39997558519241921"/>
        <bgColor indexed="64"/>
      </patternFill>
    </fill>
    <fill>
      <patternFill patternType="solid">
        <fgColor theme="9"/>
        <bgColor indexed="64"/>
      </patternFill>
    </fill>
    <fill>
      <patternFill patternType="solid">
        <fgColor theme="4" tint="0.79998168889431442"/>
        <bgColor indexed="64"/>
      </patternFill>
    </fill>
  </fills>
  <borders count="4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1" fillId="2" borderId="0" applyNumberFormat="0" applyBorder="0" applyAlignment="0" applyProtection="0"/>
    <xf numFmtId="164" fontId="5" fillId="0" borderId="0" applyFont="0" applyFill="0" applyBorder="0" applyAlignment="0" applyProtection="0"/>
    <xf numFmtId="166" fontId="1" fillId="0" borderId="0" applyFill="0" applyBorder="0" applyAlignment="0" applyProtection="0"/>
    <xf numFmtId="0" fontId="1" fillId="0" borderId="0"/>
    <xf numFmtId="9" fontId="5"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37" fillId="0" borderId="0" applyNumberFormat="0" applyFill="0" applyBorder="0" applyAlignment="0" applyProtection="0"/>
    <xf numFmtId="41" fontId="5" fillId="0" borderId="0" applyFont="0" applyFill="0" applyBorder="0" applyAlignment="0" applyProtection="0"/>
  </cellStyleXfs>
  <cellXfs count="680">
    <xf numFmtId="0" fontId="0" fillId="0" borderId="0" xfId="0"/>
    <xf numFmtId="0" fontId="6" fillId="0" borderId="4"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0" fillId="0" borderId="0" xfId="0" applyAlignment="1">
      <alignment wrapText="1"/>
    </xf>
    <xf numFmtId="0" fontId="6" fillId="0" borderId="5"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justify"/>
    </xf>
    <xf numFmtId="0" fontId="8" fillId="9" borderId="8" xfId="0" applyFont="1" applyFill="1" applyBorder="1" applyAlignment="1">
      <alignment horizontal="justify" vertical="center" wrapText="1"/>
    </xf>
    <xf numFmtId="0" fontId="8" fillId="6" borderId="8" xfId="0" applyFont="1" applyFill="1" applyBorder="1" applyAlignment="1">
      <alignment horizontal="justify" vertical="center" wrapText="1"/>
    </xf>
    <xf numFmtId="0" fontId="4" fillId="10" borderId="2" xfId="0" applyFont="1" applyFill="1" applyBorder="1" applyAlignment="1">
      <alignment horizontal="center" vertical="center" wrapText="1"/>
    </xf>
    <xf numFmtId="0" fontId="4" fillId="10" borderId="2" xfId="0" applyFont="1" applyFill="1" applyBorder="1" applyAlignment="1">
      <alignment horizontal="justify" vertical="center" wrapText="1"/>
    </xf>
    <xf numFmtId="0" fontId="8" fillId="10" borderId="8" xfId="0" applyFont="1" applyFill="1" applyBorder="1" applyAlignment="1">
      <alignment horizontal="justify" vertical="center" wrapText="1"/>
    </xf>
    <xf numFmtId="0" fontId="8" fillId="10" borderId="9"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4" fillId="11" borderId="8" xfId="0" applyFont="1" applyFill="1" applyBorder="1" applyAlignment="1">
      <alignment horizontal="justify" vertical="center" wrapText="1"/>
    </xf>
    <xf numFmtId="0" fontId="4" fillId="12" borderId="2"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4" fillId="13" borderId="8" xfId="0" applyFont="1" applyFill="1" applyBorder="1" applyAlignment="1">
      <alignment horizontal="justify" vertical="center" wrapText="1"/>
    </xf>
    <xf numFmtId="0" fontId="8" fillId="13" borderId="11" xfId="0" applyFont="1" applyFill="1" applyBorder="1" applyAlignment="1">
      <alignment horizontal="justify" vertical="center" wrapText="1"/>
    </xf>
    <xf numFmtId="0" fontId="8" fillId="13" borderId="8" xfId="0" applyFont="1" applyFill="1" applyBorder="1" applyAlignment="1">
      <alignment horizontal="justify" vertical="center" wrapText="1"/>
    </xf>
    <xf numFmtId="0" fontId="4" fillId="13" borderId="2" xfId="0" applyFont="1" applyFill="1" applyBorder="1" applyAlignment="1">
      <alignment vertical="center" wrapText="1"/>
    </xf>
    <xf numFmtId="0" fontId="8" fillId="14" borderId="10" xfId="0" applyFont="1" applyFill="1" applyBorder="1" applyAlignment="1">
      <alignment horizontal="justify" vertical="center" wrapText="1"/>
    </xf>
    <xf numFmtId="0" fontId="8" fillId="14" borderId="8" xfId="0" applyFont="1" applyFill="1" applyBorder="1" applyAlignment="1">
      <alignment horizontal="justify" vertical="center" wrapText="1"/>
    </xf>
    <xf numFmtId="0" fontId="4" fillId="14" borderId="8" xfId="0" applyFont="1" applyFill="1" applyBorder="1" applyAlignment="1">
      <alignment horizontal="justify" vertical="center" wrapText="1"/>
    </xf>
    <xf numFmtId="0" fontId="9" fillId="14" borderId="8" xfId="0" applyFont="1" applyFill="1" applyBorder="1" applyAlignment="1">
      <alignment horizontal="justify" vertical="center" wrapText="1"/>
    </xf>
    <xf numFmtId="0" fontId="8" fillId="14" borderId="12" xfId="0" applyFont="1" applyFill="1" applyBorder="1" applyAlignment="1">
      <alignment horizontal="left" vertical="center" wrapText="1"/>
    </xf>
    <xf numFmtId="0" fontId="8" fillId="14" borderId="9"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14" borderId="9" xfId="0" applyFont="1" applyFill="1" applyBorder="1" applyAlignment="1">
      <alignment horizontal="justify" vertical="center" wrapText="1"/>
    </xf>
    <xf numFmtId="0" fontId="11" fillId="0" borderId="0" xfId="0" applyFont="1"/>
    <xf numFmtId="0" fontId="12" fillId="6" borderId="2" xfId="0" applyFont="1" applyFill="1" applyBorder="1" applyAlignment="1">
      <alignment vertical="center" wrapText="1"/>
    </xf>
    <xf numFmtId="0" fontId="13" fillId="6" borderId="13" xfId="0" applyFont="1" applyFill="1" applyBorder="1" applyAlignment="1">
      <alignment horizontal="center" vertical="center" wrapText="1"/>
    </xf>
    <xf numFmtId="0" fontId="15" fillId="6" borderId="14" xfId="0" applyFont="1" applyFill="1" applyBorder="1" applyAlignment="1">
      <alignment vertical="center" wrapText="1"/>
    </xf>
    <xf numFmtId="0" fontId="15" fillId="6" borderId="8" xfId="0" applyFont="1" applyFill="1" applyBorder="1" applyAlignment="1">
      <alignment vertical="center" wrapText="1"/>
    </xf>
    <xf numFmtId="0" fontId="16" fillId="6" borderId="0" xfId="0" applyFont="1" applyFill="1"/>
    <xf numFmtId="0" fontId="14" fillId="21" borderId="29"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7" fillId="5" borderId="19" xfId="0" applyFont="1" applyFill="1" applyBorder="1" applyAlignment="1" applyProtection="1">
      <alignment horizontal="left" vertical="center" wrapText="1"/>
    </xf>
    <xf numFmtId="0" fontId="19" fillId="6" borderId="1" xfId="0" applyFont="1" applyFill="1" applyBorder="1" applyAlignment="1">
      <alignment vertical="center" wrapText="1"/>
    </xf>
    <xf numFmtId="0" fontId="19" fillId="6" borderId="0" xfId="0" applyFont="1" applyFill="1" applyBorder="1" applyAlignment="1">
      <alignment vertical="center" wrapText="1"/>
    </xf>
    <xf numFmtId="0" fontId="18" fillId="6" borderId="1" xfId="0" applyFont="1" applyFill="1" applyBorder="1" applyAlignment="1">
      <alignment horizontal="left" vertical="center" wrapText="1"/>
    </xf>
    <xf numFmtId="0" fontId="20" fillId="6" borderId="0" xfId="0" applyFont="1" applyFill="1" applyBorder="1" applyAlignment="1">
      <alignment horizontal="center" vertical="center"/>
    </xf>
    <xf numFmtId="0" fontId="20" fillId="6" borderId="0" xfId="0" applyFont="1" applyFill="1" applyBorder="1" applyAlignment="1">
      <alignment vertical="center"/>
    </xf>
    <xf numFmtId="0" fontId="19" fillId="6" borderId="0" xfId="0" applyFont="1" applyFill="1" applyBorder="1" applyAlignment="1">
      <alignment horizontal="center" vertical="center" wrapText="1"/>
    </xf>
    <xf numFmtId="0" fontId="16" fillId="6" borderId="0" xfId="0" applyFont="1" applyFill="1" applyAlignment="1">
      <alignment horizontal="center"/>
    </xf>
    <xf numFmtId="0" fontId="15" fillId="6" borderId="0" xfId="0" applyFont="1" applyFill="1" applyBorder="1" applyAlignment="1">
      <alignment horizontal="center" vertical="center" wrapText="1"/>
    </xf>
    <xf numFmtId="0" fontId="15" fillId="20" borderId="22" xfId="0" applyFont="1" applyFill="1" applyBorder="1" applyAlignment="1">
      <alignment vertical="center" wrapText="1"/>
    </xf>
    <xf numFmtId="0" fontId="15" fillId="20" borderId="23" xfId="0" applyFont="1" applyFill="1" applyBorder="1" applyAlignment="1">
      <alignment vertical="center" wrapText="1"/>
    </xf>
    <xf numFmtId="0" fontId="15" fillId="7" borderId="10" xfId="0" applyFont="1" applyFill="1" applyBorder="1" applyAlignment="1">
      <alignment horizontal="center" vertical="center" wrapText="1"/>
    </xf>
    <xf numFmtId="0" fontId="15" fillId="18" borderId="19" xfId="0" applyFont="1" applyFill="1" applyBorder="1" applyAlignment="1">
      <alignment horizontal="center" vertical="center" wrapText="1"/>
    </xf>
    <xf numFmtId="0" fontId="15" fillId="18" borderId="7"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5" fillId="18" borderId="18" xfId="0" applyFont="1" applyFill="1" applyBorder="1" applyAlignment="1">
      <alignment horizontal="center" vertical="center" wrapText="1"/>
    </xf>
    <xf numFmtId="0" fontId="15" fillId="18" borderId="18" xfId="0" applyFont="1" applyFill="1" applyBorder="1" applyAlignment="1">
      <alignment vertical="center" wrapText="1"/>
    </xf>
    <xf numFmtId="0" fontId="15" fillId="7" borderId="27"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20" fillId="7" borderId="3" xfId="0" applyFont="1" applyFill="1" applyBorder="1"/>
    <xf numFmtId="0" fontId="15" fillId="8" borderId="3"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16" xfId="0" applyFont="1" applyFill="1" applyBorder="1" applyAlignment="1">
      <alignment horizontal="center" vertical="center" wrapText="1"/>
    </xf>
    <xf numFmtId="0" fontId="11" fillId="0" borderId="0" xfId="0" applyFont="1" applyAlignment="1">
      <alignment horizontal="justify" vertical="center" wrapText="1"/>
    </xf>
    <xf numFmtId="0" fontId="19" fillId="6"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15" borderId="44" xfId="0"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5" fillId="15" borderId="45" xfId="0" applyFont="1" applyFill="1" applyBorder="1" applyAlignment="1">
      <alignment horizontal="center" vertical="center" wrapText="1"/>
    </xf>
    <xf numFmtId="0" fontId="33" fillId="6" borderId="5" xfId="0" applyFont="1" applyFill="1" applyBorder="1" applyAlignment="1" applyProtection="1">
      <alignment horizontal="justify" vertical="center" wrapText="1"/>
      <protection locked="0"/>
    </xf>
    <xf numFmtId="9" fontId="32" fillId="6" borderId="5" xfId="5"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5" xfId="0" applyFont="1" applyFill="1" applyBorder="1" applyAlignment="1">
      <alignment vertical="center" wrapText="1"/>
    </xf>
    <xf numFmtId="9" fontId="7" fillId="6" borderId="5" xfId="0" applyNumberFormat="1" applyFont="1" applyFill="1" applyBorder="1" applyAlignment="1" applyProtection="1">
      <alignment horizontal="center" vertical="center" wrapText="1"/>
      <protection locked="0"/>
    </xf>
    <xf numFmtId="0" fontId="7" fillId="6" borderId="5" xfId="0" applyFont="1" applyFill="1" applyBorder="1" applyAlignment="1" applyProtection="1">
      <alignment horizontal="left" vertical="center" wrapText="1"/>
    </xf>
    <xf numFmtId="0" fontId="7" fillId="0" borderId="0" xfId="0" applyFont="1"/>
    <xf numFmtId="0" fontId="33" fillId="6" borderId="2" xfId="0" applyFont="1" applyFill="1" applyBorder="1" applyAlignment="1" applyProtection="1">
      <alignment horizontal="justify" vertical="center" wrapText="1"/>
      <protection locked="0"/>
    </xf>
    <xf numFmtId="9" fontId="32" fillId="6" borderId="2" xfId="5" applyFont="1" applyFill="1" applyBorder="1" applyAlignment="1">
      <alignment horizontal="center" vertical="center" wrapText="1"/>
    </xf>
    <xf numFmtId="0" fontId="7" fillId="6" borderId="2" xfId="0" applyFont="1" applyFill="1" applyBorder="1" applyAlignment="1" applyProtection="1">
      <alignment horizontal="center" vertical="center" wrapText="1"/>
      <protection locked="0"/>
    </xf>
    <xf numFmtId="3" fontId="7" fillId="6" borderId="2" xfId="2" applyNumberFormat="1" applyFont="1" applyFill="1" applyBorder="1" applyAlignment="1" applyProtection="1">
      <alignment horizontal="center" vertical="center" wrapText="1"/>
      <protection locked="0"/>
    </xf>
    <xf numFmtId="3" fontId="7" fillId="6" borderId="2" xfId="0" applyNumberFormat="1" applyFont="1" applyFill="1" applyBorder="1" applyAlignment="1" applyProtection="1">
      <alignment horizontal="center" vertical="center" wrapText="1"/>
      <protection locked="0"/>
    </xf>
    <xf numFmtId="0" fontId="7" fillId="6" borderId="2" xfId="0" applyFont="1" applyFill="1" applyBorder="1" applyAlignment="1" applyProtection="1">
      <alignment horizontal="left" vertical="center" wrapText="1"/>
    </xf>
    <xf numFmtId="0" fontId="7" fillId="6" borderId="2" xfId="0" applyFont="1" applyFill="1" applyBorder="1" applyAlignment="1" applyProtection="1">
      <alignment horizontal="justify" vertical="center" wrapText="1"/>
      <protection locked="0"/>
    </xf>
    <xf numFmtId="9" fontId="32" fillId="6" borderId="2" xfId="5"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33" fillId="6" borderId="5" xfId="0" applyFont="1" applyFill="1" applyBorder="1" applyAlignment="1">
      <alignment horizontal="justify" vertical="center" wrapText="1"/>
    </xf>
    <xf numFmtId="9" fontId="32" fillId="6" borderId="5" xfId="5" applyFont="1" applyFill="1" applyBorder="1" applyAlignment="1">
      <alignment horizontal="center" vertical="center" wrapText="1"/>
    </xf>
    <xf numFmtId="0" fontId="7" fillId="6" borderId="5" xfId="0" applyFont="1" applyFill="1" applyBorder="1" applyAlignment="1" applyProtection="1">
      <alignment horizontal="justify" vertical="center" wrapText="1"/>
      <protection locked="0"/>
    </xf>
    <xf numFmtId="0" fontId="7" fillId="6" borderId="5" xfId="0" applyFont="1" applyFill="1" applyBorder="1" applyAlignment="1">
      <alignment horizontal="center" vertical="center" wrapText="1"/>
    </xf>
    <xf numFmtId="1" fontId="7" fillId="6" borderId="5" xfId="0" applyNumberFormat="1" applyFont="1" applyFill="1" applyBorder="1" applyAlignment="1" applyProtection="1">
      <alignment horizontal="center" vertical="center" wrapText="1"/>
      <protection locked="0"/>
    </xf>
    <xf numFmtId="0" fontId="7" fillId="6" borderId="5" xfId="0" applyNumberFormat="1" applyFont="1" applyFill="1" applyBorder="1" applyAlignment="1" applyProtection="1">
      <alignment horizontal="center" vertical="center" wrapText="1"/>
      <protection locked="0"/>
    </xf>
    <xf numFmtId="0" fontId="7" fillId="6" borderId="7" xfId="0" applyFont="1" applyFill="1" applyBorder="1" applyAlignment="1" applyProtection="1">
      <alignment horizontal="left" vertical="center" wrapText="1"/>
    </xf>
    <xf numFmtId="0" fontId="7" fillId="6" borderId="2" xfId="0" applyFont="1" applyFill="1" applyBorder="1" applyAlignment="1">
      <alignment horizontal="center" vertical="center" wrapText="1"/>
    </xf>
    <xf numFmtId="1" fontId="7" fillId="6" borderId="2" xfId="0" applyNumberFormat="1" applyFont="1" applyFill="1" applyBorder="1" applyAlignment="1" applyProtection="1">
      <alignment horizontal="center" vertical="center" wrapText="1"/>
      <protection locked="0"/>
    </xf>
    <xf numFmtId="0" fontId="7" fillId="6" borderId="2" xfId="0" applyFont="1" applyFill="1" applyBorder="1" applyAlignment="1">
      <alignment vertical="center" wrapText="1"/>
    </xf>
    <xf numFmtId="9" fontId="7" fillId="6" borderId="2" xfId="0" applyNumberFormat="1" applyFont="1" applyFill="1" applyBorder="1" applyAlignment="1" applyProtection="1">
      <alignment horizontal="center" vertical="center" wrapText="1"/>
      <protection locked="0"/>
    </xf>
    <xf numFmtId="0" fontId="7" fillId="0" borderId="2" xfId="0" applyFont="1" applyBorder="1"/>
    <xf numFmtId="0" fontId="33" fillId="6" borderId="2" xfId="0" applyFont="1" applyFill="1" applyBorder="1" applyAlignment="1">
      <alignment horizontal="justify" vertical="center" wrapText="1"/>
    </xf>
    <xf numFmtId="10" fontId="33" fillId="6" borderId="2" xfId="5" applyNumberFormat="1"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5" xfId="0" applyFont="1" applyFill="1" applyBorder="1" applyAlignment="1" applyProtection="1">
      <alignment horizontal="center" vertical="center" wrapText="1"/>
      <protection locked="0"/>
    </xf>
    <xf numFmtId="9" fontId="7" fillId="6" borderId="5" xfId="5" applyFont="1" applyFill="1" applyBorder="1" applyAlignment="1" applyProtection="1">
      <alignment horizontal="center" vertical="center" wrapText="1"/>
      <protection locked="0"/>
    </xf>
    <xf numFmtId="9" fontId="7" fillId="6" borderId="5" xfId="5" applyFont="1" applyFill="1" applyBorder="1" applyAlignment="1" applyProtection="1">
      <alignment horizontal="center" vertical="center"/>
      <protection locked="0"/>
    </xf>
    <xf numFmtId="9" fontId="7" fillId="6" borderId="2" xfId="5" applyFont="1" applyFill="1" applyBorder="1" applyAlignment="1" applyProtection="1">
      <alignment horizontal="center" vertical="center" wrapText="1"/>
      <protection locked="0"/>
    </xf>
    <xf numFmtId="9" fontId="7" fillId="6" borderId="2" xfId="5" applyFont="1" applyFill="1" applyBorder="1" applyAlignment="1" applyProtection="1">
      <alignment horizontal="center" vertical="center"/>
      <protection locked="0"/>
    </xf>
    <xf numFmtId="0" fontId="7" fillId="6" borderId="2" xfId="5" applyNumberFormat="1"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wrapText="1"/>
      <protection locked="0"/>
    </xf>
    <xf numFmtId="0" fontId="7" fillId="6"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0" fillId="0" borderId="3" xfId="0" applyFont="1" applyFill="1" applyBorder="1"/>
    <xf numFmtId="0" fontId="36" fillId="6" borderId="2" xfId="0" applyFont="1" applyFill="1" applyBorder="1" applyAlignment="1" applyProtection="1">
      <alignment horizontal="left" vertical="center" wrapText="1"/>
      <protection locked="0"/>
    </xf>
    <xf numFmtId="0" fontId="7" fillId="6" borderId="5" xfId="0" applyFont="1" applyFill="1" applyBorder="1" applyAlignment="1">
      <alignment horizontal="left" vertical="center" wrapText="1"/>
    </xf>
    <xf numFmtId="0" fontId="7" fillId="6" borderId="5" xfId="0" applyFont="1" applyFill="1" applyBorder="1" applyAlignment="1" applyProtection="1">
      <alignment horizontal="left" vertical="center" wrapText="1"/>
      <protection locked="0"/>
    </xf>
    <xf numFmtId="0" fontId="7" fillId="6" borderId="2" xfId="0" applyFont="1" applyFill="1" applyBorder="1" applyAlignment="1">
      <alignment horizontal="left" vertical="center" wrapText="1"/>
    </xf>
    <xf numFmtId="0" fontId="7" fillId="6" borderId="2" xfId="0" applyFont="1" applyFill="1" applyBorder="1" applyAlignment="1" applyProtection="1">
      <alignment horizontal="left" vertical="center" wrapText="1"/>
      <protection locked="0"/>
    </xf>
    <xf numFmtId="0" fontId="33" fillId="6" borderId="2" xfId="0" applyFont="1" applyFill="1" applyBorder="1" applyAlignment="1">
      <alignment horizontal="left" vertical="center" wrapText="1"/>
    </xf>
    <xf numFmtId="0" fontId="7" fillId="6" borderId="2" xfId="0" applyNumberFormat="1" applyFont="1" applyFill="1" applyBorder="1" applyAlignment="1" applyProtection="1">
      <alignment horizontal="center" vertical="center" wrapText="1"/>
      <protection locked="0"/>
    </xf>
    <xf numFmtId="0" fontId="33" fillId="22" borderId="2" xfId="4" applyFont="1" applyFill="1" applyBorder="1" applyAlignment="1" applyProtection="1">
      <alignment horizontal="justify" vertical="center" wrapText="1"/>
      <protection locked="0"/>
    </xf>
    <xf numFmtId="9" fontId="35" fillId="6" borderId="2" xfId="5" applyFont="1" applyFill="1" applyBorder="1" applyAlignment="1">
      <alignment horizontal="center" vertical="center" wrapText="1"/>
    </xf>
    <xf numFmtId="0" fontId="15" fillId="0" borderId="3" xfId="0" applyFont="1" applyFill="1" applyBorder="1" applyAlignment="1">
      <alignment horizontal="justify" vertical="center" wrapText="1"/>
    </xf>
    <xf numFmtId="165" fontId="7" fillId="6" borderId="17" xfId="0" applyNumberFormat="1" applyFont="1" applyFill="1" applyBorder="1" applyAlignment="1" applyProtection="1">
      <alignment horizontal="center" vertical="center" wrapText="1"/>
      <protection locked="0"/>
    </xf>
    <xf numFmtId="165" fontId="7" fillId="6" borderId="30" xfId="0" applyNumberFormat="1" applyFont="1" applyFill="1" applyBorder="1" applyAlignment="1" applyProtection="1">
      <alignment horizontal="center" vertical="center" wrapText="1"/>
      <protection locked="0"/>
    </xf>
    <xf numFmtId="0" fontId="32" fillId="6" borderId="7" xfId="0" applyFont="1" applyFill="1" applyBorder="1" applyAlignment="1" applyProtection="1">
      <alignment horizontal="center" vertical="center" wrapText="1"/>
      <protection locked="0"/>
    </xf>
    <xf numFmtId="9" fontId="32" fillId="6" borderId="7" xfId="5" applyFont="1" applyFill="1" applyBorder="1" applyAlignment="1" applyProtection="1">
      <alignment horizontal="center" vertical="center" wrapText="1"/>
      <protection locked="0"/>
    </xf>
    <xf numFmtId="0" fontId="7" fillId="6" borderId="7" xfId="0" applyFont="1" applyFill="1" applyBorder="1" applyAlignment="1">
      <alignment vertical="center" wrapText="1"/>
    </xf>
    <xf numFmtId="0" fontId="33" fillId="6" borderId="7" xfId="0" applyFont="1" applyFill="1" applyBorder="1" applyAlignment="1">
      <alignment horizontal="left" vertical="center" wrapText="1"/>
    </xf>
    <xf numFmtId="9" fontId="7" fillId="6" borderId="7" xfId="0" applyNumberFormat="1" applyFont="1" applyFill="1" applyBorder="1" applyAlignment="1" applyProtection="1">
      <alignment horizontal="center" vertical="center" wrapText="1"/>
      <protection locked="0"/>
    </xf>
    <xf numFmtId="165" fontId="7" fillId="6" borderId="37" xfId="0" applyNumberFormat="1" applyFont="1" applyFill="1" applyBorder="1" applyAlignment="1" applyProtection="1">
      <alignment horizontal="center" vertical="center" wrapText="1"/>
      <protection locked="0"/>
    </xf>
    <xf numFmtId="9" fontId="32" fillId="6" borderId="7" xfId="5" applyFont="1" applyFill="1" applyBorder="1" applyAlignment="1">
      <alignment horizontal="center" vertical="center" wrapText="1"/>
    </xf>
    <xf numFmtId="0" fontId="7" fillId="6" borderId="7" xfId="0" applyFont="1" applyFill="1" applyBorder="1" applyAlignment="1" applyProtection="1">
      <alignment horizontal="left" vertical="center" wrapText="1"/>
      <protection locked="0"/>
    </xf>
    <xf numFmtId="0" fontId="7" fillId="6" borderId="7" xfId="0" applyFont="1" applyFill="1" applyBorder="1" applyAlignment="1" applyProtection="1">
      <alignment horizontal="justify" vertical="center" wrapText="1"/>
      <protection locked="0"/>
    </xf>
    <xf numFmtId="0" fontId="7" fillId="6" borderId="7" xfId="0" applyFont="1" applyFill="1" applyBorder="1" applyAlignment="1">
      <alignment vertical="center"/>
    </xf>
    <xf numFmtId="0" fontId="33" fillId="22" borderId="5" xfId="4" applyFont="1" applyFill="1" applyBorder="1" applyAlignment="1" applyProtection="1">
      <alignment horizontal="justify" vertical="center" wrapText="1"/>
      <protection locked="0"/>
    </xf>
    <xf numFmtId="0" fontId="32" fillId="6" borderId="7" xfId="0" applyFont="1" applyFill="1" applyBorder="1" applyAlignment="1" applyProtection="1">
      <alignment horizontal="justify" vertical="center" wrapText="1"/>
      <protection locked="0"/>
    </xf>
    <xf numFmtId="0" fontId="32" fillId="6" borderId="7" xfId="0" applyFont="1" applyFill="1" applyBorder="1" applyAlignment="1" applyProtection="1">
      <alignment horizontal="left" vertical="center" wrapText="1"/>
      <protection locked="0"/>
    </xf>
    <xf numFmtId="9" fontId="32" fillId="6" borderId="7" xfId="0" applyNumberFormat="1" applyFont="1" applyFill="1" applyBorder="1" applyAlignment="1" applyProtection="1">
      <alignment horizontal="center" vertical="center" wrapText="1"/>
      <protection locked="0"/>
    </xf>
    <xf numFmtId="0" fontId="32" fillId="6" borderId="7" xfId="0" applyFont="1" applyFill="1" applyBorder="1" applyAlignment="1" applyProtection="1">
      <alignment horizontal="left" vertical="center" wrapText="1"/>
    </xf>
    <xf numFmtId="165" fontId="32" fillId="6" borderId="37" xfId="0" applyNumberFormat="1" applyFont="1" applyFill="1" applyBorder="1" applyAlignment="1" applyProtection="1">
      <alignment horizontal="center" vertical="center" wrapText="1"/>
      <protection locked="0"/>
    </xf>
    <xf numFmtId="0" fontId="7" fillId="0" borderId="5" xfId="0" applyFont="1" applyBorder="1"/>
    <xf numFmtId="0" fontId="33" fillId="6" borderId="5" xfId="0" applyFont="1" applyFill="1" applyBorder="1" applyAlignment="1">
      <alignment horizontal="left" vertical="center" wrapText="1"/>
    </xf>
    <xf numFmtId="0" fontId="32" fillId="6" borderId="5" xfId="0" applyFont="1" applyFill="1" applyBorder="1" applyAlignment="1" applyProtection="1">
      <alignment horizontal="center" vertical="center" wrapText="1"/>
      <protection locked="0"/>
    </xf>
    <xf numFmtId="0" fontId="32" fillId="6" borderId="5" xfId="0" applyFont="1" applyFill="1" applyBorder="1" applyAlignment="1" applyProtection="1">
      <alignment horizontal="left" vertical="center" wrapText="1"/>
    </xf>
    <xf numFmtId="165" fontId="32" fillId="6" borderId="17" xfId="0" applyNumberFormat="1" applyFont="1" applyFill="1" applyBorder="1" applyAlignment="1" applyProtection="1">
      <alignment horizontal="center" vertical="center" wrapText="1"/>
      <protection locked="0"/>
    </xf>
    <xf numFmtId="0" fontId="7" fillId="6" borderId="7" xfId="0" applyNumberFormat="1" applyFont="1" applyFill="1" applyBorder="1" applyAlignment="1" applyProtection="1">
      <alignment horizontal="center" vertical="center" wrapText="1"/>
      <protection locked="0"/>
    </xf>
    <xf numFmtId="0" fontId="33" fillId="6" borderId="5" xfId="0" applyFont="1" applyFill="1" applyBorder="1" applyAlignment="1">
      <alignment horizontal="center" vertical="center" wrapText="1"/>
    </xf>
    <xf numFmtId="10" fontId="33" fillId="6" borderId="5" xfId="5" applyNumberFormat="1" applyFont="1" applyFill="1" applyBorder="1" applyAlignment="1">
      <alignment horizontal="center" vertical="center" wrapText="1"/>
    </xf>
    <xf numFmtId="0" fontId="33" fillId="6" borderId="7" xfId="0" applyFont="1" applyFill="1" applyBorder="1" applyAlignment="1">
      <alignment horizontal="justify" vertical="center" wrapText="1"/>
    </xf>
    <xf numFmtId="10" fontId="33" fillId="6" borderId="7" xfId="5" applyNumberFormat="1" applyFont="1" applyFill="1" applyBorder="1" applyAlignment="1">
      <alignment horizontal="center" vertical="center" wrapText="1"/>
    </xf>
    <xf numFmtId="0" fontId="33" fillId="6" borderId="7" xfId="0" applyFont="1" applyFill="1" applyBorder="1" applyAlignment="1">
      <alignment horizontal="center" vertical="center" wrapText="1"/>
    </xf>
    <xf numFmtId="167" fontId="32" fillId="6" borderId="20" xfId="5" applyNumberFormat="1" applyFont="1" applyFill="1" applyBorder="1" applyAlignment="1" applyProtection="1">
      <alignment horizontal="center" vertical="center" wrapText="1"/>
    </xf>
    <xf numFmtId="9" fontId="32" fillId="6" borderId="20" xfId="5" applyFont="1" applyFill="1" applyBorder="1" applyAlignment="1" applyProtection="1">
      <alignment horizontal="center" vertical="center" wrapText="1"/>
    </xf>
    <xf numFmtId="0" fontId="7" fillId="0" borderId="20" xfId="0" applyFont="1" applyBorder="1"/>
    <xf numFmtId="0" fontId="7" fillId="6" borderId="20" xfId="0" applyFont="1" applyFill="1" applyBorder="1" applyAlignment="1" applyProtection="1">
      <alignment vertical="center" wrapText="1"/>
    </xf>
    <xf numFmtId="0" fontId="7" fillId="6" borderId="21" xfId="0" applyFont="1" applyFill="1" applyBorder="1" applyAlignment="1" applyProtection="1">
      <alignment vertical="center" wrapText="1"/>
    </xf>
    <xf numFmtId="0" fontId="26" fillId="0" borderId="24"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15" fillId="19" borderId="2" xfId="0" applyFont="1" applyFill="1" applyBorder="1" applyAlignment="1">
      <alignment vertical="center" wrapText="1"/>
    </xf>
    <xf numFmtId="9" fontId="25" fillId="0" borderId="5" xfId="5"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5" xfId="0" applyFont="1" applyFill="1" applyBorder="1" applyAlignment="1">
      <alignment vertical="center" wrapText="1"/>
    </xf>
    <xf numFmtId="10" fontId="26" fillId="0" borderId="5" xfId="0" applyNumberFormat="1"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left" vertical="center" wrapText="1"/>
    </xf>
    <xf numFmtId="165" fontId="16" fillId="0" borderId="5" xfId="0" applyNumberFormat="1" applyFont="1" applyFill="1" applyBorder="1" applyAlignment="1" applyProtection="1">
      <alignment horizontal="center" vertical="center" wrapText="1"/>
      <protection locked="0"/>
    </xf>
    <xf numFmtId="9" fontId="25" fillId="0" borderId="2" xfId="5" applyFont="1" applyFill="1" applyBorder="1" applyAlignment="1">
      <alignment horizontal="center" vertical="center" wrapText="1"/>
    </xf>
    <xf numFmtId="0" fontId="26" fillId="0" borderId="2" xfId="0" applyFont="1" applyFill="1" applyBorder="1" applyAlignment="1" applyProtection="1">
      <alignment horizontal="center" vertical="center" wrapText="1"/>
      <protection locked="0"/>
    </xf>
    <xf numFmtId="0" fontId="26" fillId="0" borderId="2" xfId="0" applyFont="1" applyFill="1" applyBorder="1" applyAlignment="1">
      <alignment vertical="center" wrapText="1"/>
    </xf>
    <xf numFmtId="0" fontId="27"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vertical="center" wrapText="1"/>
    </xf>
    <xf numFmtId="165" fontId="16" fillId="0" borderId="2" xfId="0" applyNumberFormat="1" applyFont="1" applyFill="1" applyBorder="1" applyAlignment="1" applyProtection="1">
      <alignment horizontal="center" vertical="center" wrapText="1"/>
      <protection locked="0"/>
    </xf>
    <xf numFmtId="9" fontId="25" fillId="0" borderId="3" xfId="5"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3" xfId="0" applyFont="1" applyFill="1" applyBorder="1" applyAlignment="1">
      <alignment vertical="center" wrapText="1"/>
    </xf>
    <xf numFmtId="0" fontId="24" fillId="0" borderId="3" xfId="0" applyFont="1" applyFill="1" applyBorder="1" applyAlignment="1">
      <alignment vertical="center" wrapText="1"/>
    </xf>
    <xf numFmtId="10" fontId="26" fillId="0" borderId="3" xfId="0"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xf>
    <xf numFmtId="165" fontId="16" fillId="0" borderId="3" xfId="0" applyNumberFormat="1" applyFont="1" applyFill="1" applyBorder="1" applyAlignment="1" applyProtection="1">
      <alignment horizontal="center" vertical="center" wrapText="1"/>
      <protection locked="0"/>
    </xf>
    <xf numFmtId="9" fontId="25" fillId="0" borderId="20" xfId="5"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6" fillId="0" borderId="20" xfId="0" applyFont="1" applyFill="1" applyBorder="1" applyAlignment="1">
      <alignment vertical="center" wrapText="1"/>
    </xf>
    <xf numFmtId="0" fontId="24" fillId="0" borderId="20" xfId="0" applyFont="1" applyFill="1" applyBorder="1" applyAlignment="1">
      <alignment vertical="center" wrapText="1"/>
    </xf>
    <xf numFmtId="0" fontId="27" fillId="0" borderId="2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left" vertical="center" wrapText="1"/>
    </xf>
    <xf numFmtId="165" fontId="16" fillId="0" borderId="20" xfId="0" applyNumberFormat="1" applyFont="1" applyFill="1" applyBorder="1" applyAlignment="1" applyProtection="1">
      <alignment horizontal="center" vertical="center" wrapText="1"/>
      <protection locked="0"/>
    </xf>
    <xf numFmtId="9" fontId="25" fillId="0" borderId="24" xfId="5" applyFont="1" applyFill="1" applyBorder="1" applyAlignment="1">
      <alignment horizontal="center" vertical="center" wrapText="1"/>
    </xf>
    <xf numFmtId="0" fontId="26" fillId="0" borderId="24" xfId="0" applyFont="1" applyFill="1" applyBorder="1" applyAlignment="1" applyProtection="1">
      <alignment horizontal="justify" vertical="center" wrapText="1"/>
      <protection locked="0"/>
    </xf>
    <xf numFmtId="9" fontId="26" fillId="0" borderId="24" xfId="0" applyNumberFormat="1"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left" vertical="center" wrapText="1"/>
    </xf>
    <xf numFmtId="165" fontId="16" fillId="0" borderId="24" xfId="0" applyNumberFormat="1" applyFont="1" applyFill="1" applyBorder="1" applyAlignment="1" applyProtection="1">
      <alignment horizontal="center" vertical="center" wrapText="1"/>
      <protection locked="0"/>
    </xf>
    <xf numFmtId="9" fontId="25" fillId="0" borderId="20" xfId="5" applyFont="1" applyFill="1" applyBorder="1" applyAlignment="1">
      <alignment horizontal="center" vertical="center" wrapText="1"/>
    </xf>
    <xf numFmtId="0" fontId="26" fillId="0" borderId="20" xfId="0" applyFont="1" applyFill="1" applyBorder="1" applyAlignment="1" applyProtection="1">
      <alignment horizontal="justify" vertical="center" wrapText="1"/>
      <protection locked="0"/>
    </xf>
    <xf numFmtId="0" fontId="27" fillId="0" borderId="20" xfId="0" applyFont="1" applyFill="1" applyBorder="1" applyAlignment="1">
      <alignment vertical="center"/>
    </xf>
    <xf numFmtId="9" fontId="25" fillId="0" borderId="5" xfId="5"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5" xfId="0" applyFont="1" applyFill="1" applyBorder="1" applyAlignment="1" applyProtection="1">
      <alignment horizontal="justify" vertical="center" wrapText="1"/>
      <protection locked="0"/>
    </xf>
    <xf numFmtId="0" fontId="26" fillId="0" borderId="2" xfId="0" applyFont="1" applyFill="1" applyBorder="1" applyAlignment="1">
      <alignment horizontal="center" vertical="center" wrapText="1"/>
    </xf>
    <xf numFmtId="0" fontId="26" fillId="0" borderId="2" xfId="0" applyFont="1" applyFill="1" applyBorder="1" applyAlignment="1" applyProtection="1">
      <alignment horizontal="justify" vertical="center" wrapText="1"/>
      <protection locked="0"/>
    </xf>
    <xf numFmtId="9" fontId="25" fillId="0" borderId="3" xfId="5"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3" xfId="0" applyFont="1" applyFill="1" applyBorder="1" applyAlignment="1" applyProtection="1">
      <alignment horizontal="justify" vertical="center" wrapText="1"/>
      <protection locked="0"/>
    </xf>
    <xf numFmtId="9" fontId="25" fillId="0" borderId="2" xfId="5" applyFont="1" applyFill="1" applyBorder="1" applyAlignment="1" applyProtection="1">
      <alignment horizontal="center" vertical="center" wrapText="1"/>
      <protection locked="0"/>
    </xf>
    <xf numFmtId="10" fontId="26" fillId="0" borderId="2" xfId="0" applyNumberFormat="1" applyFont="1" applyFill="1" applyBorder="1" applyAlignment="1" applyProtection="1">
      <alignment horizontal="center" vertical="center" wrapText="1"/>
      <protection locked="0"/>
    </xf>
    <xf numFmtId="9" fontId="26" fillId="0" borderId="2" xfId="0" applyNumberFormat="1" applyFont="1" applyFill="1" applyBorder="1" applyAlignment="1" applyProtection="1">
      <alignment horizontal="center" vertical="center" wrapText="1"/>
      <protection locked="0"/>
    </xf>
    <xf numFmtId="9" fontId="28" fillId="0" borderId="2" xfId="5" applyFont="1" applyFill="1" applyBorder="1" applyAlignment="1">
      <alignment horizontal="center" vertical="center" wrapText="1"/>
    </xf>
    <xf numFmtId="0" fontId="10" fillId="0" borderId="2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justify" vertical="center" wrapText="1"/>
      <protection locked="0"/>
    </xf>
    <xf numFmtId="0" fontId="29" fillId="0" borderId="20"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left" vertical="center" wrapText="1"/>
    </xf>
    <xf numFmtId="165" fontId="20" fillId="0" borderId="20" xfId="0" applyNumberFormat="1" applyFont="1" applyFill="1" applyBorder="1" applyAlignment="1" applyProtection="1">
      <alignment horizontal="center" vertical="center" wrapText="1"/>
      <protection locked="0"/>
    </xf>
    <xf numFmtId="0" fontId="24" fillId="0" borderId="24" xfId="0" applyFont="1" applyFill="1" applyBorder="1" applyAlignment="1">
      <alignment horizontal="justify" vertical="center" wrapText="1"/>
    </xf>
    <xf numFmtId="0" fontId="20" fillId="0" borderId="24"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left" vertical="center" wrapText="1"/>
    </xf>
    <xf numFmtId="165" fontId="20" fillId="0" borderId="24" xfId="0" applyNumberFormat="1" applyFont="1" applyFill="1" applyBorder="1" applyAlignment="1" applyProtection="1">
      <alignment horizontal="center" vertical="center" wrapText="1"/>
      <protection locked="0"/>
    </xf>
    <xf numFmtId="167" fontId="25" fillId="6" borderId="6" xfId="5" applyNumberFormat="1" applyFont="1" applyFill="1" applyBorder="1" applyAlignment="1" applyProtection="1">
      <alignment horizontal="center" vertical="center" wrapText="1"/>
    </xf>
    <xf numFmtId="9" fontId="10" fillId="6" borderId="6" xfId="5" applyFont="1" applyFill="1" applyBorder="1" applyAlignment="1" applyProtection="1">
      <alignment horizontal="center" vertical="center" wrapText="1"/>
    </xf>
    <xf numFmtId="0" fontId="26" fillId="0" borderId="6" xfId="0" applyFont="1" applyBorder="1"/>
    <xf numFmtId="0" fontId="26" fillId="6" borderId="6" xfId="0" applyFont="1" applyFill="1" applyBorder="1" applyAlignment="1" applyProtection="1">
      <alignment vertical="center" wrapText="1"/>
    </xf>
    <xf numFmtId="0" fontId="26" fillId="6" borderId="6" xfId="0" applyFont="1" applyFill="1" applyBorder="1" applyAlignment="1" applyProtection="1">
      <alignment horizontal="center" vertical="center" wrapText="1"/>
      <protection locked="0"/>
    </xf>
    <xf numFmtId="0" fontId="16" fillId="6" borderId="6" xfId="0" applyFont="1" applyFill="1" applyBorder="1" applyAlignment="1" applyProtection="1">
      <alignment vertical="center" wrapText="1"/>
    </xf>
    <xf numFmtId="0" fontId="16" fillId="0" borderId="7" xfId="0" applyFont="1" applyFill="1" applyBorder="1" applyAlignment="1" applyProtection="1">
      <alignment horizontal="left" vertical="center" wrapText="1"/>
    </xf>
    <xf numFmtId="0" fontId="27" fillId="6" borderId="5" xfId="0" applyFont="1" applyFill="1" applyBorder="1" applyAlignment="1" applyProtection="1">
      <alignment horizontal="justify" vertical="center" wrapText="1"/>
      <protection locked="0"/>
    </xf>
    <xf numFmtId="0" fontId="27" fillId="6" borderId="2" xfId="0" applyFont="1" applyFill="1" applyBorder="1" applyAlignment="1" applyProtection="1">
      <alignment horizontal="justify" vertical="center" wrapText="1"/>
      <protection locked="0"/>
    </xf>
    <xf numFmtId="0" fontId="39" fillId="6" borderId="2" xfId="10" applyFont="1" applyFill="1" applyBorder="1" applyAlignment="1" applyProtection="1">
      <alignment horizontal="justify" vertical="center" wrapText="1"/>
      <protection locked="0"/>
    </xf>
    <xf numFmtId="0" fontId="27" fillId="6" borderId="3" xfId="0" applyFont="1" applyFill="1" applyBorder="1" applyAlignment="1" applyProtection="1">
      <alignment horizontal="justify" vertical="center" wrapText="1"/>
      <protection locked="0"/>
    </xf>
    <xf numFmtId="0" fontId="39" fillId="6" borderId="3" xfId="10" applyFont="1" applyFill="1" applyBorder="1" applyAlignment="1" applyProtection="1">
      <alignment horizontal="justify" vertical="center" wrapText="1"/>
      <protection locked="0"/>
    </xf>
    <xf numFmtId="0" fontId="27" fillId="6" borderId="20" xfId="0" applyFont="1" applyFill="1" applyBorder="1" applyAlignment="1" applyProtection="1">
      <alignment horizontal="justify" vertical="center" wrapText="1"/>
      <protection locked="0"/>
    </xf>
    <xf numFmtId="0" fontId="27" fillId="6" borderId="24" xfId="0" applyFont="1" applyFill="1" applyBorder="1" applyAlignment="1" applyProtection="1">
      <alignment horizontal="justify" vertical="center" wrapText="1"/>
      <protection locked="0"/>
    </xf>
    <xf numFmtId="0" fontId="39" fillId="6" borderId="24" xfId="10" applyFont="1" applyFill="1" applyBorder="1" applyAlignment="1" applyProtection="1">
      <alignment horizontal="justify" vertical="center" wrapText="1"/>
      <protection locked="0"/>
    </xf>
    <xf numFmtId="0" fontId="39" fillId="6" borderId="5" xfId="10" applyFont="1" applyFill="1" applyBorder="1" applyAlignment="1" applyProtection="1">
      <alignment horizontal="justify" vertical="center" wrapText="1"/>
      <protection locked="0"/>
    </xf>
    <xf numFmtId="0" fontId="27" fillId="6" borderId="7" xfId="0" applyFont="1" applyFill="1" applyBorder="1" applyAlignment="1" applyProtection="1">
      <alignment horizontal="justify" vertical="center" wrapText="1"/>
      <protection locked="0"/>
    </xf>
    <xf numFmtId="0" fontId="27" fillId="0" borderId="5" xfId="0" applyFont="1" applyFill="1" applyBorder="1" applyAlignment="1" applyProtection="1">
      <alignment horizontal="justify" vertical="center" wrapText="1"/>
      <protection locked="0"/>
    </xf>
    <xf numFmtId="0" fontId="38" fillId="0" borderId="2" xfId="0" applyFont="1" applyFill="1" applyBorder="1" applyAlignment="1" applyProtection="1">
      <alignment horizontal="justify" vertical="center" wrapText="1"/>
      <protection locked="0"/>
    </xf>
    <xf numFmtId="0" fontId="27" fillId="0" borderId="2" xfId="0" applyFont="1" applyFill="1" applyBorder="1" applyAlignment="1" applyProtection="1">
      <alignment horizontal="justify" vertical="center" wrapText="1"/>
      <protection locked="0"/>
    </xf>
    <xf numFmtId="0" fontId="39" fillId="0" borderId="2" xfId="10" applyFont="1" applyFill="1" applyBorder="1" applyAlignment="1" applyProtection="1">
      <alignment horizontal="justify" vertical="center" wrapText="1"/>
      <protection locked="0"/>
    </xf>
    <xf numFmtId="0" fontId="27" fillId="0" borderId="3" xfId="0" applyFont="1" applyFill="1" applyBorder="1" applyAlignment="1" applyProtection="1">
      <alignment horizontal="justify" vertical="center" wrapText="1"/>
      <protection locked="0"/>
    </xf>
    <xf numFmtId="0" fontId="27" fillId="0" borderId="20" xfId="0" applyFont="1" applyFill="1" applyBorder="1" applyAlignment="1" applyProtection="1">
      <alignment horizontal="justify" vertical="center" wrapText="1"/>
      <protection locked="0"/>
    </xf>
    <xf numFmtId="0" fontId="27" fillId="0" borderId="24" xfId="0" applyFont="1" applyFill="1" applyBorder="1" applyAlignment="1" applyProtection="1">
      <alignment horizontal="justify" vertical="center" wrapText="1"/>
      <protection locked="0"/>
    </xf>
    <xf numFmtId="0" fontId="39" fillId="0" borderId="24" xfId="10" applyFont="1" applyFill="1" applyBorder="1" applyAlignment="1" applyProtection="1">
      <alignment horizontal="justify" vertical="center" wrapText="1"/>
      <protection locked="0"/>
    </xf>
    <xf numFmtId="9" fontId="38" fillId="6" borderId="6" xfId="5" applyFont="1" applyFill="1" applyBorder="1" applyAlignment="1" applyProtection="1">
      <alignment horizontal="center" vertical="center" wrapText="1"/>
    </xf>
    <xf numFmtId="0" fontId="27" fillId="6" borderId="6" xfId="0" applyFont="1" applyFill="1" applyBorder="1" applyAlignment="1" applyProtection="1">
      <alignment vertical="center" wrapText="1"/>
    </xf>
    <xf numFmtId="9" fontId="40" fillId="6" borderId="6" xfId="5" applyFont="1" applyFill="1" applyBorder="1" applyAlignment="1" applyProtection="1">
      <alignment horizontal="center" vertical="center" wrapText="1"/>
    </xf>
    <xf numFmtId="0" fontId="27" fillId="6" borderId="5" xfId="0" applyFont="1" applyFill="1" applyBorder="1" applyAlignment="1" applyProtection="1">
      <alignment horizontal="center" vertical="center" wrapText="1"/>
    </xf>
    <xf numFmtId="9" fontId="27" fillId="6" borderId="5" xfId="0" applyNumberFormat="1" applyFont="1" applyFill="1" applyBorder="1" applyAlignment="1" applyProtection="1">
      <alignment horizontal="center" vertical="center" wrapText="1"/>
    </xf>
    <xf numFmtId="0" fontId="27" fillId="6" borderId="5" xfId="0" applyNumberFormat="1" applyFont="1" applyFill="1" applyBorder="1" applyAlignment="1" applyProtection="1">
      <alignment horizontal="center" vertical="center" wrapText="1"/>
    </xf>
    <xf numFmtId="9" fontId="38" fillId="6" borderId="5" xfId="5"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1" fontId="27" fillId="6" borderId="2" xfId="0" applyNumberFormat="1" applyFont="1" applyFill="1" applyBorder="1" applyAlignment="1" applyProtection="1">
      <alignment horizontal="center" vertical="center" wrapText="1"/>
    </xf>
    <xf numFmtId="0" fontId="27" fillId="6" borderId="2" xfId="0" applyNumberFormat="1" applyFont="1" applyFill="1" applyBorder="1" applyAlignment="1" applyProtection="1">
      <alignment horizontal="center" vertical="center" wrapText="1"/>
    </xf>
    <xf numFmtId="0" fontId="38" fillId="6" borderId="2" xfId="5" applyNumberFormat="1" applyFont="1" applyFill="1" applyBorder="1" applyAlignment="1" applyProtection="1">
      <alignment horizontal="center" vertical="center" wrapText="1"/>
    </xf>
    <xf numFmtId="0" fontId="27" fillId="6" borderId="3" xfId="0" applyFont="1" applyFill="1" applyBorder="1" applyAlignment="1" applyProtection="1">
      <alignment horizontal="center" vertical="center" wrapText="1"/>
    </xf>
    <xf numFmtId="9" fontId="27" fillId="6" borderId="3" xfId="0" applyNumberFormat="1" applyFont="1" applyFill="1" applyBorder="1" applyAlignment="1" applyProtection="1">
      <alignment horizontal="center" vertical="center" wrapText="1"/>
    </xf>
    <xf numFmtId="10" fontId="27" fillId="6" borderId="3" xfId="0" applyNumberFormat="1" applyFont="1" applyFill="1" applyBorder="1" applyAlignment="1" applyProtection="1">
      <alignment horizontal="center" vertical="center" wrapText="1"/>
    </xf>
    <xf numFmtId="9" fontId="38" fillId="6" borderId="3" xfId="5" applyNumberFormat="1"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9" fontId="27" fillId="6" borderId="20" xfId="0" applyNumberFormat="1" applyFont="1" applyFill="1" applyBorder="1" applyAlignment="1" applyProtection="1">
      <alignment horizontal="center" vertical="center" wrapText="1"/>
    </xf>
    <xf numFmtId="0" fontId="27" fillId="6" borderId="20" xfId="0" applyNumberFormat="1" applyFont="1" applyFill="1" applyBorder="1" applyAlignment="1" applyProtection="1">
      <alignment horizontal="center" vertical="center" wrapText="1"/>
    </xf>
    <xf numFmtId="0" fontId="38" fillId="6" borderId="20" xfId="5" applyNumberFormat="1" applyFont="1" applyFill="1" applyBorder="1" applyAlignment="1" applyProtection="1">
      <alignment horizontal="center" vertical="center" wrapText="1"/>
    </xf>
    <xf numFmtId="0" fontId="27" fillId="6" borderId="24" xfId="0" applyFont="1" applyFill="1" applyBorder="1" applyAlignment="1" applyProtection="1">
      <alignment horizontal="center" vertical="center" wrapText="1"/>
    </xf>
    <xf numFmtId="9" fontId="27" fillId="6" borderId="24" xfId="0" applyNumberFormat="1" applyFont="1" applyFill="1" applyBorder="1" applyAlignment="1" applyProtection="1">
      <alignment horizontal="center" vertical="center" wrapText="1"/>
    </xf>
    <xf numFmtId="9" fontId="38" fillId="6" borderId="24" xfId="5" applyFont="1" applyFill="1" applyBorder="1" applyAlignment="1" applyProtection="1">
      <alignment horizontal="center" vertical="center" wrapText="1"/>
    </xf>
    <xf numFmtId="9" fontId="38" fillId="6" borderId="5" xfId="5" applyNumberFormat="1" applyFont="1" applyFill="1" applyBorder="1" applyAlignment="1" applyProtection="1">
      <alignment horizontal="center" vertical="center" wrapText="1"/>
    </xf>
    <xf numFmtId="9" fontId="38" fillId="6" borderId="2" xfId="5" applyNumberFormat="1" applyFont="1" applyFill="1" applyBorder="1" applyAlignment="1" applyProtection="1">
      <alignment horizontal="center" vertical="center" wrapText="1"/>
    </xf>
    <xf numFmtId="0" fontId="27" fillId="6" borderId="3" xfId="0" applyNumberFormat="1" applyFont="1" applyFill="1" applyBorder="1" applyAlignment="1" applyProtection="1">
      <alignment horizontal="center" vertical="center" wrapText="1"/>
    </xf>
    <xf numFmtId="10" fontId="38" fillId="6" borderId="5" xfId="5" applyNumberFormat="1" applyFont="1" applyFill="1" applyBorder="1" applyAlignment="1" applyProtection="1">
      <alignment horizontal="center" vertical="center" wrapText="1"/>
    </xf>
    <xf numFmtId="9" fontId="27" fillId="6" borderId="2" xfId="0" applyNumberFormat="1" applyFont="1" applyFill="1" applyBorder="1" applyAlignment="1" applyProtection="1">
      <alignment horizontal="center" vertical="center" wrapText="1"/>
    </xf>
    <xf numFmtId="9" fontId="38" fillId="6" borderId="2" xfId="5" applyFont="1" applyFill="1" applyBorder="1" applyAlignment="1" applyProtection="1">
      <alignment horizontal="center" vertical="center" wrapText="1"/>
    </xf>
    <xf numFmtId="0" fontId="27" fillId="6" borderId="7"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9" fontId="27" fillId="0" borderId="5" xfId="0" applyNumberFormat="1" applyFont="1" applyFill="1" applyBorder="1" applyAlignment="1" applyProtection="1">
      <alignment horizontal="center" vertical="center" wrapText="1"/>
    </xf>
    <xf numFmtId="10" fontId="27" fillId="0" borderId="5" xfId="0" applyNumberFormat="1" applyFont="1" applyFill="1" applyBorder="1" applyAlignment="1" applyProtection="1">
      <alignment horizontal="center" vertical="center" wrapText="1"/>
    </xf>
    <xf numFmtId="10" fontId="38" fillId="0" borderId="5" xfId="5" applyNumberFormat="1"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9" fontId="27" fillId="0" borderId="2" xfId="0" applyNumberFormat="1" applyFont="1" applyFill="1" applyBorder="1" applyAlignment="1" applyProtection="1">
      <alignment horizontal="center" vertical="center" wrapText="1"/>
    </xf>
    <xf numFmtId="10" fontId="27" fillId="0" borderId="2" xfId="0" applyNumberFormat="1" applyFont="1" applyFill="1" applyBorder="1" applyAlignment="1" applyProtection="1">
      <alignment horizontal="center" vertical="center" wrapText="1"/>
    </xf>
    <xf numFmtId="9" fontId="38" fillId="0" borderId="2" xfId="5"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1" fontId="27" fillId="0" borderId="3" xfId="0" applyNumberFormat="1" applyFont="1" applyFill="1" applyBorder="1" applyAlignment="1" applyProtection="1">
      <alignment horizontal="center" vertical="center" wrapText="1"/>
    </xf>
    <xf numFmtId="9" fontId="38" fillId="0" borderId="3" xfId="5"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9" fontId="27" fillId="0" borderId="20" xfId="0" applyNumberFormat="1" applyFont="1" applyFill="1" applyBorder="1" applyAlignment="1" applyProtection="1">
      <alignment horizontal="center" vertical="center" wrapText="1"/>
    </xf>
    <xf numFmtId="0" fontId="27" fillId="0" borderId="20" xfId="0" applyNumberFormat="1" applyFont="1" applyFill="1" applyBorder="1" applyAlignment="1" applyProtection="1">
      <alignment horizontal="center" vertical="center" wrapText="1"/>
    </xf>
    <xf numFmtId="0" fontId="38" fillId="0" borderId="20" xfId="5" applyNumberFormat="1"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9" fontId="27" fillId="0" borderId="24" xfId="0" applyNumberFormat="1" applyFont="1" applyFill="1" applyBorder="1" applyAlignment="1" applyProtection="1">
      <alignment horizontal="center" vertical="center" wrapText="1"/>
    </xf>
    <xf numFmtId="10" fontId="27" fillId="0" borderId="24" xfId="0" applyNumberFormat="1" applyFont="1" applyFill="1" applyBorder="1" applyAlignment="1" applyProtection="1">
      <alignment horizontal="center" vertical="center" wrapText="1"/>
    </xf>
    <xf numFmtId="10" fontId="38" fillId="0" borderId="24" xfId="5"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27" fillId="6" borderId="20" xfId="5" applyNumberFormat="1" applyFont="1" applyFill="1" applyBorder="1" applyAlignment="1" applyProtection="1">
      <alignment horizontal="center" vertical="center" wrapText="1"/>
    </xf>
    <xf numFmtId="0" fontId="38" fillId="6" borderId="5" xfId="5" applyNumberFormat="1" applyFont="1" applyFill="1" applyBorder="1" applyAlignment="1" applyProtection="1">
      <alignment horizontal="center" vertical="center" wrapText="1"/>
    </xf>
    <xf numFmtId="9" fontId="27" fillId="6" borderId="7" xfId="0" applyNumberFormat="1" applyFont="1" applyFill="1" applyBorder="1" applyAlignment="1" applyProtection="1">
      <alignment horizontal="center" vertical="center" wrapText="1"/>
    </xf>
    <xf numFmtId="9" fontId="38" fillId="6" borderId="7" xfId="5" applyNumberFormat="1" applyFont="1" applyFill="1" applyBorder="1" applyAlignment="1" applyProtection="1">
      <alignment horizontal="center" vertical="center" wrapText="1"/>
    </xf>
    <xf numFmtId="9" fontId="26" fillId="0" borderId="5" xfId="0" applyNumberFormat="1" applyFont="1" applyFill="1" applyBorder="1" applyAlignment="1" applyProtection="1">
      <alignment horizontal="center" vertical="center" wrapText="1"/>
    </xf>
    <xf numFmtId="3" fontId="26" fillId="0" borderId="2" xfId="2" applyNumberFormat="1" applyFont="1" applyFill="1" applyBorder="1" applyAlignment="1" applyProtection="1">
      <alignment horizontal="center" vertical="center" wrapText="1"/>
    </xf>
    <xf numFmtId="9" fontId="26" fillId="0" borderId="2" xfId="5" applyFont="1" applyFill="1" applyBorder="1" applyAlignment="1" applyProtection="1">
      <alignment horizontal="center" vertical="center" wrapText="1"/>
    </xf>
    <xf numFmtId="9" fontId="26" fillId="0" borderId="3" xfId="0" applyNumberFormat="1" applyFont="1" applyFill="1" applyBorder="1" applyAlignment="1" applyProtection="1">
      <alignment horizontal="center" vertical="center" wrapText="1"/>
    </xf>
    <xf numFmtId="9" fontId="26" fillId="0" borderId="20" xfId="0" applyNumberFormat="1" applyFont="1" applyFill="1" applyBorder="1" applyAlignment="1" applyProtection="1">
      <alignment horizontal="center" vertical="center" wrapText="1"/>
    </xf>
    <xf numFmtId="9" fontId="26" fillId="0" borderId="24" xfId="0" applyNumberFormat="1" applyFont="1" applyFill="1" applyBorder="1" applyAlignment="1" applyProtection="1">
      <alignment horizontal="center" vertical="center" wrapText="1"/>
    </xf>
    <xf numFmtId="0" fontId="26" fillId="0" borderId="20" xfId="0" applyFont="1" applyFill="1" applyBorder="1" applyAlignment="1" applyProtection="1">
      <alignment horizontal="justify" vertical="center" wrapText="1"/>
    </xf>
    <xf numFmtId="0" fontId="26" fillId="0" borderId="20" xfId="0" applyFont="1" applyFill="1" applyBorder="1" applyAlignment="1" applyProtection="1">
      <alignment horizontal="center" vertical="center" wrapText="1"/>
    </xf>
    <xf numFmtId="1" fontId="26" fillId="0" borderId="5"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1" fontId="26" fillId="0" borderId="2"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1" fontId="26"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9" fontId="26" fillId="0" borderId="2" xfId="0" applyNumberFormat="1" applyFont="1" applyFill="1" applyBorder="1" applyAlignment="1" applyProtection="1">
      <alignment horizontal="center" vertical="center" wrapText="1"/>
    </xf>
    <xf numFmtId="9" fontId="10" fillId="0" borderId="20" xfId="0" applyNumberFormat="1"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26" fillId="0" borderId="20" xfId="0" applyNumberFormat="1" applyFont="1" applyFill="1" applyBorder="1" applyAlignment="1" applyProtection="1">
      <alignment horizontal="center" vertical="center" wrapText="1"/>
    </xf>
    <xf numFmtId="0" fontId="43" fillId="6" borderId="6" xfId="5" applyNumberFormat="1" applyFont="1" applyFill="1" applyBorder="1" applyAlignment="1" applyProtection="1">
      <alignment horizontal="center" vertical="center" wrapText="1"/>
    </xf>
    <xf numFmtId="1" fontId="43" fillId="6" borderId="6" xfId="0" applyNumberFormat="1" applyFont="1" applyFill="1" applyBorder="1" applyAlignment="1" applyProtection="1">
      <alignment horizontal="center" vertical="center" wrapText="1"/>
    </xf>
    <xf numFmtId="0" fontId="44" fillId="6" borderId="2" xfId="0" applyFont="1" applyFill="1" applyBorder="1" applyAlignment="1" applyProtection="1">
      <alignment horizontal="center" vertical="center" wrapText="1"/>
      <protection locked="0"/>
    </xf>
    <xf numFmtId="9" fontId="42" fillId="6" borderId="2" xfId="5" applyFont="1" applyFill="1" applyBorder="1" applyAlignment="1" applyProtection="1">
      <alignment horizontal="center" vertical="center" wrapText="1"/>
      <protection locked="0"/>
    </xf>
    <xf numFmtId="0" fontId="43" fillId="6" borderId="2" xfId="0" applyFont="1" applyFill="1" applyBorder="1" applyAlignment="1" applyProtection="1">
      <alignment horizontal="center" vertical="center" wrapText="1"/>
      <protection locked="0"/>
    </xf>
    <xf numFmtId="1" fontId="43" fillId="6" borderId="2" xfId="0" applyNumberFormat="1" applyFont="1" applyFill="1" applyBorder="1" applyAlignment="1" applyProtection="1">
      <alignment horizontal="center" vertical="center" wrapText="1"/>
    </xf>
    <xf numFmtId="0" fontId="43" fillId="6" borderId="2" xfId="5" applyNumberFormat="1" applyFont="1" applyFill="1" applyBorder="1" applyAlignment="1" applyProtection="1">
      <alignment horizontal="center" vertical="center" wrapText="1"/>
    </xf>
    <xf numFmtId="0" fontId="43" fillId="6" borderId="2" xfId="0" applyFont="1" applyFill="1" applyBorder="1" applyAlignment="1">
      <alignment vertical="center" wrapText="1"/>
    </xf>
    <xf numFmtId="0" fontId="41" fillId="0" borderId="2" xfId="0" applyFont="1" applyBorder="1" applyAlignment="1">
      <alignment horizontal="justify" vertical="center"/>
    </xf>
    <xf numFmtId="9" fontId="43" fillId="6" borderId="2" xfId="0" applyNumberFormat="1" applyFont="1" applyFill="1" applyBorder="1" applyAlignment="1" applyProtection="1">
      <alignment horizontal="center" vertical="center" wrapText="1"/>
    </xf>
    <xf numFmtId="0" fontId="41" fillId="0" borderId="2" xfId="0" applyFont="1" applyBorder="1" applyAlignment="1">
      <alignment vertical="center" wrapText="1"/>
    </xf>
    <xf numFmtId="0" fontId="45" fillId="6" borderId="5" xfId="0" applyFont="1" applyFill="1" applyBorder="1" applyAlignment="1" applyProtection="1">
      <alignment horizontal="center" vertical="center" wrapText="1"/>
    </xf>
    <xf numFmtId="9" fontId="45" fillId="6" borderId="5" xfId="0" applyNumberFormat="1" applyFont="1" applyFill="1" applyBorder="1" applyAlignment="1" applyProtection="1">
      <alignment horizontal="center" vertical="center" wrapText="1"/>
    </xf>
    <xf numFmtId="9" fontId="43" fillId="6" borderId="5" xfId="0" applyNumberFormat="1" applyFont="1" applyFill="1" applyBorder="1" applyAlignment="1" applyProtection="1">
      <alignment horizontal="center" vertical="center" wrapText="1"/>
    </xf>
    <xf numFmtId="1" fontId="43" fillId="6" borderId="2" xfId="11" applyNumberFormat="1" applyFont="1" applyFill="1" applyBorder="1" applyAlignment="1" applyProtection="1">
      <alignment horizontal="center" vertical="center" wrapText="1"/>
    </xf>
    <xf numFmtId="0" fontId="23" fillId="0" borderId="23" xfId="0" applyFont="1" applyFill="1" applyBorder="1" applyAlignment="1" applyProtection="1">
      <alignment vertical="center" wrapText="1"/>
      <protection locked="0"/>
    </xf>
    <xf numFmtId="0" fontId="23" fillId="0" borderId="31"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3" xfId="0" applyFont="1" applyFill="1" applyBorder="1" applyAlignment="1" applyProtection="1">
      <alignment vertical="center" wrapText="1"/>
      <protection locked="0"/>
    </xf>
    <xf numFmtId="0" fontId="23" fillId="0" borderId="26" xfId="0" applyFont="1" applyFill="1" applyBorder="1" applyAlignment="1">
      <alignment vertical="center" wrapText="1"/>
    </xf>
    <xf numFmtId="0" fontId="23" fillId="0" borderId="32" xfId="0" applyFont="1" applyFill="1" applyBorder="1" applyAlignment="1">
      <alignment vertical="center" wrapText="1"/>
    </xf>
    <xf numFmtId="0" fontId="23" fillId="0" borderId="33" xfId="0" applyFont="1" applyFill="1" applyBorder="1" applyAlignment="1">
      <alignment vertical="center" wrapText="1"/>
    </xf>
    <xf numFmtId="0" fontId="23" fillId="0" borderId="32" xfId="0" applyFont="1" applyFill="1" applyBorder="1" applyAlignment="1" applyProtection="1">
      <alignment vertical="center" wrapText="1"/>
      <protection locked="0"/>
    </xf>
    <xf numFmtId="0" fontId="22" fillId="6" borderId="13" xfId="0" applyFont="1" applyFill="1" applyBorder="1" applyAlignment="1" applyProtection="1">
      <alignment vertical="center" textRotation="90" wrapText="1"/>
      <protection locked="0"/>
    </xf>
    <xf numFmtId="0" fontId="21" fillId="6" borderId="2" xfId="0" applyFont="1" applyFill="1" applyBorder="1" applyAlignment="1" applyProtection="1">
      <alignment horizontal="center" vertical="center" wrapText="1"/>
    </xf>
    <xf numFmtId="0" fontId="22" fillId="6" borderId="13" xfId="0" applyFont="1" applyFill="1" applyBorder="1" applyAlignment="1" applyProtection="1">
      <alignment vertical="center" textRotation="90" wrapText="1"/>
    </xf>
    <xf numFmtId="0" fontId="23" fillId="0" borderId="22" xfId="0" applyFont="1" applyFill="1" applyBorder="1" applyAlignment="1" applyProtection="1">
      <alignment vertical="center" wrapText="1"/>
    </xf>
    <xf numFmtId="9" fontId="42" fillId="6" borderId="6" xfId="5"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3" fillId="6" borderId="6" xfId="0" applyFont="1" applyFill="1" applyBorder="1" applyAlignment="1" applyProtection="1">
      <alignment vertical="center" wrapText="1"/>
    </xf>
    <xf numFmtId="0" fontId="44" fillId="6" borderId="6" xfId="0" applyFont="1" applyFill="1" applyBorder="1" applyAlignment="1" applyProtection="1">
      <alignment horizontal="center" vertical="center" wrapText="1"/>
    </xf>
    <xf numFmtId="0" fontId="44" fillId="6" borderId="18" xfId="0" applyFont="1" applyFill="1" applyBorder="1" applyAlignment="1" applyProtection="1">
      <alignment horizontal="center" vertical="center" wrapText="1"/>
    </xf>
    <xf numFmtId="0" fontId="44" fillId="6"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165" fontId="16" fillId="0" borderId="5" xfId="0" applyNumberFormat="1" applyFont="1" applyFill="1" applyBorder="1" applyAlignment="1" applyProtection="1">
      <alignment horizontal="center" vertical="center" wrapText="1"/>
    </xf>
    <xf numFmtId="0" fontId="27" fillId="6" borderId="5" xfId="0" applyFont="1" applyFill="1" applyBorder="1" applyAlignment="1" applyProtection="1">
      <alignment horizontal="justify" vertical="justify" wrapText="1"/>
    </xf>
    <xf numFmtId="0" fontId="27" fillId="6" borderId="5" xfId="0" applyFont="1" applyFill="1" applyBorder="1" applyAlignment="1" applyProtection="1">
      <alignment horizontal="justify" vertical="center" wrapText="1"/>
    </xf>
    <xf numFmtId="0" fontId="11" fillId="0" borderId="0" xfId="0" applyFont="1" applyProtection="1"/>
    <xf numFmtId="0" fontId="23" fillId="0" borderId="23" xfId="0" applyFont="1" applyFill="1" applyBorder="1" applyAlignment="1" applyProtection="1">
      <alignment vertical="center" wrapText="1"/>
    </xf>
    <xf numFmtId="9" fontId="42" fillId="6" borderId="2" xfId="5" applyFont="1" applyFill="1" applyBorder="1" applyAlignment="1" applyProtection="1">
      <alignment horizontal="center" vertical="center" wrapText="1"/>
    </xf>
    <xf numFmtId="0" fontId="43" fillId="6"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65" fontId="16" fillId="0" borderId="2" xfId="0" applyNumberFormat="1" applyFont="1" applyFill="1" applyBorder="1" applyAlignment="1" applyProtection="1">
      <alignment horizontal="center" vertical="center" wrapText="1"/>
    </xf>
    <xf numFmtId="0" fontId="23" fillId="0" borderId="32" xfId="0" applyFont="1" applyFill="1" applyBorder="1" applyAlignment="1" applyProtection="1">
      <alignment vertical="center" wrapText="1"/>
    </xf>
    <xf numFmtId="0" fontId="43" fillId="6" borderId="2" xfId="0" applyFont="1" applyFill="1" applyBorder="1" applyAlignment="1" applyProtection="1">
      <alignment vertical="center" wrapText="1"/>
    </xf>
    <xf numFmtId="9" fontId="25" fillId="0" borderId="2" xfId="5"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2" xfId="0" applyFont="1" applyFill="1" applyBorder="1" applyAlignment="1" applyProtection="1">
      <alignment vertical="center" wrapText="1"/>
    </xf>
    <xf numFmtId="0" fontId="27" fillId="0" borderId="2" xfId="0" applyFont="1" applyFill="1" applyBorder="1" applyAlignment="1" applyProtection="1">
      <alignment horizontal="justify" vertical="center" wrapText="1"/>
    </xf>
    <xf numFmtId="0" fontId="23" fillId="0" borderId="26" xfId="0" applyFont="1" applyFill="1" applyBorder="1" applyAlignment="1" applyProtection="1">
      <alignment vertical="center" wrapText="1"/>
    </xf>
    <xf numFmtId="9" fontId="42" fillId="6" borderId="5" xfId="5" applyFont="1" applyFill="1" applyBorder="1" applyAlignment="1" applyProtection="1">
      <alignment horizontal="center" vertical="center" wrapText="1"/>
    </xf>
    <xf numFmtId="0" fontId="45" fillId="6" borderId="5" xfId="0" applyFont="1" applyFill="1" applyBorder="1" applyAlignment="1" applyProtection="1">
      <alignment horizontal="justify" vertical="center" wrapText="1"/>
    </xf>
    <xf numFmtId="0" fontId="43" fillId="6" borderId="5" xfId="0" applyFont="1" applyFill="1" applyBorder="1" applyAlignment="1" applyProtection="1">
      <alignment horizontal="center" vertical="center" wrapText="1"/>
    </xf>
    <xf numFmtId="0" fontId="46" fillId="6" borderId="5" xfId="0" applyFont="1" applyFill="1" applyBorder="1" applyAlignment="1" applyProtection="1">
      <alignment horizontal="center" vertical="center" wrapText="1"/>
    </xf>
    <xf numFmtId="0" fontId="44" fillId="6" borderId="5" xfId="0" applyFont="1" applyFill="1" applyBorder="1" applyAlignment="1" applyProtection="1">
      <alignment horizontal="center" vertical="center" wrapText="1"/>
    </xf>
    <xf numFmtId="0" fontId="23" fillId="0" borderId="33" xfId="0" applyFont="1" applyFill="1" applyBorder="1" applyAlignment="1" applyProtection="1">
      <alignment vertical="center" wrapText="1"/>
    </xf>
    <xf numFmtId="9" fontId="25" fillId="0" borderId="20" xfId="5"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165" fontId="16" fillId="0" borderId="20" xfId="0" applyNumberFormat="1" applyFont="1" applyFill="1" applyBorder="1" applyAlignment="1" applyProtection="1">
      <alignment horizontal="center" vertical="center" wrapText="1"/>
    </xf>
    <xf numFmtId="0" fontId="27" fillId="0" borderId="20" xfId="0" applyFont="1" applyFill="1" applyBorder="1" applyAlignment="1" applyProtection="1">
      <alignment horizontal="justify" vertical="center" wrapText="1"/>
    </xf>
    <xf numFmtId="0" fontId="43" fillId="6" borderId="5" xfId="0" applyFont="1" applyFill="1" applyBorder="1" applyAlignment="1" applyProtection="1">
      <alignment horizontal="justify" vertical="center" wrapText="1"/>
    </xf>
    <xf numFmtId="0" fontId="16" fillId="0" borderId="24" xfId="0" applyFont="1" applyFill="1" applyBorder="1" applyAlignment="1" applyProtection="1">
      <alignment horizontal="center" vertical="center" wrapText="1"/>
    </xf>
    <xf numFmtId="165" fontId="16" fillId="0" borderId="24" xfId="0" applyNumberFormat="1" applyFont="1" applyFill="1" applyBorder="1" applyAlignment="1" applyProtection="1">
      <alignment horizontal="center" vertical="center" wrapText="1"/>
    </xf>
    <xf numFmtId="9" fontId="45" fillId="6" borderId="2" xfId="5" applyFont="1" applyFill="1" applyBorder="1" applyAlignment="1" applyProtection="1">
      <alignment horizontal="center" vertical="center" wrapText="1"/>
    </xf>
    <xf numFmtId="0" fontId="45" fillId="6" borderId="2" xfId="0" applyFont="1" applyFill="1" applyBorder="1" applyAlignment="1" applyProtection="1">
      <alignment horizontal="left" vertical="center" wrapText="1"/>
    </xf>
    <xf numFmtId="0" fontId="45" fillId="6" borderId="2" xfId="0" applyFont="1" applyFill="1" applyBorder="1" applyAlignment="1" applyProtection="1">
      <alignment horizontal="center" vertical="center" wrapText="1"/>
    </xf>
    <xf numFmtId="0" fontId="27" fillId="6" borderId="2" xfId="0" applyFont="1" applyFill="1" applyBorder="1" applyAlignment="1" applyProtection="1">
      <alignment horizontal="justify" vertical="center" wrapText="1"/>
    </xf>
    <xf numFmtId="10" fontId="45" fillId="6" borderId="2" xfId="5" applyNumberFormat="1" applyFont="1" applyFill="1" applyBorder="1" applyAlignment="1" applyProtection="1">
      <alignment horizontal="center" vertical="center" wrapText="1"/>
    </xf>
    <xf numFmtId="0" fontId="45" fillId="6" borderId="2" xfId="0" applyFont="1" applyFill="1" applyBorder="1" applyAlignment="1" applyProtection="1">
      <alignment horizontal="justify" vertical="center" wrapText="1"/>
    </xf>
    <xf numFmtId="0" fontId="47" fillId="6" borderId="2" xfId="0" applyFont="1" applyFill="1" applyBorder="1" applyAlignment="1" applyProtection="1">
      <alignment horizontal="center" vertical="center" wrapText="1"/>
    </xf>
    <xf numFmtId="9" fontId="45" fillId="6" borderId="2" xfId="0" applyNumberFormat="1" applyFont="1" applyFill="1" applyBorder="1" applyAlignment="1" applyProtection="1">
      <alignment horizontal="center" vertical="center" wrapText="1"/>
    </xf>
    <xf numFmtId="9" fontId="11" fillId="0" borderId="0" xfId="0" applyNumberFormat="1" applyFont="1" applyProtection="1"/>
    <xf numFmtId="9" fontId="45" fillId="6" borderId="7" xfId="5" applyFont="1" applyFill="1" applyBorder="1" applyAlignment="1" applyProtection="1">
      <alignment horizontal="center" vertical="center" wrapText="1"/>
    </xf>
    <xf numFmtId="0" fontId="45" fillId="6" borderId="7" xfId="0" applyFont="1" applyFill="1" applyBorder="1" applyAlignment="1" applyProtection="1">
      <alignment horizontal="left" vertical="center" wrapText="1"/>
    </xf>
    <xf numFmtId="0" fontId="45" fillId="6" borderId="7" xfId="0" applyFont="1" applyFill="1" applyBorder="1" applyAlignment="1" applyProtection="1">
      <alignment horizontal="center" vertical="center" wrapText="1"/>
    </xf>
    <xf numFmtId="0" fontId="43" fillId="6" borderId="7" xfId="0" applyFont="1" applyFill="1" applyBorder="1" applyAlignment="1" applyProtection="1">
      <alignment horizontal="center" vertical="center" wrapText="1"/>
    </xf>
    <xf numFmtId="0" fontId="46" fillId="6" borderId="7" xfId="0" applyFont="1" applyFill="1" applyBorder="1" applyAlignment="1" applyProtection="1">
      <alignment horizontal="center" vertical="center" wrapText="1"/>
    </xf>
    <xf numFmtId="0" fontId="44" fillId="6" borderId="7"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165" fontId="16" fillId="0" borderId="7" xfId="0" applyNumberFormat="1" applyFont="1" applyFill="1" applyBorder="1" applyAlignment="1" applyProtection="1">
      <alignment horizontal="center" vertical="center" wrapText="1"/>
    </xf>
    <xf numFmtId="0" fontId="27" fillId="6" borderId="7" xfId="0" applyFont="1" applyFill="1" applyBorder="1" applyAlignment="1" applyProtection="1">
      <alignment horizontal="justify" vertical="center" wrapText="1"/>
    </xf>
    <xf numFmtId="0" fontId="48" fillId="6" borderId="5" xfId="0" applyFont="1" applyFill="1" applyBorder="1" applyAlignment="1">
      <alignment horizontal="center" vertical="center" wrapText="1"/>
    </xf>
    <xf numFmtId="9" fontId="48" fillId="6" borderId="5" xfId="0" applyNumberFormat="1" applyFont="1" applyFill="1" applyBorder="1" applyAlignment="1">
      <alignment horizontal="center" vertical="center" wrapText="1"/>
    </xf>
    <xf numFmtId="0" fontId="48" fillId="6" borderId="5" xfId="0" applyNumberFormat="1" applyFont="1" applyFill="1" applyBorder="1" applyAlignment="1" applyProtection="1">
      <alignment horizontal="center" vertical="center" wrapText="1"/>
      <protection locked="0"/>
    </xf>
    <xf numFmtId="0" fontId="49" fillId="6" borderId="5" xfId="5" applyNumberFormat="1" applyFont="1" applyFill="1" applyBorder="1" applyAlignment="1">
      <alignment horizontal="center" vertical="center" wrapText="1"/>
    </xf>
    <xf numFmtId="0" fontId="48" fillId="6" borderId="5" xfId="0" applyFont="1" applyFill="1" applyBorder="1" applyAlignment="1" applyProtection="1">
      <alignment horizontal="center" vertical="center" wrapText="1"/>
      <protection locked="0"/>
    </xf>
    <xf numFmtId="0" fontId="48" fillId="6" borderId="5" xfId="0" applyFont="1" applyFill="1" applyBorder="1" applyAlignment="1" applyProtection="1">
      <alignment horizontal="left" vertical="center" wrapText="1"/>
      <protection locked="0"/>
    </xf>
    <xf numFmtId="0" fontId="48" fillId="6" borderId="17" xfId="0" applyFont="1" applyFill="1" applyBorder="1" applyAlignment="1" applyProtection="1">
      <alignment horizontal="left" vertical="center" wrapText="1"/>
      <protection locked="0"/>
    </xf>
    <xf numFmtId="0" fontId="48" fillId="0" borderId="0" xfId="0" applyFont="1"/>
    <xf numFmtId="0" fontId="48" fillId="6" borderId="2" xfId="0" applyFont="1" applyFill="1" applyBorder="1" applyAlignment="1">
      <alignment horizontal="center" vertical="center" wrapText="1"/>
    </xf>
    <xf numFmtId="9" fontId="48" fillId="6" borderId="2" xfId="0" applyNumberFormat="1" applyFont="1" applyFill="1" applyBorder="1" applyAlignment="1">
      <alignment horizontal="center" vertical="center" wrapText="1"/>
    </xf>
    <xf numFmtId="9" fontId="48" fillId="6" borderId="2" xfId="0" applyNumberFormat="1" applyFont="1" applyFill="1" applyBorder="1" applyAlignment="1" applyProtection="1">
      <alignment horizontal="center" vertical="center" wrapText="1"/>
      <protection locked="0"/>
    </xf>
    <xf numFmtId="0" fontId="49" fillId="6" borderId="2" xfId="5" applyNumberFormat="1" applyFont="1" applyFill="1" applyBorder="1" applyAlignment="1">
      <alignment horizontal="center" vertical="center" wrapText="1"/>
    </xf>
    <xf numFmtId="0" fontId="48" fillId="6" borderId="2" xfId="0" applyNumberFormat="1" applyFont="1" applyFill="1" applyBorder="1" applyAlignment="1" applyProtection="1">
      <alignment horizontal="center" vertical="center" wrapText="1"/>
      <protection locked="0"/>
    </xf>
    <xf numFmtId="0" fontId="48" fillId="6" borderId="2" xfId="0" applyFont="1" applyFill="1" applyBorder="1" applyAlignment="1" applyProtection="1">
      <alignment horizontal="center" vertical="center" wrapText="1"/>
      <protection locked="0"/>
    </xf>
    <xf numFmtId="0" fontId="48" fillId="6" borderId="2" xfId="0" applyFont="1" applyFill="1" applyBorder="1" applyAlignment="1" applyProtection="1">
      <alignment horizontal="left" vertical="center" wrapText="1"/>
      <protection locked="0"/>
    </xf>
    <xf numFmtId="0" fontId="48" fillId="6" borderId="30" xfId="0" applyFont="1" applyFill="1" applyBorder="1" applyAlignment="1" applyProtection="1">
      <alignment horizontal="left" vertical="center" wrapText="1"/>
      <protection locked="0"/>
    </xf>
    <xf numFmtId="0" fontId="48" fillId="6" borderId="3" xfId="0" applyFont="1" applyFill="1" applyBorder="1" applyAlignment="1">
      <alignment horizontal="center" vertical="center" wrapText="1"/>
    </xf>
    <xf numFmtId="9" fontId="48" fillId="6" borderId="3" xfId="0" applyNumberFormat="1" applyFont="1" applyFill="1" applyBorder="1" applyAlignment="1">
      <alignment horizontal="center" vertical="center" wrapText="1"/>
    </xf>
    <xf numFmtId="10" fontId="48" fillId="6" borderId="3" xfId="0" applyNumberFormat="1" applyFont="1" applyFill="1" applyBorder="1" applyAlignment="1" applyProtection="1">
      <alignment horizontal="center" vertical="center" wrapText="1"/>
      <protection locked="0"/>
    </xf>
    <xf numFmtId="0" fontId="49" fillId="6" borderId="3" xfId="5" applyNumberFormat="1" applyFont="1" applyFill="1" applyBorder="1" applyAlignment="1">
      <alignment horizontal="center" vertical="center" wrapText="1"/>
    </xf>
    <xf numFmtId="0" fontId="48" fillId="6" borderId="3" xfId="0" applyNumberFormat="1" applyFont="1" applyFill="1" applyBorder="1" applyAlignment="1" applyProtection="1">
      <alignment horizontal="center" vertical="center" wrapText="1"/>
      <protection locked="0"/>
    </xf>
    <xf numFmtId="0" fontId="48" fillId="6" borderId="3" xfId="0" applyFont="1" applyFill="1" applyBorder="1" applyAlignment="1" applyProtection="1">
      <alignment horizontal="center" vertical="center" wrapText="1"/>
      <protection locked="0"/>
    </xf>
    <xf numFmtId="0" fontId="48" fillId="6" borderId="3" xfId="0" applyFont="1" applyFill="1" applyBorder="1" applyAlignment="1" applyProtection="1">
      <alignment horizontal="left" vertical="center" wrapText="1"/>
      <protection locked="0"/>
    </xf>
    <xf numFmtId="0" fontId="48" fillId="6" borderId="16" xfId="0" applyFont="1" applyFill="1" applyBorder="1" applyAlignment="1" applyProtection="1">
      <alignment horizontal="left" vertical="center" wrapText="1"/>
      <protection locked="0"/>
    </xf>
    <xf numFmtId="0" fontId="48" fillId="6" borderId="20" xfId="0" applyFont="1" applyFill="1" applyBorder="1" applyAlignment="1">
      <alignment horizontal="center" vertical="center" wrapText="1"/>
    </xf>
    <xf numFmtId="9" fontId="48" fillId="6" borderId="20" xfId="0" applyNumberFormat="1" applyFont="1" applyFill="1" applyBorder="1" applyAlignment="1">
      <alignment horizontal="center" vertical="center" wrapText="1"/>
    </xf>
    <xf numFmtId="0" fontId="48" fillId="6" borderId="20" xfId="0" applyNumberFormat="1" applyFont="1" applyFill="1" applyBorder="1" applyAlignment="1" applyProtection="1">
      <alignment horizontal="center" vertical="center" wrapText="1"/>
      <protection locked="0"/>
    </xf>
    <xf numFmtId="0" fontId="49" fillId="6" borderId="20" xfId="5" applyNumberFormat="1" applyFont="1" applyFill="1" applyBorder="1" applyAlignment="1">
      <alignment horizontal="center" vertical="center" wrapText="1"/>
    </xf>
    <xf numFmtId="0" fontId="48" fillId="6" borderId="20" xfId="0" applyFont="1" applyFill="1" applyBorder="1" applyAlignment="1" applyProtection="1">
      <alignment horizontal="center" vertical="center" wrapText="1"/>
      <protection locked="0"/>
    </xf>
    <xf numFmtId="0" fontId="48" fillId="6" borderId="20" xfId="0" applyFont="1" applyFill="1" applyBorder="1" applyAlignment="1" applyProtection="1">
      <alignment horizontal="left" vertical="center" wrapText="1"/>
      <protection locked="0"/>
    </xf>
    <xf numFmtId="0" fontId="48" fillId="6" borderId="21" xfId="0" applyFont="1" applyFill="1" applyBorder="1" applyAlignment="1" applyProtection="1">
      <alignment horizontal="left" vertical="center" wrapText="1"/>
      <protection locked="0"/>
    </xf>
    <xf numFmtId="0" fontId="48" fillId="6" borderId="24" xfId="0" applyFont="1" applyFill="1" applyBorder="1" applyAlignment="1">
      <alignment horizontal="center" vertical="center" wrapText="1"/>
    </xf>
    <xf numFmtId="9" fontId="48" fillId="6" borderId="24" xfId="0" applyNumberFormat="1" applyFont="1" applyFill="1" applyBorder="1" applyAlignment="1">
      <alignment horizontal="center" vertical="center" wrapText="1"/>
    </xf>
    <xf numFmtId="9" fontId="48" fillId="6" borderId="24" xfId="0" applyNumberFormat="1" applyFont="1" applyFill="1" applyBorder="1" applyAlignment="1" applyProtection="1">
      <alignment horizontal="center" vertical="center" wrapText="1"/>
      <protection locked="0"/>
    </xf>
    <xf numFmtId="0" fontId="49" fillId="6" borderId="24" xfId="5" applyNumberFormat="1" applyFont="1" applyFill="1" applyBorder="1" applyAlignment="1">
      <alignment horizontal="center" vertical="center" wrapText="1"/>
    </xf>
    <xf numFmtId="0" fontId="48" fillId="6" borderId="24" xfId="0" applyNumberFormat="1" applyFont="1" applyFill="1" applyBorder="1" applyAlignment="1" applyProtection="1">
      <alignment horizontal="center" vertical="center" wrapText="1"/>
      <protection locked="0"/>
    </xf>
    <xf numFmtId="0" fontId="48" fillId="6" borderId="24" xfId="0" applyFont="1" applyFill="1" applyBorder="1" applyAlignment="1" applyProtection="1">
      <alignment horizontal="center" vertical="center" wrapText="1"/>
      <protection locked="0"/>
    </xf>
    <xf numFmtId="0" fontId="48" fillId="6" borderId="24" xfId="0" applyFont="1" applyFill="1" applyBorder="1" applyAlignment="1" applyProtection="1">
      <alignment horizontal="left" vertical="center" wrapText="1"/>
      <protection locked="0"/>
    </xf>
    <xf numFmtId="0" fontId="48" fillId="6" borderId="25" xfId="0" applyFont="1" applyFill="1" applyBorder="1" applyAlignment="1" applyProtection="1">
      <alignment horizontal="left" vertical="center" wrapText="1"/>
      <protection locked="0"/>
    </xf>
    <xf numFmtId="0" fontId="48" fillId="6" borderId="5" xfId="0" applyNumberFormat="1" applyFont="1" applyFill="1" applyBorder="1" applyAlignment="1">
      <alignment horizontal="center" vertical="center" wrapText="1"/>
    </xf>
    <xf numFmtId="0" fontId="48" fillId="6" borderId="2" xfId="0" applyNumberFormat="1" applyFont="1" applyFill="1" applyBorder="1" applyAlignment="1">
      <alignment horizontal="center" vertical="center" wrapText="1"/>
    </xf>
    <xf numFmtId="0" fontId="48" fillId="6" borderId="3" xfId="0" applyNumberFormat="1" applyFont="1" applyFill="1" applyBorder="1" applyAlignment="1">
      <alignment horizontal="center" vertical="center" wrapText="1"/>
    </xf>
    <xf numFmtId="0" fontId="48" fillId="6" borderId="5" xfId="0" applyFont="1" applyFill="1" applyBorder="1" applyAlignment="1" applyProtection="1">
      <alignment horizontal="center" vertical="center" wrapText="1"/>
    </xf>
    <xf numFmtId="9" fontId="48" fillId="6" borderId="5" xfId="0" applyNumberFormat="1" applyFont="1" applyFill="1" applyBorder="1" applyAlignment="1" applyProtection="1">
      <alignment horizontal="center" vertical="center" wrapText="1"/>
    </xf>
    <xf numFmtId="0" fontId="48" fillId="6" borderId="5" xfId="0" applyNumberFormat="1" applyFont="1" applyFill="1" applyBorder="1" applyAlignment="1" applyProtection="1">
      <alignment horizontal="center" vertical="center" wrapText="1"/>
    </xf>
    <xf numFmtId="0" fontId="49" fillId="6" borderId="5" xfId="5" applyNumberFormat="1" applyFont="1" applyFill="1" applyBorder="1" applyAlignment="1" applyProtection="1">
      <alignment horizontal="center" vertical="center" wrapText="1"/>
    </xf>
    <xf numFmtId="0" fontId="48" fillId="6" borderId="5" xfId="0" applyFont="1" applyFill="1" applyBorder="1" applyAlignment="1" applyProtection="1">
      <alignment horizontal="left" vertical="center" wrapText="1"/>
    </xf>
    <xf numFmtId="0" fontId="48" fillId="6" borderId="17" xfId="0" applyFont="1" applyFill="1" applyBorder="1" applyAlignment="1" applyProtection="1">
      <alignment horizontal="left" vertical="center" wrapText="1"/>
    </xf>
    <xf numFmtId="0" fontId="48" fillId="0" borderId="0" xfId="0" applyFont="1" applyProtection="1"/>
    <xf numFmtId="0" fontId="48" fillId="6" borderId="2" xfId="0" applyFont="1" applyFill="1" applyBorder="1" applyAlignment="1" applyProtection="1">
      <alignment horizontal="center" vertical="center" wrapText="1"/>
    </xf>
    <xf numFmtId="9" fontId="48" fillId="6" borderId="2" xfId="0" applyNumberFormat="1" applyFont="1" applyFill="1" applyBorder="1" applyAlignment="1" applyProtection="1">
      <alignment horizontal="center" vertical="center" wrapText="1"/>
    </xf>
    <xf numFmtId="0" fontId="48" fillId="6" borderId="2" xfId="0" applyNumberFormat="1" applyFont="1" applyFill="1" applyBorder="1" applyAlignment="1" applyProtection="1">
      <alignment horizontal="center" vertical="center" wrapText="1"/>
    </xf>
    <xf numFmtId="0" fontId="49" fillId="6" borderId="2" xfId="5" applyNumberFormat="1" applyFont="1" applyFill="1" applyBorder="1" applyAlignment="1" applyProtection="1">
      <alignment horizontal="center" vertical="center" wrapText="1"/>
    </xf>
    <xf numFmtId="0" fontId="48" fillId="6" borderId="2" xfId="0" applyFont="1" applyFill="1" applyBorder="1" applyAlignment="1" applyProtection="1">
      <alignment horizontal="left" vertical="center" wrapText="1"/>
    </xf>
    <xf numFmtId="0" fontId="48" fillId="6" borderId="30" xfId="0" applyFont="1" applyFill="1" applyBorder="1" applyAlignment="1" applyProtection="1">
      <alignment horizontal="left" vertical="center" wrapText="1"/>
    </xf>
    <xf numFmtId="0" fontId="48" fillId="0" borderId="5" xfId="0" applyFont="1" applyFill="1" applyBorder="1" applyAlignment="1">
      <alignment horizontal="center" vertical="center" wrapText="1"/>
    </xf>
    <xf numFmtId="9" fontId="48" fillId="0" borderId="5" xfId="0" applyNumberFormat="1" applyFont="1" applyFill="1" applyBorder="1" applyAlignment="1">
      <alignment horizontal="center" vertical="center" wrapText="1"/>
    </xf>
    <xf numFmtId="10" fontId="48" fillId="0" borderId="5" xfId="0" applyNumberFormat="1" applyFont="1" applyFill="1" applyBorder="1" applyAlignment="1" applyProtection="1">
      <alignment horizontal="center" vertical="center" wrapText="1"/>
      <protection locked="0"/>
    </xf>
    <xf numFmtId="0" fontId="49" fillId="0" borderId="5" xfId="5" applyNumberFormat="1" applyFont="1" applyFill="1" applyBorder="1" applyAlignment="1">
      <alignment horizontal="center" vertical="center" wrapText="1"/>
    </xf>
    <xf numFmtId="0" fontId="48" fillId="0" borderId="5" xfId="0" applyNumberFormat="1" applyFont="1" applyFill="1" applyBorder="1" applyAlignment="1" applyProtection="1">
      <alignment horizontal="center" vertical="center" wrapText="1"/>
      <protection locked="0"/>
    </xf>
    <xf numFmtId="0" fontId="48" fillId="0" borderId="5" xfId="0" applyFont="1" applyFill="1" applyBorder="1" applyAlignment="1" applyProtection="1">
      <alignment horizontal="center" vertical="center" wrapText="1"/>
      <protection locked="0"/>
    </xf>
    <xf numFmtId="0" fontId="48" fillId="0" borderId="5" xfId="0" applyFont="1" applyFill="1" applyBorder="1" applyAlignment="1" applyProtection="1">
      <alignment horizontal="left" vertical="center" wrapText="1"/>
      <protection locked="0"/>
    </xf>
    <xf numFmtId="0" fontId="48" fillId="0" borderId="17" xfId="0" applyFont="1" applyFill="1" applyBorder="1" applyAlignment="1" applyProtection="1">
      <alignment horizontal="left" vertical="center" wrapText="1"/>
      <protection locked="0"/>
    </xf>
    <xf numFmtId="0" fontId="48" fillId="0" borderId="2" xfId="0" applyFont="1" applyFill="1" applyBorder="1" applyAlignment="1">
      <alignment horizontal="center" vertical="center" wrapText="1"/>
    </xf>
    <xf numFmtId="9" fontId="48" fillId="0" borderId="2" xfId="0" applyNumberFormat="1" applyFont="1" applyFill="1" applyBorder="1" applyAlignment="1">
      <alignment horizontal="center" vertical="center" wrapText="1"/>
    </xf>
    <xf numFmtId="10" fontId="48" fillId="0" borderId="2" xfId="0" applyNumberFormat="1" applyFont="1" applyFill="1" applyBorder="1" applyAlignment="1" applyProtection="1">
      <alignment horizontal="center" vertical="center" wrapText="1"/>
      <protection locked="0"/>
    </xf>
    <xf numFmtId="0" fontId="49" fillId="0" borderId="2" xfId="5" applyNumberFormat="1" applyFont="1" applyFill="1" applyBorder="1" applyAlignment="1">
      <alignment horizontal="center" vertical="center" wrapText="1"/>
    </xf>
    <xf numFmtId="0" fontId="48" fillId="0" borderId="2" xfId="0" applyNumberFormat="1" applyFont="1" applyFill="1" applyBorder="1" applyAlignment="1" applyProtection="1">
      <alignment horizontal="center" vertical="center" wrapText="1"/>
      <protection locked="0"/>
    </xf>
    <xf numFmtId="0" fontId="48" fillId="0" borderId="2" xfId="0" applyFont="1" applyFill="1" applyBorder="1" applyAlignment="1" applyProtection="1">
      <alignment horizontal="center" vertical="center" wrapText="1"/>
      <protection locked="0"/>
    </xf>
    <xf numFmtId="0" fontId="48" fillId="0" borderId="2" xfId="0" applyFont="1" applyFill="1" applyBorder="1" applyAlignment="1" applyProtection="1">
      <alignment horizontal="left" vertical="center" wrapText="1"/>
      <protection locked="0"/>
    </xf>
    <xf numFmtId="0" fontId="48" fillId="0" borderId="30" xfId="0" applyFont="1" applyFill="1" applyBorder="1" applyAlignment="1" applyProtection="1">
      <alignment horizontal="left" vertical="center" wrapText="1"/>
      <protection locked="0"/>
    </xf>
    <xf numFmtId="9" fontId="48" fillId="0" borderId="2" xfId="0" applyNumberFormat="1" applyFont="1" applyFill="1" applyBorder="1" applyAlignment="1" applyProtection="1">
      <alignment horizontal="center" vertical="center" wrapText="1"/>
      <protection locked="0"/>
    </xf>
    <xf numFmtId="0" fontId="48" fillId="0" borderId="2" xfId="0" applyFont="1" applyFill="1" applyBorder="1" applyAlignment="1" applyProtection="1">
      <alignment horizontal="center" vertical="center" wrapText="1"/>
    </xf>
    <xf numFmtId="9" fontId="48" fillId="0" borderId="2"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center" vertical="center" wrapText="1"/>
    </xf>
    <xf numFmtId="0" fontId="49" fillId="0" borderId="2" xfId="5" applyNumberFormat="1" applyFont="1" applyFill="1" applyBorder="1" applyAlignment="1" applyProtection="1">
      <alignment horizontal="center" vertical="center" wrapText="1"/>
    </xf>
    <xf numFmtId="0" fontId="48" fillId="0" borderId="2" xfId="0" applyFont="1" applyFill="1" applyBorder="1" applyAlignment="1" applyProtection="1">
      <alignment horizontal="left" vertical="center" wrapText="1"/>
    </xf>
    <xf numFmtId="0" fontId="48" fillId="0" borderId="30" xfId="0" applyFont="1" applyFill="1" applyBorder="1" applyAlignment="1" applyProtection="1">
      <alignment horizontal="left" vertical="center" wrapText="1"/>
    </xf>
    <xf numFmtId="0" fontId="48" fillId="0" borderId="3" xfId="0" applyFont="1" applyFill="1" applyBorder="1" applyAlignment="1">
      <alignment horizontal="center" vertical="center" wrapText="1"/>
    </xf>
    <xf numFmtId="9" fontId="48" fillId="0" borderId="3" xfId="0" applyNumberFormat="1" applyFont="1" applyFill="1" applyBorder="1" applyAlignment="1">
      <alignment horizontal="center" vertical="center" wrapText="1"/>
    </xf>
    <xf numFmtId="9" fontId="48" fillId="0" borderId="3" xfId="0" applyNumberFormat="1" applyFont="1" applyFill="1" applyBorder="1" applyAlignment="1" applyProtection="1">
      <alignment horizontal="center" vertical="center" wrapText="1"/>
      <protection locked="0"/>
    </xf>
    <xf numFmtId="0" fontId="49" fillId="0" borderId="3" xfId="5" applyNumberFormat="1" applyFont="1" applyFill="1" applyBorder="1" applyAlignment="1">
      <alignment horizontal="center" vertical="center" wrapText="1"/>
    </xf>
    <xf numFmtId="0" fontId="48" fillId="0" borderId="3" xfId="0" applyNumberFormat="1" applyFont="1" applyFill="1" applyBorder="1" applyAlignment="1" applyProtection="1">
      <alignment horizontal="center" vertical="center" wrapText="1"/>
      <protection locked="0"/>
    </xf>
    <xf numFmtId="0" fontId="48" fillId="0" borderId="3" xfId="0" applyFont="1" applyFill="1" applyBorder="1" applyAlignment="1" applyProtection="1">
      <alignment horizontal="center" vertical="center" wrapText="1"/>
      <protection locked="0"/>
    </xf>
    <xf numFmtId="0" fontId="48" fillId="0" borderId="3" xfId="0" applyFont="1" applyFill="1" applyBorder="1" applyAlignment="1" applyProtection="1">
      <alignment horizontal="left" vertical="center" wrapText="1"/>
      <protection locked="0"/>
    </xf>
    <xf numFmtId="0" fontId="48" fillId="0" borderId="16" xfId="0" applyFont="1" applyFill="1" applyBorder="1" applyAlignment="1" applyProtection="1">
      <alignment horizontal="left" vertical="center" wrapText="1"/>
      <protection locked="0"/>
    </xf>
    <xf numFmtId="0" fontId="48" fillId="0" borderId="20" xfId="0" applyFont="1" applyFill="1" applyBorder="1" applyAlignment="1">
      <alignment horizontal="center" vertical="center" wrapText="1"/>
    </xf>
    <xf numFmtId="9" fontId="48" fillId="0" borderId="20" xfId="0" applyNumberFormat="1" applyFont="1" applyFill="1" applyBorder="1" applyAlignment="1">
      <alignment horizontal="center" vertical="center" wrapText="1"/>
    </xf>
    <xf numFmtId="0" fontId="48" fillId="0" borderId="20" xfId="0" applyNumberFormat="1" applyFont="1" applyFill="1" applyBorder="1" applyAlignment="1" applyProtection="1">
      <alignment horizontal="center" vertical="center" wrapText="1"/>
      <protection locked="0"/>
    </xf>
    <xf numFmtId="0" fontId="49" fillId="0" borderId="20" xfId="5" applyNumberFormat="1" applyFont="1" applyFill="1" applyBorder="1" applyAlignment="1">
      <alignment horizontal="center" vertical="center" wrapText="1"/>
    </xf>
    <xf numFmtId="0" fontId="48" fillId="0" borderId="20" xfId="0" applyFont="1" applyFill="1" applyBorder="1" applyAlignment="1" applyProtection="1">
      <alignment horizontal="center" vertical="center" wrapText="1"/>
      <protection locked="0"/>
    </xf>
    <xf numFmtId="0" fontId="48" fillId="0" borderId="20" xfId="0" applyFont="1" applyFill="1" applyBorder="1" applyAlignment="1" applyProtection="1">
      <alignment horizontal="left" vertical="center" wrapText="1"/>
      <protection locked="0"/>
    </xf>
    <xf numFmtId="0" fontId="48" fillId="0" borderId="21" xfId="0" applyFont="1" applyFill="1" applyBorder="1" applyAlignment="1" applyProtection="1">
      <alignment horizontal="left" vertical="center" wrapText="1"/>
      <protection locked="0"/>
    </xf>
    <xf numFmtId="0" fontId="48" fillId="0" borderId="24" xfId="0" applyFont="1" applyFill="1" applyBorder="1" applyAlignment="1">
      <alignment horizontal="center" vertical="center" wrapText="1"/>
    </xf>
    <xf numFmtId="9" fontId="48" fillId="0" borderId="24" xfId="0" applyNumberFormat="1" applyFont="1" applyFill="1" applyBorder="1" applyAlignment="1">
      <alignment horizontal="center" vertical="center" wrapText="1"/>
    </xf>
    <xf numFmtId="10" fontId="48" fillId="0" borderId="24" xfId="0" applyNumberFormat="1" applyFont="1" applyFill="1" applyBorder="1" applyAlignment="1" applyProtection="1">
      <alignment horizontal="center" vertical="center" wrapText="1"/>
      <protection locked="0"/>
    </xf>
    <xf numFmtId="0" fontId="49" fillId="0" borderId="24" xfId="5" applyNumberFormat="1" applyFont="1" applyFill="1" applyBorder="1" applyAlignment="1">
      <alignment horizontal="center" vertical="center" wrapText="1"/>
    </xf>
    <xf numFmtId="0" fontId="48" fillId="0" borderId="24" xfId="0" applyNumberFormat="1" applyFont="1" applyFill="1" applyBorder="1" applyAlignment="1" applyProtection="1">
      <alignment horizontal="center" vertical="center" wrapText="1"/>
      <protection locked="0"/>
    </xf>
    <xf numFmtId="0" fontId="48" fillId="0" borderId="24" xfId="0" applyFont="1" applyFill="1" applyBorder="1" applyAlignment="1" applyProtection="1">
      <alignment horizontal="center" vertical="center" wrapText="1"/>
      <protection locked="0"/>
    </xf>
    <xf numFmtId="0" fontId="48" fillId="0" borderId="24" xfId="0" applyFont="1" applyFill="1" applyBorder="1" applyAlignment="1" applyProtection="1">
      <alignment horizontal="left" vertical="center" wrapText="1"/>
      <protection locked="0"/>
    </xf>
    <xf numFmtId="0" fontId="48" fillId="0" borderId="25" xfId="0" applyFont="1" applyFill="1" applyBorder="1" applyAlignment="1" applyProtection="1">
      <alignment horizontal="left" vertical="center" wrapText="1"/>
      <protection locked="0"/>
    </xf>
    <xf numFmtId="0" fontId="48" fillId="0" borderId="5" xfId="0" applyFont="1" applyFill="1" applyBorder="1" applyAlignment="1" applyProtection="1">
      <alignment horizontal="center" vertical="center" wrapText="1"/>
    </xf>
    <xf numFmtId="0" fontId="48" fillId="0" borderId="5" xfId="0" applyNumberFormat="1" applyFont="1" applyFill="1" applyBorder="1" applyAlignment="1" applyProtection="1">
      <alignment horizontal="center" vertical="center" wrapText="1"/>
    </xf>
    <xf numFmtId="0" fontId="49" fillId="0" borderId="5" xfId="5" applyNumberFormat="1" applyFont="1" applyFill="1" applyBorder="1" applyAlignment="1" applyProtection="1">
      <alignment horizontal="center" vertical="center" wrapText="1"/>
    </xf>
    <xf numFmtId="0" fontId="48" fillId="0" borderId="5" xfId="0" applyFont="1" applyFill="1" applyBorder="1" applyAlignment="1" applyProtection="1">
      <alignment horizontal="left" vertical="center" wrapText="1"/>
    </xf>
    <xf numFmtId="0" fontId="48" fillId="0" borderId="17" xfId="0" applyFont="1" applyFill="1" applyBorder="1" applyAlignment="1" applyProtection="1">
      <alignment horizontal="left" vertical="center" wrapText="1"/>
    </xf>
    <xf numFmtId="0" fontId="48" fillId="0" borderId="20" xfId="0" applyFont="1" applyFill="1" applyBorder="1" applyAlignment="1" applyProtection="1">
      <alignment horizontal="center" vertical="center" wrapText="1"/>
    </xf>
    <xf numFmtId="9" fontId="48" fillId="0" borderId="20" xfId="0" applyNumberFormat="1" applyFont="1" applyFill="1" applyBorder="1" applyAlignment="1" applyProtection="1">
      <alignment horizontal="center" vertical="center" wrapText="1"/>
    </xf>
    <xf numFmtId="0" fontId="48" fillId="0" borderId="20" xfId="0" applyNumberFormat="1" applyFont="1" applyFill="1" applyBorder="1" applyAlignment="1" applyProtection="1">
      <alignment horizontal="center" vertical="center" wrapText="1"/>
    </xf>
    <xf numFmtId="0" fontId="49" fillId="0" borderId="20" xfId="5" applyNumberFormat="1" applyFont="1" applyFill="1" applyBorder="1" applyAlignment="1" applyProtection="1">
      <alignment horizontal="center" vertical="center" wrapText="1"/>
    </xf>
    <xf numFmtId="0" fontId="48" fillId="0" borderId="20" xfId="0" applyFont="1" applyFill="1" applyBorder="1" applyAlignment="1" applyProtection="1">
      <alignment horizontal="left" vertical="center" wrapText="1"/>
    </xf>
    <xf numFmtId="0" fontId="48" fillId="0" borderId="21" xfId="0" applyFont="1" applyFill="1" applyBorder="1" applyAlignment="1" applyProtection="1">
      <alignment horizontal="left" vertical="center" wrapText="1"/>
    </xf>
    <xf numFmtId="0" fontId="48" fillId="6" borderId="24" xfId="0" applyFont="1" applyFill="1" applyBorder="1" applyAlignment="1" applyProtection="1">
      <alignment horizontal="center" vertical="center" wrapText="1"/>
    </xf>
    <xf numFmtId="9" fontId="48" fillId="6" borderId="24" xfId="0" applyNumberFormat="1" applyFont="1" applyFill="1" applyBorder="1" applyAlignment="1" applyProtection="1">
      <alignment horizontal="center" vertical="center" wrapText="1"/>
    </xf>
    <xf numFmtId="0" fontId="48" fillId="6" borderId="24" xfId="5" applyNumberFormat="1" applyFont="1" applyFill="1" applyBorder="1" applyAlignment="1" applyProtection="1">
      <alignment horizontal="center" vertical="center" wrapText="1"/>
    </xf>
    <xf numFmtId="0" fontId="49" fillId="6" borderId="24" xfId="5" applyNumberFormat="1" applyFont="1" applyFill="1" applyBorder="1" applyAlignment="1" applyProtection="1">
      <alignment horizontal="center" vertical="center" wrapText="1"/>
    </xf>
    <xf numFmtId="0" fontId="48" fillId="6" borderId="24" xfId="0" applyFont="1" applyFill="1" applyBorder="1" applyAlignment="1" applyProtection="1">
      <alignment horizontal="left" vertical="center" wrapText="1"/>
    </xf>
    <xf numFmtId="0" fontId="48" fillId="6" borderId="25" xfId="0" applyFont="1" applyFill="1" applyBorder="1" applyAlignment="1" applyProtection="1">
      <alignment horizontal="left" vertical="center" wrapText="1"/>
    </xf>
    <xf numFmtId="0" fontId="48" fillId="6" borderId="20" xfId="5" applyNumberFormat="1" applyFont="1" applyFill="1" applyBorder="1" applyAlignment="1" applyProtection="1">
      <alignment horizontal="center" vertical="center" wrapText="1"/>
      <protection locked="0"/>
    </xf>
    <xf numFmtId="0" fontId="48" fillId="6" borderId="7" xfId="0" applyFont="1" applyFill="1" applyBorder="1" applyAlignment="1" applyProtection="1">
      <alignment horizontal="center" vertical="center" wrapText="1"/>
    </xf>
    <xf numFmtId="9" fontId="48" fillId="6" borderId="7" xfId="0" applyNumberFormat="1" applyFont="1" applyFill="1" applyBorder="1" applyAlignment="1" applyProtection="1">
      <alignment horizontal="center" vertical="center" wrapText="1"/>
    </xf>
    <xf numFmtId="0" fontId="48" fillId="6" borderId="7" xfId="0" applyNumberFormat="1" applyFont="1" applyFill="1" applyBorder="1" applyAlignment="1" applyProtection="1">
      <alignment horizontal="center" vertical="center" wrapText="1"/>
    </xf>
    <xf numFmtId="0" fontId="49" fillId="6" borderId="7" xfId="5" applyNumberFormat="1" applyFont="1" applyFill="1" applyBorder="1" applyAlignment="1" applyProtection="1">
      <alignment horizontal="center" vertical="center" wrapText="1"/>
    </xf>
    <xf numFmtId="0" fontId="48" fillId="6" borderId="7" xfId="0" applyFont="1" applyFill="1" applyBorder="1" applyAlignment="1" applyProtection="1">
      <alignment horizontal="left" vertical="center" wrapText="1"/>
    </xf>
    <xf numFmtId="0" fontId="48" fillId="6" borderId="37" xfId="0" applyFont="1" applyFill="1" applyBorder="1" applyAlignment="1" applyProtection="1">
      <alignment horizontal="left" vertical="center" wrapText="1"/>
    </xf>
    <xf numFmtId="9" fontId="49" fillId="6" borderId="6" xfId="5" applyFont="1" applyFill="1" applyBorder="1" applyAlignment="1" applyProtection="1">
      <alignment horizontal="center" vertical="center" wrapText="1"/>
    </xf>
    <xf numFmtId="0" fontId="48" fillId="6" borderId="6" xfId="0" applyFont="1" applyFill="1" applyBorder="1" applyAlignment="1" applyProtection="1">
      <alignment vertical="center" wrapText="1"/>
    </xf>
    <xf numFmtId="9" fontId="51" fillId="6" borderId="6" xfId="5" applyFont="1" applyFill="1" applyBorder="1" applyAlignment="1" applyProtection="1">
      <alignment horizontal="center" vertical="center" wrapText="1"/>
    </xf>
    <xf numFmtId="9" fontId="49" fillId="6" borderId="6" xfId="5" applyFont="1" applyFill="1" applyBorder="1" applyAlignment="1" applyProtection="1">
      <alignment vertical="center" wrapText="1"/>
    </xf>
    <xf numFmtId="10" fontId="48" fillId="6" borderId="5" xfId="0" applyNumberFormat="1" applyFont="1" applyFill="1" applyBorder="1" applyAlignment="1" applyProtection="1">
      <alignment horizontal="center" vertical="center" wrapText="1"/>
      <protection locked="0"/>
    </xf>
    <xf numFmtId="9" fontId="49" fillId="6" borderId="5" xfId="5" applyNumberFormat="1" applyFont="1" applyFill="1" applyBorder="1" applyAlignment="1">
      <alignment horizontal="center" vertical="center" wrapText="1"/>
    </xf>
    <xf numFmtId="9" fontId="49" fillId="6" borderId="3" xfId="5" applyFont="1" applyFill="1" applyBorder="1" applyAlignment="1">
      <alignment horizontal="center" vertical="center" wrapText="1"/>
    </xf>
    <xf numFmtId="9" fontId="49" fillId="6" borderId="24" xfId="5" applyFont="1" applyFill="1" applyBorder="1" applyAlignment="1">
      <alignment horizontal="center" vertical="center" wrapText="1"/>
    </xf>
    <xf numFmtId="9" fontId="49" fillId="6" borderId="5" xfId="5" applyFont="1" applyFill="1" applyBorder="1" applyAlignment="1">
      <alignment horizontal="center" vertical="center" wrapText="1"/>
    </xf>
    <xf numFmtId="9" fontId="49" fillId="6" borderId="2" xfId="5" applyNumberFormat="1" applyFont="1" applyFill="1" applyBorder="1" applyAlignment="1">
      <alignment horizontal="center" vertical="center" wrapText="1"/>
    </xf>
    <xf numFmtId="9" fontId="49" fillId="0" borderId="5" xfId="5" applyNumberFormat="1" applyFont="1" applyFill="1" applyBorder="1" applyAlignment="1">
      <alignment horizontal="center" vertical="center" wrapText="1"/>
    </xf>
    <xf numFmtId="9" fontId="49" fillId="0" borderId="2" xfId="5" applyNumberFormat="1" applyFont="1" applyFill="1" applyBorder="1" applyAlignment="1">
      <alignment horizontal="center" vertical="center" wrapText="1"/>
    </xf>
    <xf numFmtId="9" fontId="49" fillId="0" borderId="2" xfId="5" applyFont="1" applyFill="1" applyBorder="1" applyAlignment="1">
      <alignment horizontal="center" vertical="center" wrapText="1"/>
    </xf>
    <xf numFmtId="9" fontId="49" fillId="0" borderId="3" xfId="5" applyNumberFormat="1" applyFont="1" applyFill="1" applyBorder="1" applyAlignment="1">
      <alignment horizontal="center" vertical="center" wrapText="1"/>
    </xf>
    <xf numFmtId="9" fontId="49" fillId="0" borderId="24" xfId="5" applyFont="1" applyFill="1" applyBorder="1" applyAlignment="1">
      <alignment horizontal="center" vertical="center" wrapText="1"/>
    </xf>
    <xf numFmtId="9" fontId="49" fillId="6" borderId="2" xfId="5" applyNumberFormat="1" applyFont="1" applyFill="1" applyBorder="1" applyAlignment="1" applyProtection="1">
      <alignment horizontal="center" vertical="center" wrapText="1"/>
    </xf>
    <xf numFmtId="9" fontId="49" fillId="0" borderId="2" xfId="5" applyNumberFormat="1" applyFont="1" applyFill="1" applyBorder="1" applyAlignment="1" applyProtection="1">
      <alignment horizontal="center" vertical="center" wrapText="1"/>
    </xf>
    <xf numFmtId="1" fontId="43" fillId="6" borderId="2" xfId="5" applyNumberFormat="1" applyFont="1" applyFill="1" applyBorder="1" applyAlignment="1" applyProtection="1">
      <alignment horizontal="center" vertical="center" wrapText="1"/>
    </xf>
    <xf numFmtId="0" fontId="52" fillId="21" borderId="2" xfId="0" applyFont="1" applyFill="1" applyBorder="1" applyAlignment="1">
      <alignment horizontal="center" vertical="center" wrapText="1"/>
    </xf>
    <xf numFmtId="15" fontId="49" fillId="5" borderId="7" xfId="0" applyNumberFormat="1" applyFont="1" applyFill="1" applyBorder="1" applyAlignment="1" applyProtection="1">
      <alignment horizontal="left" vertical="center" wrapText="1"/>
    </xf>
    <xf numFmtId="0" fontId="49" fillId="6" borderId="0" xfId="0" applyFont="1" applyFill="1" applyBorder="1" applyAlignment="1">
      <alignment horizontal="justify" vertical="center" wrapText="1"/>
    </xf>
    <xf numFmtId="0" fontId="48" fillId="6" borderId="0" xfId="0" applyFont="1" applyFill="1" applyAlignment="1">
      <alignment horizontal="justify" vertical="center" wrapText="1"/>
    </xf>
    <xf numFmtId="0" fontId="51" fillId="7" borderId="14" xfId="0" applyFont="1" applyFill="1" applyBorder="1" applyAlignment="1">
      <alignment horizontal="center" vertical="center" wrapText="1"/>
    </xf>
    <xf numFmtId="0" fontId="51" fillId="7" borderId="28" xfId="0" applyFont="1" applyFill="1" applyBorder="1" applyAlignment="1">
      <alignment horizontal="justify" vertical="center" wrapText="1"/>
    </xf>
    <xf numFmtId="0" fontId="49" fillId="0" borderId="10" xfId="0" applyFont="1" applyFill="1" applyBorder="1" applyAlignment="1" applyProtection="1">
      <alignment horizontal="justify" vertical="center" wrapText="1"/>
      <protection locked="0"/>
    </xf>
    <xf numFmtId="0" fontId="49" fillId="0" borderId="8" xfId="0" applyFont="1" applyFill="1" applyBorder="1" applyAlignment="1" applyProtection="1">
      <alignment horizontal="justify" vertical="center" wrapText="1"/>
      <protection locked="0"/>
    </xf>
    <xf numFmtId="0" fontId="48" fillId="0" borderId="12" xfId="0" applyFont="1" applyFill="1" applyBorder="1" applyAlignment="1" applyProtection="1">
      <alignment horizontal="justify" vertical="center" wrapText="1"/>
      <protection locked="0"/>
    </xf>
    <xf numFmtId="0" fontId="50" fillId="0" borderId="47" xfId="0" applyFont="1" applyFill="1" applyBorder="1" applyAlignment="1" applyProtection="1">
      <alignment horizontal="center" vertical="center" wrapText="1"/>
      <protection locked="0"/>
    </xf>
    <xf numFmtId="0" fontId="49" fillId="0" borderId="40" xfId="0" applyFont="1" applyFill="1" applyBorder="1" applyAlignment="1">
      <alignment horizontal="justify" vertical="center" wrapText="1"/>
    </xf>
    <xf numFmtId="0" fontId="49" fillId="0" borderId="10" xfId="0" applyFont="1" applyFill="1" applyBorder="1" applyAlignment="1">
      <alignment horizontal="justify" vertical="center" wrapText="1"/>
    </xf>
    <xf numFmtId="0" fontId="49" fillId="0" borderId="8" xfId="0" applyFont="1" applyFill="1" applyBorder="1" applyAlignment="1">
      <alignment horizontal="justify" vertical="center" wrapText="1"/>
    </xf>
    <xf numFmtId="0" fontId="49" fillId="0" borderId="12" xfId="0" applyFont="1" applyFill="1" applyBorder="1" applyAlignment="1">
      <alignment horizontal="justify" vertical="center" wrapText="1"/>
    </xf>
    <xf numFmtId="0" fontId="50" fillId="0" borderId="34" xfId="0" applyFont="1" applyFill="1" applyBorder="1" applyAlignment="1" applyProtection="1">
      <alignment horizontal="center" vertical="center" wrapText="1"/>
      <protection locked="0"/>
    </xf>
    <xf numFmtId="0" fontId="53" fillId="0" borderId="2" xfId="0" applyFont="1" applyBorder="1" applyAlignment="1" applyProtection="1">
      <alignment vertical="center" wrapText="1"/>
    </xf>
    <xf numFmtId="0" fontId="48" fillId="0" borderId="8" xfId="0" applyFont="1" applyFill="1" applyBorder="1" applyAlignment="1" applyProtection="1">
      <alignment horizontal="justify" vertical="center" wrapText="1"/>
      <protection locked="0"/>
    </xf>
    <xf numFmtId="0" fontId="55" fillId="0" borderId="2" xfId="0" applyFont="1" applyFill="1" applyBorder="1" applyAlignment="1" applyProtection="1">
      <alignment horizontal="justify" vertical="center" wrapText="1"/>
    </xf>
    <xf numFmtId="0" fontId="53" fillId="0" borderId="0" xfId="0" applyFont="1" applyAlignment="1" applyProtection="1">
      <alignment vertical="center" wrapText="1"/>
    </xf>
    <xf numFmtId="0" fontId="49" fillId="0" borderId="10" xfId="4" applyFont="1" applyFill="1" applyBorder="1" applyAlignment="1" applyProtection="1">
      <alignment horizontal="justify" vertical="center" wrapText="1"/>
      <protection locked="0"/>
    </xf>
    <xf numFmtId="0" fontId="49" fillId="0" borderId="8" xfId="4" applyFont="1" applyFill="1" applyBorder="1" applyAlignment="1" applyProtection="1">
      <alignment horizontal="justify" vertical="center" wrapText="1"/>
      <protection locked="0"/>
    </xf>
    <xf numFmtId="0" fontId="55" fillId="0" borderId="2" xfId="4" applyFont="1" applyFill="1" applyBorder="1" applyAlignment="1" applyProtection="1">
      <alignment horizontal="justify" vertical="center" wrapText="1"/>
    </xf>
    <xf numFmtId="0" fontId="56" fillId="0" borderId="8" xfId="0" applyFont="1" applyFill="1" applyBorder="1" applyAlignment="1" applyProtection="1">
      <alignment horizontal="center" vertical="center" wrapText="1"/>
    </xf>
    <xf numFmtId="0" fontId="56" fillId="0" borderId="12" xfId="0" applyFont="1" applyFill="1" applyBorder="1" applyAlignment="1" applyProtection="1">
      <alignment horizontal="center" vertical="center" wrapText="1"/>
      <protection locked="0"/>
    </xf>
    <xf numFmtId="0" fontId="55" fillId="0" borderId="5" xfId="0" applyFont="1" applyFill="1" applyBorder="1" applyAlignment="1" applyProtection="1">
      <alignment horizontal="justify" vertical="center" wrapText="1"/>
    </xf>
    <xf numFmtId="0" fontId="50" fillId="0" borderId="47" xfId="0" applyFont="1" applyFill="1" applyBorder="1" applyAlignment="1" applyProtection="1">
      <alignment horizontal="center" vertical="center" wrapText="1"/>
    </xf>
    <xf numFmtId="0" fontId="55" fillId="25" borderId="29" xfId="0" applyFont="1" applyFill="1" applyBorder="1" applyAlignment="1" applyProtection="1">
      <alignment horizontal="left" vertical="center" wrapText="1"/>
    </xf>
    <xf numFmtId="0" fontId="55" fillId="25" borderId="2" xfId="0" applyFont="1" applyFill="1" applyBorder="1" applyAlignment="1" applyProtection="1">
      <alignment horizontal="justify" vertical="center" wrapText="1"/>
    </xf>
    <xf numFmtId="0" fontId="55" fillId="25" borderId="19" xfId="0" applyFont="1" applyFill="1" applyBorder="1" applyAlignment="1" applyProtection="1">
      <alignment horizontal="left" vertical="center" wrapText="1"/>
    </xf>
    <xf numFmtId="0" fontId="48" fillId="0" borderId="0" xfId="0" applyFont="1" applyAlignment="1">
      <alignment horizontal="justify" vertical="center" wrapText="1"/>
    </xf>
    <xf numFmtId="9" fontId="49" fillId="6" borderId="2" xfId="5" applyFont="1" applyFill="1" applyBorder="1" applyAlignment="1">
      <alignment horizontal="center" vertical="center" wrapText="1"/>
    </xf>
    <xf numFmtId="10" fontId="48" fillId="6" borderId="24" xfId="0" applyNumberFormat="1" applyFont="1" applyFill="1" applyBorder="1" applyAlignment="1" applyProtection="1">
      <alignment horizontal="center" vertical="center" wrapText="1"/>
      <protection locked="0"/>
    </xf>
    <xf numFmtId="9" fontId="49" fillId="6" borderId="5" xfId="5" applyFont="1" applyFill="1" applyBorder="1" applyAlignment="1" applyProtection="1">
      <alignment horizontal="center" vertical="center" wrapText="1"/>
    </xf>
    <xf numFmtId="0" fontId="37" fillId="6" borderId="5" xfId="10" applyFill="1" applyBorder="1" applyAlignment="1" applyProtection="1">
      <alignment horizontal="center" vertical="center" wrapText="1"/>
    </xf>
    <xf numFmtId="9" fontId="49" fillId="6" borderId="2" xfId="5" applyFont="1" applyFill="1" applyBorder="1" applyAlignment="1" applyProtection="1">
      <alignment horizontal="center" vertical="center" wrapText="1"/>
    </xf>
    <xf numFmtId="9" fontId="49" fillId="0" borderId="5" xfId="5" applyFont="1" applyFill="1" applyBorder="1" applyAlignment="1">
      <alignment horizontal="center" vertical="center" wrapText="1"/>
    </xf>
    <xf numFmtId="9" fontId="49" fillId="0" borderId="3" xfId="5" applyFont="1" applyFill="1" applyBorder="1" applyAlignment="1">
      <alignment horizontal="center" vertical="center" wrapText="1"/>
    </xf>
    <xf numFmtId="9" fontId="48" fillId="0" borderId="24" xfId="0" applyNumberFormat="1" applyFont="1" applyFill="1" applyBorder="1" applyAlignment="1" applyProtection="1">
      <alignment horizontal="center" vertical="center" wrapText="1"/>
      <protection locked="0"/>
    </xf>
    <xf numFmtId="0" fontId="37" fillId="0" borderId="24" xfId="10" applyFill="1" applyBorder="1" applyAlignment="1" applyProtection="1">
      <alignment horizontal="center" vertical="center" wrapText="1"/>
      <protection locked="0"/>
    </xf>
    <xf numFmtId="9" fontId="49" fillId="0" borderId="5" xfId="5" applyFont="1" applyFill="1" applyBorder="1" applyAlignment="1" applyProtection="1">
      <alignment horizontal="center" vertical="center" wrapText="1"/>
    </xf>
    <xf numFmtId="9" fontId="48" fillId="6" borderId="24" xfId="5" applyNumberFormat="1" applyFont="1" applyFill="1" applyBorder="1" applyAlignment="1" applyProtection="1">
      <alignment horizontal="center" vertical="center" wrapText="1"/>
    </xf>
    <xf numFmtId="9" fontId="49" fillId="6" borderId="24" xfId="5" applyFont="1" applyFill="1" applyBorder="1" applyAlignment="1" applyProtection="1">
      <alignment horizontal="center" vertical="center" wrapText="1"/>
    </xf>
    <xf numFmtId="9" fontId="49" fillId="6" borderId="7" xfId="5" applyFont="1" applyFill="1" applyBorder="1" applyAlignment="1" applyProtection="1">
      <alignment horizontal="center" vertical="center" wrapText="1"/>
    </xf>
    <xf numFmtId="0" fontId="37" fillId="6" borderId="7" xfId="10" applyFill="1" applyBorder="1" applyAlignment="1" applyProtection="1">
      <alignment horizontal="center" vertical="center" wrapText="1"/>
    </xf>
    <xf numFmtId="167" fontId="45" fillId="6" borderId="2" xfId="5" applyNumberFormat="1" applyFont="1" applyFill="1" applyBorder="1" applyAlignment="1" applyProtection="1">
      <alignment horizontal="center" vertical="center" wrapText="1"/>
    </xf>
    <xf numFmtId="9" fontId="49" fillId="0" borderId="2" xfId="5" applyFont="1" applyFill="1" applyBorder="1" applyAlignment="1" applyProtection="1">
      <alignment horizontal="center" vertical="center" wrapText="1"/>
    </xf>
    <xf numFmtId="22" fontId="10" fillId="23" borderId="2" xfId="0" applyNumberFormat="1" applyFont="1" applyFill="1" applyBorder="1" applyAlignment="1">
      <alignment horizontal="center" vertical="center"/>
    </xf>
    <xf numFmtId="0" fontId="10" fillId="23" borderId="2"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23" fillId="0" borderId="26"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15" fillId="16" borderId="5"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4" fillId="21" borderId="36" xfId="0" applyFont="1" applyFill="1" applyBorder="1" applyAlignment="1">
      <alignment horizontal="center" vertical="center" wrapText="1"/>
    </xf>
    <xf numFmtId="0" fontId="14" fillId="21" borderId="5" xfId="0" applyFont="1" applyFill="1" applyBorder="1" applyAlignment="1">
      <alignment horizontal="center" vertical="center" wrapText="1"/>
    </xf>
    <xf numFmtId="0" fontId="14" fillId="21" borderId="17" xfId="0" applyFont="1" applyFill="1" applyBorder="1" applyAlignment="1">
      <alignment horizontal="center" vertical="center" wrapText="1"/>
    </xf>
    <xf numFmtId="0" fontId="14" fillId="21" borderId="2" xfId="0" applyFont="1" applyFill="1" applyBorder="1" applyAlignment="1">
      <alignment horizontal="center" vertical="center" wrapText="1"/>
    </xf>
    <xf numFmtId="0" fontId="14" fillId="21" borderId="30" xfId="0" applyFont="1" applyFill="1" applyBorder="1" applyAlignment="1">
      <alignment horizontal="center" vertical="center" wrapText="1"/>
    </xf>
    <xf numFmtId="0" fontId="17" fillId="5" borderId="7" xfId="0" applyFont="1" applyFill="1" applyBorder="1" applyAlignment="1" applyProtection="1">
      <alignment horizontal="center" vertical="center" wrapText="1"/>
    </xf>
    <xf numFmtId="0" fontId="17" fillId="5" borderId="37" xfId="0" applyFont="1" applyFill="1" applyBorder="1" applyAlignment="1" applyProtection="1">
      <alignment horizontal="center" vertical="center" wrapText="1"/>
    </xf>
    <xf numFmtId="0" fontId="20" fillId="6" borderId="0" xfId="0" applyFont="1" applyFill="1" applyBorder="1" applyAlignment="1">
      <alignment horizontal="center" vertical="center"/>
    </xf>
    <xf numFmtId="0" fontId="15" fillId="7" borderId="38" xfId="0" applyFont="1" applyFill="1" applyBorder="1" applyAlignment="1">
      <alignment horizontal="center" vertical="center" wrapText="1"/>
    </xf>
    <xf numFmtId="0" fontId="15" fillId="7" borderId="3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31" fillId="6" borderId="13" xfId="0" applyFont="1" applyFill="1" applyBorder="1" applyAlignment="1" applyProtection="1">
      <alignment horizontal="center" vertical="center" textRotation="90" wrapText="1"/>
    </xf>
    <xf numFmtId="0" fontId="50" fillId="17" borderId="6" xfId="0" applyFont="1" applyFill="1" applyBorder="1" applyAlignment="1" applyProtection="1">
      <alignment horizontal="center" vertical="center" wrapText="1"/>
    </xf>
    <xf numFmtId="0" fontId="30" fillId="19" borderId="2" xfId="0" applyFont="1" applyFill="1" applyBorder="1" applyAlignment="1" applyProtection="1">
      <alignment horizontal="center" vertical="center" wrapText="1"/>
    </xf>
    <xf numFmtId="0" fontId="11" fillId="0" borderId="6" xfId="0" applyFont="1" applyBorder="1" applyAlignment="1"/>
    <xf numFmtId="0" fontId="50" fillId="24" borderId="6" xfId="0" applyFont="1" applyFill="1" applyBorder="1" applyAlignment="1" applyProtection="1">
      <alignment horizontal="center" vertical="center" wrapText="1"/>
    </xf>
    <xf numFmtId="0" fontId="29" fillId="17" borderId="6" xfId="0" applyFont="1" applyFill="1" applyBorder="1" applyAlignment="1" applyProtection="1">
      <alignment horizontal="center" vertical="center" wrapText="1"/>
    </xf>
    <xf numFmtId="0" fontId="19" fillId="18" borderId="41" xfId="0" applyFont="1" applyFill="1" applyBorder="1" applyAlignment="1">
      <alignment horizontal="center" vertical="center" wrapText="1"/>
    </xf>
    <xf numFmtId="0" fontId="19" fillId="18" borderId="39" xfId="0" applyFont="1" applyFill="1" applyBorder="1" applyAlignment="1">
      <alignment horizontal="center" vertical="center" wrapText="1"/>
    </xf>
    <xf numFmtId="0" fontId="19" fillId="18" borderId="42" xfId="0" applyFont="1" applyFill="1" applyBorder="1" applyAlignment="1">
      <alignment horizontal="center" vertical="center" wrapText="1"/>
    </xf>
    <xf numFmtId="0" fontId="19" fillId="18" borderId="0" xfId="0" applyFont="1" applyFill="1" applyBorder="1" applyAlignment="1">
      <alignment horizontal="center" vertical="center" wrapText="1"/>
    </xf>
    <xf numFmtId="0" fontId="19" fillId="18" borderId="35" xfId="0" applyFont="1" applyFill="1" applyBorder="1" applyAlignment="1">
      <alignment horizontal="center" vertical="center" wrapText="1"/>
    </xf>
    <xf numFmtId="0" fontId="19" fillId="18" borderId="15" xfId="0" applyFont="1" applyFill="1" applyBorder="1" applyAlignment="1">
      <alignment horizontal="center" vertical="center" wrapText="1"/>
    </xf>
    <xf numFmtId="0" fontId="15" fillId="20" borderId="2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50" fillId="11" borderId="6" xfId="0" applyFont="1" applyFill="1" applyBorder="1" applyAlignment="1" applyProtection="1">
      <alignment horizontal="center" vertical="center" wrapText="1"/>
    </xf>
    <xf numFmtId="0" fontId="19" fillId="6"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5" fillId="15" borderId="17" xfId="0" applyFont="1" applyFill="1" applyBorder="1" applyAlignment="1">
      <alignment horizontal="center" vertical="center" wrapText="1"/>
    </xf>
    <xf numFmtId="0" fontId="15" fillId="15" borderId="30"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5" borderId="2" xfId="0" applyFont="1" applyFill="1" applyBorder="1" applyAlignment="1">
      <alignment horizontal="center" vertical="center" wrapText="1"/>
    </xf>
    <xf numFmtId="0" fontId="16" fillId="6" borderId="0" xfId="0" applyFont="1" applyFill="1" applyBorder="1" applyAlignment="1">
      <alignment horizontal="center"/>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2" fillId="6" borderId="36" xfId="0" applyFont="1" applyFill="1" applyBorder="1" applyAlignment="1" applyProtection="1">
      <alignment horizontal="center" vertical="center" wrapText="1"/>
      <protection locked="0"/>
    </xf>
    <xf numFmtId="0" fontId="32" fillId="6" borderId="29" xfId="0" applyFont="1" applyFill="1" applyBorder="1" applyAlignment="1" applyProtection="1">
      <alignment horizontal="center" vertical="center" wrapText="1"/>
      <protection locked="0"/>
    </xf>
    <xf numFmtId="0" fontId="32" fillId="6" borderId="19" xfId="0" applyFont="1" applyFill="1" applyBorder="1" applyAlignment="1" applyProtection="1">
      <alignment horizontal="center" vertical="center" wrapText="1"/>
      <protection locked="0"/>
    </xf>
    <xf numFmtId="0" fontId="32" fillId="0" borderId="36"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wrapText="1"/>
      <protection locked="0"/>
    </xf>
    <xf numFmtId="0" fontId="32" fillId="0" borderId="36"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4" xfId="0" applyFont="1" applyFill="1" applyBorder="1" applyAlignment="1" applyProtection="1">
      <alignment horizontal="center" vertical="center" wrapText="1"/>
      <protection locked="0"/>
    </xf>
    <xf numFmtId="0" fontId="32" fillId="0" borderId="43" xfId="0" applyFont="1" applyFill="1" applyBorder="1" applyAlignment="1" applyProtection="1">
      <alignment horizontal="center" vertical="center" wrapText="1"/>
      <protection locked="0"/>
    </xf>
    <xf numFmtId="0" fontId="32" fillId="0" borderId="46" xfId="0" applyFont="1" applyFill="1" applyBorder="1" applyAlignment="1" applyProtection="1">
      <alignment horizontal="center" vertical="center" wrapText="1"/>
      <protection locked="0"/>
    </xf>
    <xf numFmtId="0" fontId="7" fillId="0" borderId="47" xfId="0" applyFont="1" applyBorder="1" applyAlignment="1"/>
    <xf numFmtId="0" fontId="7" fillId="0" borderId="20" xfId="0" applyFont="1" applyBorder="1" applyAlignment="1"/>
    <xf numFmtId="9" fontId="43" fillId="6" borderId="2" xfId="5" applyFont="1" applyFill="1" applyBorder="1" applyAlignment="1" applyProtection="1">
      <alignment horizontal="center" vertical="center"/>
    </xf>
  </cellXfs>
  <cellStyles count="12">
    <cellStyle name="Amarillo" xfId="1" xr:uid="{00000000-0005-0000-0000-000000000000}"/>
    <cellStyle name="Hipervínculo" xfId="10" builtinId="8"/>
    <cellStyle name="Millares" xfId="2" builtinId="3"/>
    <cellStyle name="Millares [0]" xfId="11" builtinId="6"/>
    <cellStyle name="Millares 2" xfId="3" xr:uid="{00000000-0005-0000-0000-000004000000}"/>
    <cellStyle name="Normal" xfId="0" builtinId="0"/>
    <cellStyle name="Normal 2" xfId="4" xr:uid="{00000000-0005-0000-0000-000006000000}"/>
    <cellStyle name="Porcentaje" xfId="5" builtinId="5"/>
    <cellStyle name="Porcentaje 2" xfId="6" xr:uid="{00000000-0005-0000-0000-000008000000}"/>
    <cellStyle name="Porcentual 2" xfId="7" xr:uid="{00000000-0005-0000-0000-000009000000}"/>
    <cellStyle name="Rojo" xfId="8" xr:uid="{00000000-0005-0000-0000-00000A000000}"/>
    <cellStyle name="Verde" xfId="9" xr:uid="{00000000-0005-0000-0000-00000B000000}"/>
  </cellStyles>
  <dxfs count="2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295275</xdr:colOff>
      <xdr:row>4</xdr:row>
      <xdr:rowOff>295275</xdr:rowOff>
    </xdr:to>
    <xdr:sp macro="" textlink="">
      <xdr:nvSpPr>
        <xdr:cNvPr id="10791" name="AutoShape 38" descr="Resultado de imagen para boton agregar icono">
          <a:extLst>
            <a:ext uri="{FF2B5EF4-FFF2-40B4-BE49-F238E27FC236}">
              <a16:creationId xmlns:a16="http://schemas.microsoft.com/office/drawing/2014/main" id="{00000000-0008-0000-0000-0000272A0000}"/>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2" name="AutoShape 39" descr="Resultado de imagen para boton agregar icono">
          <a:extLst>
            <a:ext uri="{FF2B5EF4-FFF2-40B4-BE49-F238E27FC236}">
              <a16:creationId xmlns:a16="http://schemas.microsoft.com/office/drawing/2014/main" id="{00000000-0008-0000-0000-0000282A0000}"/>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3" name="AutoShape 40" descr="Resultado de imagen para boton agregar icono">
          <a:extLst>
            <a:ext uri="{FF2B5EF4-FFF2-40B4-BE49-F238E27FC236}">
              <a16:creationId xmlns:a16="http://schemas.microsoft.com/office/drawing/2014/main" id="{00000000-0008-0000-0000-0000292A0000}"/>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4" name="AutoShape 42" descr="Z">
          <a:extLst>
            <a:ext uri="{FF2B5EF4-FFF2-40B4-BE49-F238E27FC236}">
              <a16:creationId xmlns:a16="http://schemas.microsoft.com/office/drawing/2014/main" id="{00000000-0008-0000-0000-00002A2A0000}"/>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0</xdr:colOff>
      <xdr:row>54</xdr:row>
      <xdr:rowOff>0</xdr:rowOff>
    </xdr:to>
    <xdr:sp macro="" textlink="">
      <xdr:nvSpPr>
        <xdr:cNvPr id="2" name="1 Rectángulo">
          <a:extLst>
            <a:ext uri="{FF2B5EF4-FFF2-40B4-BE49-F238E27FC236}">
              <a16:creationId xmlns:a16="http://schemas.microsoft.com/office/drawing/2014/main" id="{00000000-0008-0000-0200-000002000000}"/>
            </a:ext>
          </a:extLst>
        </xdr:cNvPr>
        <xdr:cNvSpPr/>
      </xdr:nvSpPr>
      <xdr:spPr>
        <a:xfrm>
          <a:off x="2732796" y="94507050"/>
          <a:ext cx="1489364" cy="17323"/>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0</xdr:col>
      <xdr:colOff>0</xdr:colOff>
      <xdr:row>54</xdr:row>
      <xdr:rowOff>0</xdr:rowOff>
    </xdr:from>
    <xdr:to>
      <xdr:col>0</xdr:col>
      <xdr:colOff>0</xdr:colOff>
      <xdr:row>54</xdr:row>
      <xdr:rowOff>0</xdr:rowOff>
    </xdr:to>
    <xdr:sp macro="" textlink="">
      <xdr:nvSpPr>
        <xdr:cNvPr id="5" name="4 Rectángulo">
          <a:extLst>
            <a:ext uri="{FF2B5EF4-FFF2-40B4-BE49-F238E27FC236}">
              <a16:creationId xmlns:a16="http://schemas.microsoft.com/office/drawing/2014/main" id="{00000000-0008-0000-0200-000005000000}"/>
            </a:ext>
          </a:extLst>
        </xdr:cNvPr>
        <xdr:cNvSpPr/>
      </xdr:nvSpPr>
      <xdr:spPr>
        <a:xfrm>
          <a:off x="2750128" y="95895102"/>
          <a:ext cx="1470314" cy="6199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0</xdr:col>
      <xdr:colOff>0</xdr:colOff>
      <xdr:row>54</xdr:row>
      <xdr:rowOff>0</xdr:rowOff>
    </xdr:from>
    <xdr:to>
      <xdr:col>0</xdr:col>
      <xdr:colOff>0</xdr:colOff>
      <xdr:row>54</xdr:row>
      <xdr:rowOff>0</xdr:rowOff>
    </xdr:to>
    <xdr:sp macro="" textlink="">
      <xdr:nvSpPr>
        <xdr:cNvPr id="7" name="6 Rectángulo">
          <a:extLst>
            <a:ext uri="{FF2B5EF4-FFF2-40B4-BE49-F238E27FC236}">
              <a16:creationId xmlns:a16="http://schemas.microsoft.com/office/drawing/2014/main" id="{00000000-0008-0000-0200-000007000000}"/>
            </a:ext>
          </a:extLst>
        </xdr:cNvPr>
        <xdr:cNvSpPr/>
      </xdr:nvSpPr>
      <xdr:spPr>
        <a:xfrm>
          <a:off x="2750128" y="96817295"/>
          <a:ext cx="1470314" cy="6199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0</xdr:col>
      <xdr:colOff>0</xdr:colOff>
      <xdr:row>54</xdr:row>
      <xdr:rowOff>0</xdr:rowOff>
    </xdr:from>
    <xdr:to>
      <xdr:col>0</xdr:col>
      <xdr:colOff>0</xdr:colOff>
      <xdr:row>54</xdr:row>
      <xdr:rowOff>0</xdr:rowOff>
    </xdr:to>
    <xdr:sp macro="" textlink="">
      <xdr:nvSpPr>
        <xdr:cNvPr id="9" name="8 Rectángulo">
          <a:extLst>
            <a:ext uri="{FF2B5EF4-FFF2-40B4-BE49-F238E27FC236}">
              <a16:creationId xmlns:a16="http://schemas.microsoft.com/office/drawing/2014/main" id="{00000000-0008-0000-0200-000009000000}"/>
            </a:ext>
          </a:extLst>
        </xdr:cNvPr>
        <xdr:cNvSpPr/>
      </xdr:nvSpPr>
      <xdr:spPr>
        <a:xfrm>
          <a:off x="2784764" y="97945575"/>
          <a:ext cx="1432214" cy="629516"/>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0</xdr:col>
      <xdr:colOff>0</xdr:colOff>
      <xdr:row>54</xdr:row>
      <xdr:rowOff>0</xdr:rowOff>
    </xdr:from>
    <xdr:to>
      <xdr:col>0</xdr:col>
      <xdr:colOff>0</xdr:colOff>
      <xdr:row>54</xdr:row>
      <xdr:rowOff>0</xdr:rowOff>
    </xdr:to>
    <xdr:sp macro="" textlink="">
      <xdr:nvSpPr>
        <xdr:cNvPr id="11" name="10 Rectángulo">
          <a:extLst>
            <a:ext uri="{FF2B5EF4-FFF2-40B4-BE49-F238E27FC236}">
              <a16:creationId xmlns:a16="http://schemas.microsoft.com/office/drawing/2014/main" id="{00000000-0008-0000-0200-00000B000000}"/>
            </a:ext>
          </a:extLst>
        </xdr:cNvPr>
        <xdr:cNvSpPr/>
      </xdr:nvSpPr>
      <xdr:spPr>
        <a:xfrm>
          <a:off x="2750127" y="98954359"/>
          <a:ext cx="1470314" cy="6199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editAs="oneCell">
    <xdr:from>
      <xdr:col>2</xdr:col>
      <xdr:colOff>0</xdr:colOff>
      <xdr:row>0</xdr:row>
      <xdr:rowOff>0</xdr:rowOff>
    </xdr:from>
    <xdr:to>
      <xdr:col>2</xdr:col>
      <xdr:colOff>295275</xdr:colOff>
      <xdr:row>0</xdr:row>
      <xdr:rowOff>460375</xdr:rowOff>
    </xdr:to>
    <xdr:sp macro="" textlink="">
      <xdr:nvSpPr>
        <xdr:cNvPr id="13" name="AutoShape 38" descr="Resultado de imagen para boton agregar icono">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14106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295275</xdr:colOff>
      <xdr:row>0</xdr:row>
      <xdr:rowOff>460375</xdr:rowOff>
    </xdr:to>
    <xdr:sp macro="" textlink="">
      <xdr:nvSpPr>
        <xdr:cNvPr id="14" name="AutoShape 39" descr="Resultado de imagen para boton agregar icono">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14106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295275</xdr:colOff>
      <xdr:row>0</xdr:row>
      <xdr:rowOff>460375</xdr:rowOff>
    </xdr:to>
    <xdr:sp macro="" textlink="">
      <xdr:nvSpPr>
        <xdr:cNvPr id="15" name="AutoShape 40" descr="Resultado de imagen para boton agregar icono">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14106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295275</xdr:colOff>
      <xdr:row>0</xdr:row>
      <xdr:rowOff>460375</xdr:rowOff>
    </xdr:to>
    <xdr:sp macro="" textlink="">
      <xdr:nvSpPr>
        <xdr:cNvPr id="16" name="AutoShape 42" descr="Z">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14106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olombiacompra.gov.co/tienda-virtual-del-estado-colombiano/ordenes-compra/?number_order=&amp;state=&amp;entity=ALCALDIA%20LOCAL%20RAFAEL%20URIBE%20URIBE%20-%20ALRUU&amp;tool=&amp;date_to&amp;date_from" TargetMode="External"/><Relationship Id="rId7" Type="http://schemas.openxmlformats.org/officeDocument/2006/relationships/printerSettings" Target="../printerSettings/printerSettings1.bin"/><Relationship Id="rId2" Type="http://schemas.openxmlformats.org/officeDocument/2006/relationships/hyperlink" Target="http://www.rafaeluribe.gov.co/transparencia/planeacion/planes/plan-comunicaciones-vigencia-2018" TargetMode="External"/><Relationship Id="rId1" Type="http://schemas.openxmlformats.org/officeDocument/2006/relationships/hyperlink" Target="https://gobiernobogota-my.sharepoint.com/:f:/g/personal/manuel_amorocho_gobiernobogota_gov_co/ErpW2ggFqGZApDzQfA1cFfwBQ5yeNYRFPwoKPKuzPtjYPA?e=RlK50h" TargetMode="External"/><Relationship Id="rId6" Type="http://schemas.openxmlformats.org/officeDocument/2006/relationships/hyperlink" Target="http://www.rafaeluribe.gov.co/transparencia/instrumentos-gestion-informacion-publica/relacionados-informacion" TargetMode="External"/><Relationship Id="rId5" Type="http://schemas.openxmlformats.org/officeDocument/2006/relationships/hyperlink" Target="https://docs.google.com/spreadsheets/d/1rri-9HUhnI9484yHInOOhxAoQlMihanNz497T2Z8Kwo/edit?ts=5ac794d7" TargetMode="External"/><Relationship Id="rId10" Type="http://schemas.openxmlformats.org/officeDocument/2006/relationships/comments" Target="../comments1.xml"/><Relationship Id="rId4" Type="http://schemas.openxmlformats.org/officeDocument/2006/relationships/hyperlink" Target="https://app.powerbi.com/view?r=eyJrIjoiYWEwYzQ4NGQtMWJmZi00YmZjLWE3NjktMWI5NDUxM2M4NTA0IiwidCI6IjE0ZGUxNTVmLWUxOTItNDRkYS05OTRkLTE5MTNkODY1ODM3MiIsImMiOjR9"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59"/>
  <sheetViews>
    <sheetView showGridLines="0" tabSelected="1" topLeftCell="AL8" zoomScale="50" zoomScaleNormal="50" zoomScaleSheetLayoutView="25" workbookViewId="0">
      <pane ySplit="7" topLeftCell="A55" activePane="bottomLeft" state="frozen"/>
      <selection activeCell="D8" sqref="D8"/>
      <selection pane="bottomLeft" activeCell="AP59" sqref="AP59"/>
    </sheetView>
  </sheetViews>
  <sheetFormatPr baseColWidth="10" defaultColWidth="9.140625" defaultRowHeight="18" x14ac:dyDescent="0.2"/>
  <cols>
    <col min="1" max="1" width="22.28515625" style="34" customWidth="1"/>
    <col min="2" max="2" width="41" style="34" customWidth="1"/>
    <col min="3" max="3" width="52.140625" style="34" customWidth="1"/>
    <col min="4" max="4" width="48.140625" style="585" customWidth="1"/>
    <col min="5" max="5" width="41" style="34" customWidth="1"/>
    <col min="6" max="11" width="114.5703125" style="34" customWidth="1"/>
    <col min="12" max="12" width="10.5703125" style="34" customWidth="1"/>
    <col min="13" max="14" width="10.85546875" style="34" customWidth="1"/>
    <col min="15" max="15" width="11" style="34" bestFit="1" customWidth="1"/>
    <col min="16" max="16" width="41.7109375" style="34" customWidth="1"/>
    <col min="17" max="17" width="26.28515625" style="34" customWidth="1"/>
    <col min="18" max="18" width="29.140625" style="34" customWidth="1"/>
    <col min="19" max="19" width="26.42578125" style="34" customWidth="1"/>
    <col min="20" max="20" width="45.7109375" style="34" customWidth="1"/>
    <col min="21" max="24" width="11.42578125" style="34" customWidth="1"/>
    <col min="25" max="25" width="20.85546875" style="34" customWidth="1"/>
    <col min="26" max="26" width="18.85546875" style="34" customWidth="1"/>
    <col min="27" max="27" width="26.7109375" style="34" customWidth="1"/>
    <col min="28" max="28" width="18.85546875" style="34" customWidth="1"/>
    <col min="29" max="29" width="14.140625" style="34" customWidth="1"/>
    <col min="30" max="30" width="18.42578125" style="34" customWidth="1"/>
    <col min="31" max="31" width="67.140625" style="34" customWidth="1"/>
    <col min="32" max="32" width="17.7109375" style="34" customWidth="1"/>
    <col min="33" max="33" width="30.85546875" style="34" customWidth="1"/>
    <col min="34" max="34" width="19.7109375" style="34" customWidth="1"/>
    <col min="35" max="36" width="16.42578125" style="34" customWidth="1"/>
    <col min="37" max="37" width="172.85546875" style="34" customWidth="1"/>
    <col min="38" max="38" width="162.140625" style="34" customWidth="1"/>
    <col min="39" max="39" width="32.7109375" style="34" customWidth="1"/>
    <col min="40" max="44" width="11.42578125" style="34" customWidth="1"/>
    <col min="45" max="45" width="29.5703125" style="34" customWidth="1"/>
    <col min="46" max="47" width="11.42578125" style="34" customWidth="1"/>
    <col min="48" max="48" width="14.85546875" style="34" customWidth="1"/>
    <col min="49" max="49" width="14.5703125" style="34" customWidth="1"/>
    <col min="50" max="50" width="20.7109375" style="34" customWidth="1"/>
    <col min="51" max="51" width="24.140625" style="34" customWidth="1"/>
    <col min="52" max="52" width="19.140625" style="34" customWidth="1"/>
    <col min="53" max="53" width="36" style="34" customWidth="1"/>
    <col min="54" max="55" width="21.85546875" style="34" customWidth="1"/>
    <col min="56" max="56" width="19.85546875" style="34" customWidth="1"/>
    <col min="57" max="257" width="11.42578125" style="34" customWidth="1"/>
    <col min="258" max="16384" width="9.140625" style="34"/>
  </cols>
  <sheetData>
    <row r="1" spans="1:57" ht="40.5" customHeight="1" x14ac:dyDescent="0.2">
      <c r="A1" s="602"/>
      <c r="B1" s="603"/>
      <c r="C1" s="603"/>
      <c r="D1" s="603"/>
      <c r="E1" s="603"/>
      <c r="F1" s="603"/>
      <c r="G1" s="603"/>
      <c r="H1" s="603"/>
      <c r="I1" s="603"/>
      <c r="J1" s="603"/>
      <c r="K1" s="603"/>
      <c r="L1" s="603"/>
      <c r="M1" s="603"/>
      <c r="N1" s="603"/>
      <c r="O1" s="603"/>
      <c r="P1" s="603"/>
      <c r="Q1" s="603"/>
      <c r="R1" s="603"/>
      <c r="S1" s="603"/>
      <c r="T1" s="603"/>
      <c r="U1" s="603"/>
      <c r="V1" s="603"/>
      <c r="W1" s="603"/>
      <c r="X1" s="603"/>
      <c r="Y1" s="603"/>
      <c r="Z1" s="603"/>
    </row>
    <row r="2" spans="1:57" ht="40.5" customHeight="1" thickBot="1" x14ac:dyDescent="0.25">
      <c r="A2" s="604" t="s">
        <v>0</v>
      </c>
      <c r="B2" s="604"/>
      <c r="C2" s="605"/>
      <c r="D2" s="605"/>
      <c r="E2" s="605"/>
      <c r="F2" s="605"/>
      <c r="G2" s="605"/>
      <c r="H2" s="605"/>
      <c r="I2" s="604"/>
      <c r="J2" s="604"/>
      <c r="K2" s="604"/>
      <c r="L2" s="604"/>
      <c r="M2" s="604"/>
      <c r="N2" s="604"/>
      <c r="O2" s="604"/>
      <c r="P2" s="604"/>
      <c r="Q2" s="604"/>
      <c r="R2" s="604"/>
      <c r="S2" s="604"/>
      <c r="T2" s="604"/>
      <c r="U2" s="604"/>
      <c r="V2" s="604"/>
      <c r="W2" s="604"/>
      <c r="X2" s="604"/>
      <c r="Y2" s="604"/>
      <c r="Z2" s="604"/>
    </row>
    <row r="3" spans="1:57" ht="36.75" customHeight="1" x14ac:dyDescent="0.2">
      <c r="A3" s="35" t="s">
        <v>1</v>
      </c>
      <c r="B3" s="36">
        <v>2018</v>
      </c>
      <c r="C3" s="613" t="s">
        <v>2</v>
      </c>
      <c r="D3" s="614"/>
      <c r="E3" s="614"/>
      <c r="F3" s="614"/>
      <c r="G3" s="614"/>
      <c r="H3" s="615"/>
      <c r="I3" s="37"/>
      <c r="J3" s="37"/>
      <c r="K3" s="37"/>
      <c r="L3" s="37"/>
      <c r="M3" s="37"/>
      <c r="N3" s="37"/>
      <c r="O3" s="37"/>
      <c r="P3" s="37"/>
      <c r="Q3" s="37"/>
      <c r="R3" s="37"/>
      <c r="S3" s="37"/>
      <c r="T3" s="37"/>
      <c r="U3" s="37"/>
      <c r="V3" s="37"/>
      <c r="W3" s="37"/>
      <c r="X3" s="37"/>
      <c r="Y3" s="37"/>
      <c r="Z3" s="38"/>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row>
    <row r="4" spans="1:57" ht="36.75" customHeight="1" x14ac:dyDescent="0.2">
      <c r="A4" s="35" t="s">
        <v>3</v>
      </c>
      <c r="B4" s="36" t="s">
        <v>238</v>
      </c>
      <c r="C4" s="40" t="s">
        <v>4</v>
      </c>
      <c r="D4" s="556" t="s">
        <v>5</v>
      </c>
      <c r="E4" s="616" t="s">
        <v>6</v>
      </c>
      <c r="F4" s="616"/>
      <c r="G4" s="616"/>
      <c r="H4" s="617"/>
      <c r="I4" s="37"/>
      <c r="J4" s="37"/>
      <c r="K4" s="37"/>
      <c r="L4" s="37"/>
      <c r="M4" s="37"/>
      <c r="N4" s="37"/>
      <c r="O4" s="37"/>
      <c r="P4" s="37"/>
      <c r="Q4" s="37"/>
      <c r="R4" s="37"/>
      <c r="S4" s="37"/>
      <c r="T4" s="37"/>
      <c r="U4" s="37"/>
      <c r="V4" s="37"/>
      <c r="W4" s="37"/>
      <c r="X4" s="37"/>
      <c r="Y4" s="37"/>
      <c r="Z4" s="38"/>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row>
    <row r="5" spans="1:57" ht="36.75" customHeight="1" thickBot="1" x14ac:dyDescent="0.25">
      <c r="A5" s="35" t="s">
        <v>325</v>
      </c>
      <c r="B5" s="36" t="s">
        <v>239</v>
      </c>
      <c r="C5" s="42">
        <v>1</v>
      </c>
      <c r="D5" s="557">
        <v>43125</v>
      </c>
      <c r="E5" s="618"/>
      <c r="F5" s="618"/>
      <c r="G5" s="618"/>
      <c r="H5" s="619"/>
      <c r="I5" s="37"/>
      <c r="J5" s="37"/>
      <c r="K5" s="37"/>
      <c r="L5" s="37"/>
      <c r="M5" s="37"/>
      <c r="N5" s="37"/>
      <c r="O5" s="37"/>
      <c r="P5" s="37"/>
      <c r="Q5" s="37"/>
      <c r="R5" s="37"/>
      <c r="S5" s="37"/>
      <c r="T5" s="37"/>
      <c r="U5" s="37"/>
      <c r="V5" s="37"/>
      <c r="W5" s="37"/>
      <c r="X5" s="37"/>
      <c r="Y5" s="37"/>
      <c r="Z5" s="38"/>
      <c r="AA5" s="43"/>
      <c r="AB5" s="44"/>
      <c r="AC5" s="44"/>
      <c r="AD5" s="44"/>
      <c r="AE5" s="44"/>
      <c r="AF5" s="44"/>
      <c r="AG5" s="44"/>
      <c r="AH5" s="44"/>
      <c r="AI5" s="44"/>
      <c r="AJ5" s="44"/>
      <c r="AK5" s="44"/>
      <c r="AL5" s="44"/>
      <c r="AM5" s="643"/>
      <c r="AN5" s="643"/>
      <c r="AO5" s="643"/>
      <c r="AP5" s="643"/>
      <c r="AQ5" s="643"/>
      <c r="AR5" s="643"/>
      <c r="AS5" s="643"/>
      <c r="AT5" s="643"/>
      <c r="AU5" s="643"/>
      <c r="AV5" s="643"/>
      <c r="AW5" s="643"/>
      <c r="AX5" s="643"/>
      <c r="AY5" s="643"/>
      <c r="AZ5" s="643"/>
      <c r="BA5" s="643"/>
      <c r="BB5" s="643"/>
      <c r="BC5" s="643"/>
      <c r="BD5" s="643"/>
    </row>
    <row r="6" spans="1:57" x14ac:dyDescent="0.2">
      <c r="A6" s="45"/>
      <c r="B6" s="41"/>
      <c r="C6" s="41"/>
      <c r="D6" s="558"/>
      <c r="E6" s="41"/>
      <c r="F6" s="41"/>
      <c r="G6" s="41"/>
      <c r="H6" s="41"/>
      <c r="I6" s="41"/>
      <c r="J6" s="41"/>
      <c r="K6" s="41"/>
      <c r="L6" s="41"/>
      <c r="M6" s="41"/>
      <c r="N6" s="41"/>
      <c r="O6" s="41"/>
      <c r="P6" s="41"/>
      <c r="Q6" s="39"/>
      <c r="R6" s="39"/>
      <c r="S6" s="39"/>
      <c r="T6" s="39"/>
      <c r="U6" s="39"/>
      <c r="V6" s="39"/>
      <c r="W6" s="39"/>
      <c r="X6" s="39"/>
      <c r="Y6" s="39"/>
      <c r="Z6" s="39"/>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3"/>
      <c r="AY6" s="643"/>
      <c r="AZ6" s="643"/>
      <c r="BA6" s="643"/>
      <c r="BB6" s="643"/>
      <c r="BC6" s="643"/>
      <c r="BD6" s="643"/>
    </row>
    <row r="7" spans="1:57" ht="14.25" x14ac:dyDescent="0.2">
      <c r="A7" s="41"/>
      <c r="B7" s="41"/>
      <c r="C7" s="41"/>
      <c r="D7" s="620"/>
      <c r="E7" s="620"/>
      <c r="F7" s="620"/>
      <c r="G7" s="620"/>
      <c r="H7" s="620"/>
      <c r="I7" s="620"/>
      <c r="J7" s="620"/>
      <c r="K7" s="620"/>
      <c r="L7" s="620"/>
      <c r="M7" s="620"/>
      <c r="N7" s="620"/>
      <c r="O7" s="620"/>
      <c r="P7" s="620"/>
      <c r="Q7" s="620"/>
      <c r="R7" s="620"/>
      <c r="S7" s="620"/>
      <c r="T7" s="46"/>
      <c r="U7" s="47"/>
      <c r="V7" s="39"/>
      <c r="W7" s="39"/>
      <c r="X7" s="39"/>
      <c r="Y7" s="39"/>
      <c r="Z7" s="39"/>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77"/>
      <c r="BD7" s="48"/>
    </row>
    <row r="8" spans="1:57" ht="14.25" x14ac:dyDescent="0.2">
      <c r="A8" s="49"/>
      <c r="B8" s="39"/>
      <c r="C8" s="39"/>
      <c r="D8" s="655"/>
      <c r="E8" s="655"/>
      <c r="F8" s="655"/>
      <c r="G8" s="655"/>
      <c r="H8" s="655"/>
      <c r="I8" s="655"/>
      <c r="J8" s="655"/>
      <c r="K8" s="655"/>
      <c r="L8" s="644"/>
      <c r="M8" s="644"/>
      <c r="N8" s="644"/>
      <c r="O8" s="644"/>
      <c r="P8" s="48"/>
      <c r="Q8" s="48"/>
      <c r="R8" s="48"/>
      <c r="S8" s="48"/>
      <c r="T8" s="48"/>
      <c r="U8" s="48"/>
      <c r="V8" s="39"/>
      <c r="W8" s="39"/>
      <c r="X8" s="39"/>
      <c r="Y8" s="39"/>
      <c r="Z8" s="39"/>
      <c r="AA8" s="644"/>
      <c r="AB8" s="644"/>
      <c r="AC8" s="644"/>
      <c r="AD8" s="50"/>
      <c r="AE8" s="50"/>
      <c r="AF8" s="50"/>
      <c r="AG8" s="644"/>
      <c r="AH8" s="644"/>
      <c r="AI8" s="644"/>
      <c r="AJ8" s="50"/>
      <c r="AK8" s="50"/>
      <c r="AL8" s="50"/>
      <c r="AM8" s="644"/>
      <c r="AN8" s="644"/>
      <c r="AO8" s="644"/>
      <c r="AP8" s="50"/>
      <c r="AQ8" s="50"/>
      <c r="AR8" s="50"/>
      <c r="AS8" s="644"/>
      <c r="AT8" s="644"/>
      <c r="AU8" s="644"/>
      <c r="AV8" s="50"/>
      <c r="AW8" s="50"/>
      <c r="AX8" s="50"/>
      <c r="AY8" s="644"/>
      <c r="AZ8" s="644"/>
      <c r="BA8" s="644"/>
      <c r="BB8" s="50"/>
      <c r="BC8" s="78"/>
      <c r="BD8" s="50"/>
    </row>
    <row r="9" spans="1:57" ht="18.75" thickBot="1" x14ac:dyDescent="0.25">
      <c r="A9" s="39"/>
      <c r="B9" s="39"/>
      <c r="C9" s="39"/>
      <c r="D9" s="559"/>
      <c r="E9" s="39"/>
      <c r="F9" s="39"/>
      <c r="G9" s="39"/>
      <c r="H9" s="39"/>
      <c r="I9" s="39"/>
      <c r="J9" s="39"/>
      <c r="K9" s="39"/>
      <c r="L9" s="39"/>
      <c r="M9" s="39"/>
      <c r="N9" s="39"/>
      <c r="O9" s="39"/>
      <c r="P9" s="39"/>
      <c r="Q9" s="39"/>
      <c r="R9" s="39"/>
      <c r="S9" s="39"/>
      <c r="T9" s="39"/>
      <c r="U9" s="39"/>
      <c r="V9" s="39"/>
      <c r="W9" s="39"/>
      <c r="X9" s="39"/>
      <c r="Y9" s="39"/>
      <c r="Z9" s="39"/>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77"/>
      <c r="BD9" s="48"/>
    </row>
    <row r="10" spans="1:57" ht="15" customHeight="1" x14ac:dyDescent="0.2">
      <c r="A10" s="630" t="s">
        <v>7</v>
      </c>
      <c r="B10" s="631"/>
      <c r="C10" s="51"/>
      <c r="D10" s="658"/>
      <c r="E10" s="659"/>
      <c r="F10" s="659"/>
      <c r="G10" s="659"/>
      <c r="H10" s="659"/>
      <c r="I10" s="659"/>
      <c r="J10" s="659"/>
      <c r="K10" s="659"/>
      <c r="L10" s="659"/>
      <c r="M10" s="659"/>
      <c r="N10" s="659"/>
      <c r="O10" s="659"/>
      <c r="P10" s="659"/>
      <c r="Q10" s="659"/>
      <c r="R10" s="659"/>
      <c r="S10" s="659"/>
      <c r="T10" s="659"/>
      <c r="U10" s="659"/>
      <c r="V10" s="659"/>
      <c r="W10" s="659"/>
      <c r="X10" s="659"/>
      <c r="Y10" s="659"/>
      <c r="Z10" s="659"/>
      <c r="AA10" s="656" t="s">
        <v>8</v>
      </c>
      <c r="AB10" s="656"/>
      <c r="AC10" s="656"/>
      <c r="AD10" s="656"/>
      <c r="AE10" s="656"/>
      <c r="AF10" s="656"/>
      <c r="AG10" s="662" t="s">
        <v>8</v>
      </c>
      <c r="AH10" s="662"/>
      <c r="AI10" s="662"/>
      <c r="AJ10" s="662"/>
      <c r="AK10" s="662"/>
      <c r="AL10" s="662"/>
      <c r="AM10" s="656" t="s">
        <v>8</v>
      </c>
      <c r="AN10" s="656"/>
      <c r="AO10" s="656"/>
      <c r="AP10" s="656"/>
      <c r="AQ10" s="656"/>
      <c r="AR10" s="656"/>
      <c r="AS10" s="653" t="s">
        <v>8</v>
      </c>
      <c r="AT10" s="653"/>
      <c r="AU10" s="653"/>
      <c r="AV10" s="653"/>
      <c r="AW10" s="653"/>
      <c r="AX10" s="653"/>
      <c r="AY10" s="654" t="s">
        <v>8</v>
      </c>
      <c r="AZ10" s="654"/>
      <c r="BA10" s="654"/>
      <c r="BB10" s="654"/>
      <c r="BC10" s="654"/>
      <c r="BD10" s="654"/>
    </row>
    <row r="11" spans="1:57" ht="15" thickBot="1" x14ac:dyDescent="0.25">
      <c r="A11" s="632"/>
      <c r="B11" s="633"/>
      <c r="C11" s="52"/>
      <c r="D11" s="660"/>
      <c r="E11" s="661"/>
      <c r="F11" s="661"/>
      <c r="G11" s="661"/>
      <c r="H11" s="661"/>
      <c r="I11" s="661"/>
      <c r="J11" s="661"/>
      <c r="K11" s="661"/>
      <c r="L11" s="661"/>
      <c r="M11" s="661"/>
      <c r="N11" s="661"/>
      <c r="O11" s="661"/>
      <c r="P11" s="661"/>
      <c r="Q11" s="661"/>
      <c r="R11" s="661"/>
      <c r="S11" s="661"/>
      <c r="T11" s="661"/>
      <c r="U11" s="661"/>
      <c r="V11" s="661"/>
      <c r="W11" s="661"/>
      <c r="X11" s="661"/>
      <c r="Y11" s="661"/>
      <c r="Z11" s="661"/>
      <c r="AA11" s="657" t="s">
        <v>9</v>
      </c>
      <c r="AB11" s="657"/>
      <c r="AC11" s="657"/>
      <c r="AD11" s="657"/>
      <c r="AE11" s="657"/>
      <c r="AF11" s="657"/>
      <c r="AG11" s="663" t="s">
        <v>10</v>
      </c>
      <c r="AH11" s="663"/>
      <c r="AI11" s="663"/>
      <c r="AJ11" s="663"/>
      <c r="AK11" s="663"/>
      <c r="AL11" s="663"/>
      <c r="AM11" s="657" t="s">
        <v>11</v>
      </c>
      <c r="AN11" s="657"/>
      <c r="AO11" s="657"/>
      <c r="AP11" s="657"/>
      <c r="AQ11" s="657"/>
      <c r="AR11" s="657"/>
      <c r="AS11" s="651" t="s">
        <v>12</v>
      </c>
      <c r="AT11" s="651"/>
      <c r="AU11" s="651"/>
      <c r="AV11" s="651"/>
      <c r="AW11" s="651"/>
      <c r="AX11" s="651"/>
      <c r="AY11" s="652" t="s">
        <v>13</v>
      </c>
      <c r="AZ11" s="652"/>
      <c r="BA11" s="652"/>
      <c r="BB11" s="652"/>
      <c r="BC11" s="652"/>
      <c r="BD11" s="652"/>
    </row>
    <row r="12" spans="1:57" ht="15" customHeight="1" thickBot="1" x14ac:dyDescent="0.25">
      <c r="A12" s="634"/>
      <c r="B12" s="635"/>
      <c r="C12" s="52"/>
      <c r="D12" s="621" t="s">
        <v>14</v>
      </c>
      <c r="E12" s="622"/>
      <c r="F12" s="621"/>
      <c r="G12" s="621"/>
      <c r="H12" s="621"/>
      <c r="I12" s="621"/>
      <c r="J12" s="621"/>
      <c r="K12" s="621"/>
      <c r="L12" s="621"/>
      <c r="M12" s="621"/>
      <c r="N12" s="621"/>
      <c r="O12" s="621"/>
      <c r="P12" s="621"/>
      <c r="Q12" s="621"/>
      <c r="R12" s="621"/>
      <c r="S12" s="623"/>
      <c r="T12" s="53"/>
      <c r="U12" s="53"/>
      <c r="V12" s="637" t="s">
        <v>15</v>
      </c>
      <c r="W12" s="637"/>
      <c r="X12" s="637"/>
      <c r="Y12" s="637"/>
      <c r="Z12" s="637"/>
      <c r="AA12" s="609" t="s">
        <v>16</v>
      </c>
      <c r="AB12" s="609"/>
      <c r="AC12" s="609"/>
      <c r="AD12" s="638" t="s">
        <v>17</v>
      </c>
      <c r="AE12" s="609" t="s">
        <v>18</v>
      </c>
      <c r="AF12" s="609" t="s">
        <v>19</v>
      </c>
      <c r="AG12" s="611" t="s">
        <v>16</v>
      </c>
      <c r="AH12" s="611"/>
      <c r="AI12" s="611"/>
      <c r="AJ12" s="611" t="s">
        <v>17</v>
      </c>
      <c r="AK12" s="611" t="s">
        <v>18</v>
      </c>
      <c r="AL12" s="611" t="s">
        <v>19</v>
      </c>
      <c r="AM12" s="609" t="s">
        <v>16</v>
      </c>
      <c r="AN12" s="609"/>
      <c r="AO12" s="609"/>
      <c r="AP12" s="609" t="s">
        <v>17</v>
      </c>
      <c r="AQ12" s="609" t="s">
        <v>18</v>
      </c>
      <c r="AR12" s="609" t="s">
        <v>19</v>
      </c>
      <c r="AS12" s="649" t="s">
        <v>16</v>
      </c>
      <c r="AT12" s="649"/>
      <c r="AU12" s="649"/>
      <c r="AV12" s="649" t="s">
        <v>17</v>
      </c>
      <c r="AW12" s="649" t="s">
        <v>18</v>
      </c>
      <c r="AX12" s="649" t="s">
        <v>19</v>
      </c>
      <c r="AY12" s="645" t="s">
        <v>16</v>
      </c>
      <c r="AZ12" s="645"/>
      <c r="BA12" s="645"/>
      <c r="BB12" s="645" t="s">
        <v>17</v>
      </c>
      <c r="BC12" s="79"/>
      <c r="BD12" s="647" t="s">
        <v>20</v>
      </c>
    </row>
    <row r="13" spans="1:57" ht="64.5" thickBot="1" x14ac:dyDescent="0.25">
      <c r="A13" s="54" t="s">
        <v>320</v>
      </c>
      <c r="B13" s="55" t="s">
        <v>21</v>
      </c>
      <c r="C13" s="636" t="s">
        <v>22</v>
      </c>
      <c r="D13" s="560" t="s">
        <v>23</v>
      </c>
      <c r="E13" s="56" t="s">
        <v>24</v>
      </c>
      <c r="F13" s="57" t="s">
        <v>25</v>
      </c>
      <c r="G13" s="58" t="s">
        <v>26</v>
      </c>
      <c r="H13" s="58" t="s">
        <v>27</v>
      </c>
      <c r="I13" s="58" t="s">
        <v>28</v>
      </c>
      <c r="J13" s="58" t="s">
        <v>29</v>
      </c>
      <c r="K13" s="58" t="s">
        <v>30</v>
      </c>
      <c r="L13" s="58" t="s">
        <v>31</v>
      </c>
      <c r="M13" s="58" t="s">
        <v>32</v>
      </c>
      <c r="N13" s="58" t="s">
        <v>33</v>
      </c>
      <c r="O13" s="58" t="s">
        <v>34</v>
      </c>
      <c r="P13" s="58" t="s">
        <v>35</v>
      </c>
      <c r="Q13" s="58" t="s">
        <v>36</v>
      </c>
      <c r="R13" s="58" t="s">
        <v>37</v>
      </c>
      <c r="S13" s="58" t="s">
        <v>38</v>
      </c>
      <c r="T13" s="58" t="s">
        <v>39</v>
      </c>
      <c r="U13" s="58" t="s">
        <v>40</v>
      </c>
      <c r="V13" s="59" t="s">
        <v>41</v>
      </c>
      <c r="W13" s="59" t="s">
        <v>42</v>
      </c>
      <c r="X13" s="640" t="s">
        <v>43</v>
      </c>
      <c r="Y13" s="641"/>
      <c r="Z13" s="59" t="s">
        <v>44</v>
      </c>
      <c r="AA13" s="60" t="s">
        <v>26</v>
      </c>
      <c r="AB13" s="61" t="s">
        <v>45</v>
      </c>
      <c r="AC13" s="61" t="s">
        <v>46</v>
      </c>
      <c r="AD13" s="639"/>
      <c r="AE13" s="610"/>
      <c r="AF13" s="610"/>
      <c r="AG13" s="59" t="s">
        <v>26</v>
      </c>
      <c r="AH13" s="59" t="s">
        <v>45</v>
      </c>
      <c r="AI13" s="59" t="s">
        <v>46</v>
      </c>
      <c r="AJ13" s="612"/>
      <c r="AK13" s="612"/>
      <c r="AL13" s="612"/>
      <c r="AM13" s="61" t="s">
        <v>26</v>
      </c>
      <c r="AN13" s="61" t="s">
        <v>45</v>
      </c>
      <c r="AO13" s="61" t="s">
        <v>46</v>
      </c>
      <c r="AP13" s="610"/>
      <c r="AQ13" s="610"/>
      <c r="AR13" s="610"/>
      <c r="AS13" s="62" t="s">
        <v>26</v>
      </c>
      <c r="AT13" s="62" t="s">
        <v>45</v>
      </c>
      <c r="AU13" s="62" t="s">
        <v>46</v>
      </c>
      <c r="AV13" s="650"/>
      <c r="AW13" s="650"/>
      <c r="AX13" s="650"/>
      <c r="AY13" s="63" t="s">
        <v>26</v>
      </c>
      <c r="AZ13" s="63" t="s">
        <v>45</v>
      </c>
      <c r="BA13" s="63" t="s">
        <v>46</v>
      </c>
      <c r="BB13" s="646"/>
      <c r="BC13" s="80" t="s">
        <v>323</v>
      </c>
      <c r="BD13" s="648"/>
    </row>
    <row r="14" spans="1:57" ht="18.75" thickBot="1" x14ac:dyDescent="0.25">
      <c r="A14" s="64"/>
      <c r="B14" s="65"/>
      <c r="C14" s="636"/>
      <c r="D14" s="561" t="s">
        <v>47</v>
      </c>
      <c r="E14" s="66"/>
      <c r="F14" s="67" t="s">
        <v>47</v>
      </c>
      <c r="G14" s="68" t="s">
        <v>47</v>
      </c>
      <c r="H14" s="68" t="s">
        <v>47</v>
      </c>
      <c r="I14" s="68" t="s">
        <v>47</v>
      </c>
      <c r="J14" s="68" t="s">
        <v>47</v>
      </c>
      <c r="K14" s="68" t="s">
        <v>47</v>
      </c>
      <c r="L14" s="69" t="s">
        <v>47</v>
      </c>
      <c r="M14" s="69" t="s">
        <v>47</v>
      </c>
      <c r="N14" s="69" t="s">
        <v>47</v>
      </c>
      <c r="O14" s="69" t="s">
        <v>47</v>
      </c>
      <c r="P14" s="68" t="s">
        <v>47</v>
      </c>
      <c r="Q14" s="68" t="s">
        <v>47</v>
      </c>
      <c r="R14" s="68" t="s">
        <v>47</v>
      </c>
      <c r="S14" s="68" t="s">
        <v>47</v>
      </c>
      <c r="T14" s="68"/>
      <c r="U14" s="68"/>
      <c r="V14" s="70" t="s">
        <v>48</v>
      </c>
      <c r="W14" s="70" t="s">
        <v>47</v>
      </c>
      <c r="X14" s="70" t="s">
        <v>49</v>
      </c>
      <c r="Y14" s="70" t="s">
        <v>50</v>
      </c>
      <c r="Z14" s="70" t="s">
        <v>47</v>
      </c>
      <c r="AA14" s="71" t="s">
        <v>47</v>
      </c>
      <c r="AB14" s="71" t="s">
        <v>47</v>
      </c>
      <c r="AC14" s="71"/>
      <c r="AD14" s="72" t="s">
        <v>47</v>
      </c>
      <c r="AE14" s="71" t="s">
        <v>47</v>
      </c>
      <c r="AF14" s="71" t="s">
        <v>47</v>
      </c>
      <c r="AG14" s="70" t="s">
        <v>47</v>
      </c>
      <c r="AH14" s="70" t="s">
        <v>47</v>
      </c>
      <c r="AI14" s="70" t="s">
        <v>47</v>
      </c>
      <c r="AJ14" s="70" t="s">
        <v>47</v>
      </c>
      <c r="AK14" s="70" t="s">
        <v>47</v>
      </c>
      <c r="AL14" s="70" t="s">
        <v>47</v>
      </c>
      <c r="AM14" s="71" t="s">
        <v>47</v>
      </c>
      <c r="AN14" s="71" t="s">
        <v>47</v>
      </c>
      <c r="AO14" s="71" t="s">
        <v>47</v>
      </c>
      <c r="AP14" s="71"/>
      <c r="AQ14" s="71" t="s">
        <v>47</v>
      </c>
      <c r="AR14" s="71" t="s">
        <v>47</v>
      </c>
      <c r="AS14" s="73" t="s">
        <v>47</v>
      </c>
      <c r="AT14" s="73" t="s">
        <v>47</v>
      </c>
      <c r="AU14" s="73" t="s">
        <v>47</v>
      </c>
      <c r="AV14" s="73" t="s">
        <v>47</v>
      </c>
      <c r="AW14" s="73" t="s">
        <v>47</v>
      </c>
      <c r="AX14" s="73" t="s">
        <v>47</v>
      </c>
      <c r="AY14" s="74" t="s">
        <v>47</v>
      </c>
      <c r="AZ14" s="74"/>
      <c r="BA14" s="74" t="s">
        <v>47</v>
      </c>
      <c r="BB14" s="74" t="s">
        <v>47</v>
      </c>
      <c r="BC14" s="81"/>
      <c r="BD14" s="75" t="s">
        <v>47</v>
      </c>
    </row>
    <row r="15" spans="1:57" ht="153" customHeight="1" thickBot="1" x14ac:dyDescent="0.3">
      <c r="A15" s="170">
        <v>1</v>
      </c>
      <c r="B15" s="355" t="s">
        <v>51</v>
      </c>
      <c r="C15" s="349" t="s">
        <v>52</v>
      </c>
      <c r="D15" s="562" t="s">
        <v>53</v>
      </c>
      <c r="E15" s="172">
        <v>0.06</v>
      </c>
      <c r="F15" s="173" t="s">
        <v>54</v>
      </c>
      <c r="G15" s="174" t="s">
        <v>55</v>
      </c>
      <c r="H15" s="174" t="s">
        <v>56</v>
      </c>
      <c r="I15" s="175">
        <v>0.98450000000000004</v>
      </c>
      <c r="J15" s="173" t="s">
        <v>74</v>
      </c>
      <c r="K15" s="173" t="s">
        <v>57</v>
      </c>
      <c r="L15" s="314">
        <v>0.25</v>
      </c>
      <c r="M15" s="314">
        <v>0.25</v>
      </c>
      <c r="N15" s="314">
        <v>0.25</v>
      </c>
      <c r="O15" s="314">
        <v>0.25</v>
      </c>
      <c r="P15" s="314">
        <v>1</v>
      </c>
      <c r="Q15" s="173" t="s">
        <v>58</v>
      </c>
      <c r="R15" s="173" t="s">
        <v>339</v>
      </c>
      <c r="S15" s="176" t="s">
        <v>338</v>
      </c>
      <c r="T15" s="173" t="s">
        <v>337</v>
      </c>
      <c r="U15" s="176"/>
      <c r="V15" s="177"/>
      <c r="W15" s="177"/>
      <c r="X15" s="177"/>
      <c r="Y15" s="178"/>
      <c r="Z15" s="179"/>
      <c r="AA15" s="263" t="str">
        <f>$G$15</f>
        <v>Porcentaje de Ejecución del Plan de Acción del Consejo Local de Gobierno</v>
      </c>
      <c r="AB15" s="264">
        <f>L15</f>
        <v>0.25</v>
      </c>
      <c r="AC15" s="265">
        <v>0</v>
      </c>
      <c r="AD15" s="266">
        <f>AC15/AB15</f>
        <v>0</v>
      </c>
      <c r="AE15" s="242" t="s">
        <v>379</v>
      </c>
      <c r="AF15" s="242" t="s">
        <v>380</v>
      </c>
      <c r="AG15" s="413" t="str">
        <f>$G$15</f>
        <v>Porcentaje de Ejecución del Plan de Acción del Consejo Local de Gobierno</v>
      </c>
      <c r="AH15" s="414">
        <f>M15</f>
        <v>0.25</v>
      </c>
      <c r="AI15" s="542">
        <v>0.55859999999999999</v>
      </c>
      <c r="AJ15" s="543">
        <v>1</v>
      </c>
      <c r="AK15" s="417" t="s">
        <v>473</v>
      </c>
      <c r="AL15" s="417" t="s">
        <v>474</v>
      </c>
      <c r="AM15" s="413" t="str">
        <f>$G$15</f>
        <v>Porcentaje de Ejecución del Plan de Acción del Consejo Local de Gobierno</v>
      </c>
      <c r="AN15" s="414">
        <f>N15</f>
        <v>0.25</v>
      </c>
      <c r="AO15" s="542">
        <v>0.72540000000000004</v>
      </c>
      <c r="AP15" s="543">
        <v>1</v>
      </c>
      <c r="AQ15" s="417" t="s">
        <v>532</v>
      </c>
      <c r="AR15" s="417" t="s">
        <v>533</v>
      </c>
      <c r="AS15" s="413" t="str">
        <f>$G$15</f>
        <v>Porcentaje de Ejecución del Plan de Acción del Consejo Local de Gobierno</v>
      </c>
      <c r="AT15" s="414">
        <f>O15</f>
        <v>0.25</v>
      </c>
      <c r="AU15" s="415"/>
      <c r="AV15" s="416">
        <f>AU15/AT15</f>
        <v>0</v>
      </c>
      <c r="AW15" s="418"/>
      <c r="AX15" s="417"/>
      <c r="AY15" s="413" t="str">
        <f>$G$15</f>
        <v>Porcentaje de Ejecución del Plan de Acción del Consejo Local de Gobierno</v>
      </c>
      <c r="AZ15" s="414">
        <f>P15</f>
        <v>1</v>
      </c>
      <c r="BA15" s="415"/>
      <c r="BB15" s="416">
        <f>BA15/AZ15</f>
        <v>0</v>
      </c>
      <c r="BC15" s="416">
        <f>BB15*E15</f>
        <v>0</v>
      </c>
      <c r="BD15" s="419"/>
      <c r="BE15" s="420"/>
    </row>
    <row r="16" spans="1:57" ht="216" customHeight="1" thickBot="1" x14ac:dyDescent="0.3">
      <c r="A16" s="170">
        <v>2</v>
      </c>
      <c r="B16" s="355"/>
      <c r="C16" s="354"/>
      <c r="D16" s="563" t="s">
        <v>59</v>
      </c>
      <c r="E16" s="180">
        <v>0.06</v>
      </c>
      <c r="F16" s="181" t="s">
        <v>60</v>
      </c>
      <c r="G16" s="182" t="s">
        <v>61</v>
      </c>
      <c r="H16" s="182" t="s">
        <v>62</v>
      </c>
      <c r="I16" s="181">
        <v>237</v>
      </c>
      <c r="J16" s="181" t="s">
        <v>76</v>
      </c>
      <c r="K16" s="181" t="s">
        <v>63</v>
      </c>
      <c r="L16" s="315">
        <v>0</v>
      </c>
      <c r="M16" s="315"/>
      <c r="N16" s="316">
        <v>0.4</v>
      </c>
      <c r="O16" s="315">
        <v>0</v>
      </c>
      <c r="P16" s="316">
        <v>0.4</v>
      </c>
      <c r="Q16" s="181" t="s">
        <v>58</v>
      </c>
      <c r="R16" s="181" t="s">
        <v>340</v>
      </c>
      <c r="S16" s="183" t="s">
        <v>341</v>
      </c>
      <c r="T16" s="181" t="s">
        <v>340</v>
      </c>
      <c r="U16" s="183"/>
      <c r="V16" s="184"/>
      <c r="W16" s="184"/>
      <c r="X16" s="184"/>
      <c r="Y16" s="185"/>
      <c r="Z16" s="186"/>
      <c r="AA16" s="267" t="str">
        <f>$G$16</f>
        <v>Porcentaje de Participación de los Ciudadanos en la Audiencia de Rendición de Cuentas</v>
      </c>
      <c r="AB16" s="268">
        <f>L16</f>
        <v>0</v>
      </c>
      <c r="AC16" s="269"/>
      <c r="AD16" s="270"/>
      <c r="AE16" s="243" t="s">
        <v>373</v>
      </c>
      <c r="AF16" s="244" t="s">
        <v>375</v>
      </c>
      <c r="AG16" s="421" t="str">
        <f>$G$16</f>
        <v>Porcentaje de Participación de los Ciudadanos en la Audiencia de Rendición de Cuentas</v>
      </c>
      <c r="AH16" s="422">
        <f t="shared" ref="AH16:AH58" si="0">M16</f>
        <v>0</v>
      </c>
      <c r="AI16" s="423">
        <v>1</v>
      </c>
      <c r="AJ16" s="543">
        <v>1</v>
      </c>
      <c r="AK16" s="417" t="s">
        <v>475</v>
      </c>
      <c r="AL16" s="417" t="s">
        <v>476</v>
      </c>
      <c r="AM16" s="421" t="str">
        <f>$G$16</f>
        <v>Porcentaje de Participación de los Ciudadanos en la Audiencia de Rendición de Cuentas</v>
      </c>
      <c r="AN16" s="422">
        <f t="shared" ref="AN16:AO57" si="1">N16</f>
        <v>0.4</v>
      </c>
      <c r="AO16" s="423">
        <v>0.4</v>
      </c>
      <c r="AP16" s="586">
        <f t="shared" ref="AP16:AP17" si="2">AO16/AN16</f>
        <v>1</v>
      </c>
      <c r="AQ16" s="426" t="s">
        <v>534</v>
      </c>
      <c r="AR16" s="426" t="s">
        <v>476</v>
      </c>
      <c r="AS16" s="421" t="str">
        <f>$G$16</f>
        <v>Porcentaje de Participación de los Ciudadanos en la Audiencia de Rendición de Cuentas</v>
      </c>
      <c r="AT16" s="422">
        <f t="shared" ref="AT16:AT58" si="3">O16</f>
        <v>0</v>
      </c>
      <c r="AU16" s="425"/>
      <c r="AV16" s="424" t="e">
        <f t="shared" ref="AV16:AV17" si="4">AU16/AT16</f>
        <v>#DIV/0!</v>
      </c>
      <c r="AW16" s="427"/>
      <c r="AX16" s="426"/>
      <c r="AY16" s="421" t="str">
        <f>$G$16</f>
        <v>Porcentaje de Participación de los Ciudadanos en la Audiencia de Rendición de Cuentas</v>
      </c>
      <c r="AZ16" s="422">
        <f t="shared" ref="AZ16:AZ58" si="5">P16</f>
        <v>0.4</v>
      </c>
      <c r="BA16" s="425"/>
      <c r="BB16" s="424">
        <f t="shared" ref="BB16:BB17" si="6">BA16/AZ16</f>
        <v>0</v>
      </c>
      <c r="BC16" s="424">
        <f t="shared" ref="BC16:BC58" si="7">BB16*E16</f>
        <v>0</v>
      </c>
      <c r="BD16" s="428"/>
      <c r="BE16" s="420"/>
    </row>
    <row r="17" spans="1:57" ht="137.25" customHeight="1" thickBot="1" x14ac:dyDescent="0.3">
      <c r="A17" s="170">
        <v>3</v>
      </c>
      <c r="B17" s="355"/>
      <c r="C17" s="354"/>
      <c r="D17" s="564" t="s">
        <v>64</v>
      </c>
      <c r="E17" s="187">
        <v>0.05</v>
      </c>
      <c r="F17" s="188" t="s">
        <v>60</v>
      </c>
      <c r="G17" s="189" t="s">
        <v>65</v>
      </c>
      <c r="H17" s="190" t="s">
        <v>66</v>
      </c>
      <c r="I17" s="191">
        <v>0.1961</v>
      </c>
      <c r="J17" s="188" t="s">
        <v>150</v>
      </c>
      <c r="K17" s="188" t="s">
        <v>67</v>
      </c>
      <c r="L17" s="317">
        <v>0.05</v>
      </c>
      <c r="M17" s="317">
        <v>0.15</v>
      </c>
      <c r="N17" s="317">
        <v>0.25</v>
      </c>
      <c r="O17" s="317">
        <v>0.4</v>
      </c>
      <c r="P17" s="317">
        <v>0.4</v>
      </c>
      <c r="Q17" s="188" t="s">
        <v>68</v>
      </c>
      <c r="R17" s="188" t="s">
        <v>342</v>
      </c>
      <c r="S17" s="169" t="s">
        <v>343</v>
      </c>
      <c r="T17" s="188" t="s">
        <v>344</v>
      </c>
      <c r="U17" s="169"/>
      <c r="V17" s="192"/>
      <c r="W17" s="192"/>
      <c r="X17" s="192"/>
      <c r="Y17" s="193"/>
      <c r="Z17" s="194"/>
      <c r="AA17" s="271" t="str">
        <f>$G$17</f>
        <v>Porcentaje de Avance en el Cumplimiento Fisico del Plan de Desarrollo Local</v>
      </c>
      <c r="AB17" s="272">
        <f t="shared" ref="AB17:AB58" si="8">L17</f>
        <v>0.05</v>
      </c>
      <c r="AC17" s="273">
        <v>5.1999999999999998E-2</v>
      </c>
      <c r="AD17" s="274">
        <v>1</v>
      </c>
      <c r="AE17" s="245" t="s">
        <v>374</v>
      </c>
      <c r="AF17" s="246" t="s">
        <v>376</v>
      </c>
      <c r="AG17" s="429" t="str">
        <f>$G$17</f>
        <v>Porcentaje de Avance en el Cumplimiento Fisico del Plan de Desarrollo Local</v>
      </c>
      <c r="AH17" s="430">
        <f t="shared" si="0"/>
        <v>0.15</v>
      </c>
      <c r="AI17" s="431">
        <v>9.1600000000000001E-2</v>
      </c>
      <c r="AJ17" s="544">
        <f t="shared" ref="AJ17" si="9">AI17/AH17</f>
        <v>0.61066666666666669</v>
      </c>
      <c r="AK17" s="417" t="s">
        <v>477</v>
      </c>
      <c r="AL17" s="417" t="s">
        <v>478</v>
      </c>
      <c r="AM17" s="429" t="str">
        <f>$G$17</f>
        <v>Porcentaje de Avance en el Cumplimiento Fisico del Plan de Desarrollo Local</v>
      </c>
      <c r="AN17" s="430">
        <f t="shared" si="1"/>
        <v>0.25</v>
      </c>
      <c r="AO17" s="431">
        <v>0.1845</v>
      </c>
      <c r="AP17" s="544">
        <f t="shared" si="2"/>
        <v>0.73799999999999999</v>
      </c>
      <c r="AQ17" s="434" t="s">
        <v>535</v>
      </c>
      <c r="AR17" s="434" t="s">
        <v>536</v>
      </c>
      <c r="AS17" s="429" t="str">
        <f>$G$17</f>
        <v>Porcentaje de Avance en el Cumplimiento Fisico del Plan de Desarrollo Local</v>
      </c>
      <c r="AT17" s="430">
        <f t="shared" si="3"/>
        <v>0.4</v>
      </c>
      <c r="AU17" s="433"/>
      <c r="AV17" s="432">
        <f t="shared" si="4"/>
        <v>0</v>
      </c>
      <c r="AW17" s="435"/>
      <c r="AX17" s="434"/>
      <c r="AY17" s="429" t="str">
        <f>$G$17</f>
        <v>Porcentaje de Avance en el Cumplimiento Fisico del Plan de Desarrollo Local</v>
      </c>
      <c r="AZ17" s="430">
        <f t="shared" si="5"/>
        <v>0.4</v>
      </c>
      <c r="BA17" s="433"/>
      <c r="BB17" s="432">
        <f t="shared" si="6"/>
        <v>0</v>
      </c>
      <c r="BC17" s="432">
        <f t="shared" si="7"/>
        <v>0</v>
      </c>
      <c r="BD17" s="436"/>
      <c r="BE17" s="420"/>
    </row>
    <row r="18" spans="1:57" ht="77.25" customHeight="1" thickBot="1" x14ac:dyDescent="0.3">
      <c r="A18" s="170"/>
      <c r="B18" s="355"/>
      <c r="C18" s="350"/>
      <c r="D18" s="565" t="s">
        <v>69</v>
      </c>
      <c r="E18" s="195">
        <v>0.17</v>
      </c>
      <c r="F18" s="196"/>
      <c r="G18" s="197"/>
      <c r="H18" s="198"/>
      <c r="I18" s="196"/>
      <c r="J18" s="196"/>
      <c r="K18" s="196"/>
      <c r="L18" s="318"/>
      <c r="M18" s="318"/>
      <c r="N18" s="318"/>
      <c r="O18" s="318"/>
      <c r="P18" s="318"/>
      <c r="Q18" s="196"/>
      <c r="R18" s="196"/>
      <c r="S18" s="199"/>
      <c r="T18" s="199"/>
      <c r="U18" s="199"/>
      <c r="V18" s="200"/>
      <c r="W18" s="200"/>
      <c r="X18" s="200"/>
      <c r="Y18" s="201"/>
      <c r="Z18" s="202"/>
      <c r="AA18" s="275"/>
      <c r="AB18" s="276"/>
      <c r="AC18" s="277"/>
      <c r="AD18" s="278"/>
      <c r="AE18" s="247"/>
      <c r="AF18" s="247"/>
      <c r="AG18" s="437"/>
      <c r="AH18" s="438"/>
      <c r="AI18" s="439"/>
      <c r="AJ18" s="440"/>
      <c r="AK18" s="441"/>
      <c r="AL18" s="441"/>
      <c r="AM18" s="437"/>
      <c r="AN18" s="438"/>
      <c r="AO18" s="439"/>
      <c r="AP18" s="440"/>
      <c r="AQ18" s="441"/>
      <c r="AR18" s="441"/>
      <c r="AS18" s="437"/>
      <c r="AT18" s="438"/>
      <c r="AU18" s="439"/>
      <c r="AV18" s="440"/>
      <c r="AW18" s="442"/>
      <c r="AX18" s="441"/>
      <c r="AY18" s="437"/>
      <c r="AZ18" s="438"/>
      <c r="BA18" s="439"/>
      <c r="BB18" s="440"/>
      <c r="BC18" s="440"/>
      <c r="BD18" s="443"/>
      <c r="BE18" s="420"/>
    </row>
    <row r="19" spans="1:57" ht="201" customHeight="1" thickBot="1" x14ac:dyDescent="0.3">
      <c r="A19" s="170">
        <v>4</v>
      </c>
      <c r="B19" s="355"/>
      <c r="C19" s="349" t="s">
        <v>70</v>
      </c>
      <c r="D19" s="566" t="s">
        <v>71</v>
      </c>
      <c r="E19" s="203">
        <v>0.04</v>
      </c>
      <c r="F19" s="168" t="s">
        <v>54</v>
      </c>
      <c r="G19" s="204" t="s">
        <v>72</v>
      </c>
      <c r="H19" s="204" t="s">
        <v>73</v>
      </c>
      <c r="I19" s="205">
        <v>1</v>
      </c>
      <c r="J19" s="168" t="s">
        <v>74</v>
      </c>
      <c r="K19" s="168" t="s">
        <v>75</v>
      </c>
      <c r="L19" s="319">
        <v>1</v>
      </c>
      <c r="M19" s="319">
        <v>1</v>
      </c>
      <c r="N19" s="319">
        <v>1</v>
      </c>
      <c r="O19" s="319">
        <v>1</v>
      </c>
      <c r="P19" s="319">
        <v>1</v>
      </c>
      <c r="Q19" s="168" t="s">
        <v>58</v>
      </c>
      <c r="R19" s="168" t="s">
        <v>345</v>
      </c>
      <c r="S19" s="206" t="s">
        <v>346</v>
      </c>
      <c r="T19" s="168" t="s">
        <v>345</v>
      </c>
      <c r="U19" s="206"/>
      <c r="V19" s="207"/>
      <c r="W19" s="207"/>
      <c r="X19" s="207"/>
      <c r="Y19" s="208"/>
      <c r="Z19" s="209"/>
      <c r="AA19" s="279" t="str">
        <f>$G$19</f>
        <v xml:space="preserve">Porcentaje de Respuestas Oportunas de los ejercicios de control politico, derechos de petición y/o solicitudes de información que realice el Concejo de Bogota D.C y el Congreso de la República </v>
      </c>
      <c r="AB19" s="280">
        <f t="shared" si="8"/>
        <v>1</v>
      </c>
      <c r="AC19" s="280">
        <v>1</v>
      </c>
      <c r="AD19" s="281">
        <f t="shared" ref="AD19:AD30" si="10">AC19/AB19</f>
        <v>1</v>
      </c>
      <c r="AE19" s="248" t="s">
        <v>377</v>
      </c>
      <c r="AF19" s="249" t="s">
        <v>371</v>
      </c>
      <c r="AG19" s="444" t="str">
        <f>$G$19</f>
        <v xml:space="preserve">Porcentaje de Respuestas Oportunas de los ejercicios de control politico, derechos de petición y/o solicitudes de información que realice el Concejo de Bogota D.C y el Congreso de la República </v>
      </c>
      <c r="AH19" s="445">
        <f t="shared" si="0"/>
        <v>1</v>
      </c>
      <c r="AI19" s="446">
        <v>1</v>
      </c>
      <c r="AJ19" s="545">
        <f t="shared" ref="AJ19" si="11">AI19/AH19</f>
        <v>1</v>
      </c>
      <c r="AK19" s="417" t="s">
        <v>479</v>
      </c>
      <c r="AL19" s="417" t="s">
        <v>480</v>
      </c>
      <c r="AM19" s="444" t="str">
        <f>$G$19</f>
        <v xml:space="preserve">Porcentaje de Respuestas Oportunas de los ejercicios de control politico, derechos de petición y/o solicitudes de información que realice el Concejo de Bogota D.C y el Congreso de la República </v>
      </c>
      <c r="AN19" s="445">
        <f t="shared" si="1"/>
        <v>1</v>
      </c>
      <c r="AO19" s="587">
        <v>0.42859999999999998</v>
      </c>
      <c r="AP19" s="545">
        <f t="shared" ref="AP19" si="12">AO19/AN19</f>
        <v>0.42859999999999998</v>
      </c>
      <c r="AQ19" s="449" t="s">
        <v>537</v>
      </c>
      <c r="AR19" s="449" t="s">
        <v>480</v>
      </c>
      <c r="AS19" s="444" t="str">
        <f>$G$19</f>
        <v xml:space="preserve">Porcentaje de Respuestas Oportunas de los ejercicios de control politico, derechos de petición y/o solicitudes de información que realice el Concejo de Bogota D.C y el Congreso de la República </v>
      </c>
      <c r="AT19" s="445">
        <f t="shared" si="3"/>
        <v>1</v>
      </c>
      <c r="AU19" s="448"/>
      <c r="AV19" s="447">
        <f t="shared" ref="AV19" si="13">AU19/AT19</f>
        <v>0</v>
      </c>
      <c r="AW19" s="450"/>
      <c r="AX19" s="449"/>
      <c r="AY19" s="444" t="str">
        <f>$G$19</f>
        <v xml:space="preserve">Porcentaje de Respuestas Oportunas de los ejercicios de control politico, derechos de petición y/o solicitudes de información que realice el Concejo de Bogota D.C y el Congreso de la República </v>
      </c>
      <c r="AZ19" s="445">
        <f t="shared" si="5"/>
        <v>1</v>
      </c>
      <c r="BA19" s="448"/>
      <c r="BB19" s="447">
        <f t="shared" ref="BB19" si="14">BA19/AZ19</f>
        <v>0</v>
      </c>
      <c r="BC19" s="447">
        <f t="shared" si="7"/>
        <v>0</v>
      </c>
      <c r="BD19" s="451"/>
      <c r="BE19" s="420"/>
    </row>
    <row r="20" spans="1:57" ht="122.25" customHeight="1" thickBot="1" x14ac:dyDescent="0.3">
      <c r="A20" s="170"/>
      <c r="B20" s="355"/>
      <c r="C20" s="350"/>
      <c r="D20" s="565" t="s">
        <v>69</v>
      </c>
      <c r="E20" s="210">
        <v>0.04</v>
      </c>
      <c r="F20" s="196"/>
      <c r="G20" s="197"/>
      <c r="H20" s="211"/>
      <c r="I20" s="196"/>
      <c r="J20" s="196"/>
      <c r="K20" s="196"/>
      <c r="L20" s="320"/>
      <c r="M20" s="320"/>
      <c r="N20" s="320"/>
      <c r="O20" s="318"/>
      <c r="P20" s="321"/>
      <c r="Q20" s="196"/>
      <c r="R20" s="196"/>
      <c r="S20" s="212"/>
      <c r="T20" s="212"/>
      <c r="U20" s="199"/>
      <c r="V20" s="200"/>
      <c r="W20" s="200"/>
      <c r="X20" s="200"/>
      <c r="Y20" s="201"/>
      <c r="Z20" s="202"/>
      <c r="AA20" s="275"/>
      <c r="AB20" s="276"/>
      <c r="AC20" s="277"/>
      <c r="AD20" s="278"/>
      <c r="AE20" s="247"/>
      <c r="AF20" s="247"/>
      <c r="AG20" s="437"/>
      <c r="AH20" s="438"/>
      <c r="AI20" s="439"/>
      <c r="AJ20" s="440"/>
      <c r="AK20" s="441"/>
      <c r="AL20" s="441"/>
      <c r="AM20" s="437"/>
      <c r="AN20" s="438"/>
      <c r="AO20" s="439"/>
      <c r="AP20" s="440"/>
      <c r="AQ20" s="441"/>
      <c r="AR20" s="441"/>
      <c r="AS20" s="437"/>
      <c r="AT20" s="438"/>
      <c r="AU20" s="439"/>
      <c r="AV20" s="440"/>
      <c r="AW20" s="442"/>
      <c r="AX20" s="441"/>
      <c r="AY20" s="437"/>
      <c r="AZ20" s="438"/>
      <c r="BA20" s="439"/>
      <c r="BB20" s="440"/>
      <c r="BC20" s="440"/>
      <c r="BD20" s="443"/>
      <c r="BE20" s="420"/>
    </row>
    <row r="21" spans="1:57" ht="75" customHeight="1" thickBot="1" x14ac:dyDescent="0.3">
      <c r="A21" s="170">
        <v>5</v>
      </c>
      <c r="B21" s="355"/>
      <c r="C21" s="351" t="s">
        <v>77</v>
      </c>
      <c r="D21" s="567" t="s">
        <v>78</v>
      </c>
      <c r="E21" s="213">
        <v>0.03</v>
      </c>
      <c r="F21" s="173" t="s">
        <v>54</v>
      </c>
      <c r="G21" s="214" t="s">
        <v>79</v>
      </c>
      <c r="H21" s="215" t="s">
        <v>80</v>
      </c>
      <c r="I21" s="173" t="s">
        <v>248</v>
      </c>
      <c r="J21" s="173" t="s">
        <v>76</v>
      </c>
      <c r="K21" s="173" t="s">
        <v>81</v>
      </c>
      <c r="L21" s="322">
        <v>0</v>
      </c>
      <c r="M21" s="322">
        <v>1</v>
      </c>
      <c r="N21" s="322">
        <v>0</v>
      </c>
      <c r="O21" s="322">
        <v>0</v>
      </c>
      <c r="P21" s="323">
        <v>1</v>
      </c>
      <c r="Q21" s="173" t="s">
        <v>58</v>
      </c>
      <c r="R21" s="173" t="s">
        <v>347</v>
      </c>
      <c r="S21" s="176" t="s">
        <v>348</v>
      </c>
      <c r="T21" s="173" t="s">
        <v>347</v>
      </c>
      <c r="U21" s="176"/>
      <c r="V21" s="177"/>
      <c r="W21" s="177"/>
      <c r="X21" s="177"/>
      <c r="Y21" s="178"/>
      <c r="Z21" s="179"/>
      <c r="AA21" s="263" t="str">
        <f>$G$21</f>
        <v>Plan de Comunicaciones Formulado e Implementado</v>
      </c>
      <c r="AB21" s="265">
        <f t="shared" si="8"/>
        <v>0</v>
      </c>
      <c r="AC21" s="265">
        <v>1</v>
      </c>
      <c r="AD21" s="282">
        <v>1</v>
      </c>
      <c r="AE21" s="242" t="s">
        <v>384</v>
      </c>
      <c r="AF21" s="250" t="s">
        <v>396</v>
      </c>
      <c r="AG21" s="413" t="str">
        <f>$G$21</f>
        <v>Plan de Comunicaciones Formulado e Implementado</v>
      </c>
      <c r="AH21" s="452">
        <f t="shared" si="0"/>
        <v>1</v>
      </c>
      <c r="AI21" s="415">
        <v>1</v>
      </c>
      <c r="AJ21" s="546">
        <f t="shared" ref="AJ21:AJ39" si="15">AI21/AH21</f>
        <v>1</v>
      </c>
      <c r="AK21" s="417" t="s">
        <v>494</v>
      </c>
      <c r="AL21" s="417" t="s">
        <v>495</v>
      </c>
      <c r="AM21" s="413" t="str">
        <f>$G$21</f>
        <v>Plan de Comunicaciones Formulado e Implementado</v>
      </c>
      <c r="AN21" s="452">
        <f t="shared" si="1"/>
        <v>0</v>
      </c>
      <c r="AO21" s="415">
        <v>1</v>
      </c>
      <c r="AP21" s="416" t="s">
        <v>538</v>
      </c>
      <c r="AQ21" s="417" t="s">
        <v>494</v>
      </c>
      <c r="AR21" s="417" t="s">
        <v>539</v>
      </c>
      <c r="AS21" s="413" t="str">
        <f>$G$21</f>
        <v>Plan de Comunicaciones Formulado e Implementado</v>
      </c>
      <c r="AT21" s="452">
        <f t="shared" si="3"/>
        <v>0</v>
      </c>
      <c r="AU21" s="415"/>
      <c r="AV21" s="416" t="e">
        <f t="shared" ref="AV21:AV23" si="16">AU21/AT21</f>
        <v>#DIV/0!</v>
      </c>
      <c r="AW21" s="418"/>
      <c r="AX21" s="417"/>
      <c r="AY21" s="413" t="str">
        <f>$G$21</f>
        <v>Plan de Comunicaciones Formulado e Implementado</v>
      </c>
      <c r="AZ21" s="452">
        <f t="shared" si="5"/>
        <v>1</v>
      </c>
      <c r="BA21" s="415"/>
      <c r="BB21" s="416">
        <f t="shared" ref="BB21:BB23" si="17">BA21/AZ21</f>
        <v>0</v>
      </c>
      <c r="BC21" s="416">
        <f t="shared" si="7"/>
        <v>0</v>
      </c>
      <c r="BD21" s="419"/>
      <c r="BE21" s="420"/>
    </row>
    <row r="22" spans="1:57" ht="96.75" customHeight="1" thickBot="1" x14ac:dyDescent="0.3">
      <c r="A22" s="170">
        <v>6</v>
      </c>
      <c r="B22" s="355"/>
      <c r="C22" s="352"/>
      <c r="D22" s="568" t="s">
        <v>335</v>
      </c>
      <c r="E22" s="180">
        <v>0.02</v>
      </c>
      <c r="F22" s="181" t="s">
        <v>54</v>
      </c>
      <c r="G22" s="216" t="s">
        <v>82</v>
      </c>
      <c r="H22" s="217" t="s">
        <v>83</v>
      </c>
      <c r="I22" s="181" t="s">
        <v>248</v>
      </c>
      <c r="J22" s="181" t="s">
        <v>76</v>
      </c>
      <c r="K22" s="181" t="s">
        <v>84</v>
      </c>
      <c r="L22" s="324">
        <v>1</v>
      </c>
      <c r="M22" s="324">
        <v>0</v>
      </c>
      <c r="N22" s="324">
        <v>1</v>
      </c>
      <c r="O22" s="324">
        <v>1</v>
      </c>
      <c r="P22" s="325">
        <v>3</v>
      </c>
      <c r="Q22" s="181" t="s">
        <v>58</v>
      </c>
      <c r="R22" s="181" t="s">
        <v>349</v>
      </c>
      <c r="S22" s="183" t="s">
        <v>348</v>
      </c>
      <c r="T22" s="181" t="s">
        <v>349</v>
      </c>
      <c r="U22" s="183"/>
      <c r="V22" s="184"/>
      <c r="W22" s="184"/>
      <c r="X22" s="184"/>
      <c r="Y22" s="185"/>
      <c r="Z22" s="186"/>
      <c r="AA22" s="267" t="str">
        <f>$G$22</f>
        <v>Campañas Externas Realizadas</v>
      </c>
      <c r="AB22" s="269">
        <f t="shared" si="8"/>
        <v>1</v>
      </c>
      <c r="AC22" s="269">
        <v>3</v>
      </c>
      <c r="AD22" s="283">
        <v>1</v>
      </c>
      <c r="AE22" s="243" t="s">
        <v>385</v>
      </c>
      <c r="AF22" s="243" t="s">
        <v>386</v>
      </c>
      <c r="AG22" s="421" t="str">
        <f>$G$22</f>
        <v>Campañas Externas Realizadas</v>
      </c>
      <c r="AH22" s="453">
        <f t="shared" si="0"/>
        <v>0</v>
      </c>
      <c r="AI22" s="425">
        <v>1</v>
      </c>
      <c r="AJ22" s="546" t="s">
        <v>520</v>
      </c>
      <c r="AK22" s="417" t="s">
        <v>496</v>
      </c>
      <c r="AL22" s="417" t="s">
        <v>386</v>
      </c>
      <c r="AM22" s="421" t="str">
        <f>$G$22</f>
        <v>Campañas Externas Realizadas</v>
      </c>
      <c r="AN22" s="453">
        <f t="shared" si="1"/>
        <v>1</v>
      </c>
      <c r="AO22" s="425">
        <v>4</v>
      </c>
      <c r="AP22" s="547">
        <v>1</v>
      </c>
      <c r="AQ22" s="426" t="s">
        <v>540</v>
      </c>
      <c r="AR22" s="426" t="s">
        <v>386</v>
      </c>
      <c r="AS22" s="421" t="str">
        <f>$G$22</f>
        <v>Campañas Externas Realizadas</v>
      </c>
      <c r="AT22" s="453">
        <f t="shared" si="3"/>
        <v>1</v>
      </c>
      <c r="AU22" s="425"/>
      <c r="AV22" s="424">
        <f t="shared" si="16"/>
        <v>0</v>
      </c>
      <c r="AW22" s="427"/>
      <c r="AX22" s="426"/>
      <c r="AY22" s="421" t="str">
        <f>$G$22</f>
        <v>Campañas Externas Realizadas</v>
      </c>
      <c r="AZ22" s="453">
        <f t="shared" si="5"/>
        <v>3</v>
      </c>
      <c r="BA22" s="425"/>
      <c r="BB22" s="424">
        <f t="shared" si="17"/>
        <v>0</v>
      </c>
      <c r="BC22" s="424">
        <f t="shared" si="7"/>
        <v>0</v>
      </c>
      <c r="BD22" s="428"/>
      <c r="BE22" s="420"/>
    </row>
    <row r="23" spans="1:57" ht="97.5" customHeight="1" thickBot="1" x14ac:dyDescent="0.3">
      <c r="A23" s="170">
        <v>7</v>
      </c>
      <c r="B23" s="355"/>
      <c r="C23" s="352"/>
      <c r="D23" s="569" t="s">
        <v>336</v>
      </c>
      <c r="E23" s="218">
        <v>0.02</v>
      </c>
      <c r="F23" s="188" t="s">
        <v>54</v>
      </c>
      <c r="G23" s="219" t="s">
        <v>85</v>
      </c>
      <c r="H23" s="220" t="s">
        <v>86</v>
      </c>
      <c r="I23" s="188" t="s">
        <v>248</v>
      </c>
      <c r="J23" s="188" t="s">
        <v>76</v>
      </c>
      <c r="K23" s="188" t="s">
        <v>87</v>
      </c>
      <c r="L23" s="326">
        <v>0</v>
      </c>
      <c r="M23" s="326">
        <v>3</v>
      </c>
      <c r="N23" s="326">
        <v>3</v>
      </c>
      <c r="O23" s="326">
        <v>3</v>
      </c>
      <c r="P23" s="327">
        <v>9</v>
      </c>
      <c r="Q23" s="188" t="s">
        <v>58</v>
      </c>
      <c r="R23" s="188" t="s">
        <v>350</v>
      </c>
      <c r="S23" s="169" t="s">
        <v>348</v>
      </c>
      <c r="T23" s="188" t="s">
        <v>350</v>
      </c>
      <c r="U23" s="169"/>
      <c r="V23" s="192"/>
      <c r="W23" s="192"/>
      <c r="X23" s="192"/>
      <c r="Y23" s="193"/>
      <c r="Z23" s="194"/>
      <c r="AA23" s="271" t="str">
        <f>$G$23</f>
        <v>Campañas Internas Realizadas</v>
      </c>
      <c r="AB23" s="284">
        <f t="shared" si="8"/>
        <v>0</v>
      </c>
      <c r="AC23" s="284">
        <v>4</v>
      </c>
      <c r="AD23" s="274">
        <v>1</v>
      </c>
      <c r="AE23" s="245" t="s">
        <v>387</v>
      </c>
      <c r="AF23" s="245" t="s">
        <v>388</v>
      </c>
      <c r="AG23" s="429" t="str">
        <f>$G$23</f>
        <v>Campañas Internas Realizadas</v>
      </c>
      <c r="AH23" s="454">
        <f t="shared" si="0"/>
        <v>3</v>
      </c>
      <c r="AI23" s="433">
        <v>3</v>
      </c>
      <c r="AJ23" s="544">
        <f t="shared" si="15"/>
        <v>1</v>
      </c>
      <c r="AK23" s="417" t="s">
        <v>497</v>
      </c>
      <c r="AL23" s="417" t="s">
        <v>498</v>
      </c>
      <c r="AM23" s="429" t="str">
        <f>$G$23</f>
        <v>Campañas Internas Realizadas</v>
      </c>
      <c r="AN23" s="454">
        <f t="shared" si="1"/>
        <v>3</v>
      </c>
      <c r="AO23" s="433">
        <v>5</v>
      </c>
      <c r="AP23" s="544">
        <v>1</v>
      </c>
      <c r="AQ23" s="434" t="s">
        <v>541</v>
      </c>
      <c r="AR23" s="434" t="s">
        <v>498</v>
      </c>
      <c r="AS23" s="429" t="str">
        <f>$G$23</f>
        <v>Campañas Internas Realizadas</v>
      </c>
      <c r="AT23" s="454">
        <f t="shared" si="3"/>
        <v>3</v>
      </c>
      <c r="AU23" s="433"/>
      <c r="AV23" s="432">
        <f t="shared" si="16"/>
        <v>0</v>
      </c>
      <c r="AW23" s="435"/>
      <c r="AX23" s="434"/>
      <c r="AY23" s="429" t="str">
        <f>$G$23</f>
        <v>Campañas Internas Realizadas</v>
      </c>
      <c r="AZ23" s="454">
        <f t="shared" si="5"/>
        <v>9</v>
      </c>
      <c r="BA23" s="433"/>
      <c r="BB23" s="432">
        <f t="shared" si="17"/>
        <v>0</v>
      </c>
      <c r="BC23" s="432">
        <f t="shared" si="7"/>
        <v>0</v>
      </c>
      <c r="BD23" s="436"/>
      <c r="BE23" s="420"/>
    </row>
    <row r="24" spans="1:57" ht="97.5" customHeight="1" thickBot="1" x14ac:dyDescent="0.3">
      <c r="A24" s="170"/>
      <c r="B24" s="355"/>
      <c r="C24" s="353"/>
      <c r="D24" s="570" t="s">
        <v>69</v>
      </c>
      <c r="E24" s="210">
        <v>7.0000000000000007E-2</v>
      </c>
      <c r="F24" s="196"/>
      <c r="G24" s="197"/>
      <c r="H24" s="211"/>
      <c r="I24" s="196"/>
      <c r="J24" s="196"/>
      <c r="K24" s="196"/>
      <c r="L24" s="320"/>
      <c r="M24" s="320"/>
      <c r="N24" s="320"/>
      <c r="O24" s="318"/>
      <c r="P24" s="321"/>
      <c r="Q24" s="196"/>
      <c r="R24" s="196"/>
      <c r="S24" s="212"/>
      <c r="T24" s="212"/>
      <c r="U24" s="199"/>
      <c r="V24" s="200"/>
      <c r="W24" s="200"/>
      <c r="X24" s="200"/>
      <c r="Y24" s="201"/>
      <c r="Z24" s="202"/>
      <c r="AA24" s="275"/>
      <c r="AB24" s="276"/>
      <c r="AC24" s="277"/>
      <c r="AD24" s="278"/>
      <c r="AE24" s="247"/>
      <c r="AF24" s="247"/>
      <c r="AG24" s="437"/>
      <c r="AH24" s="438"/>
      <c r="AI24" s="439"/>
      <c r="AJ24" s="440"/>
      <c r="AK24" s="441"/>
      <c r="AL24" s="441"/>
      <c r="AM24" s="437"/>
      <c r="AN24" s="438"/>
      <c r="AO24" s="439"/>
      <c r="AP24" s="440"/>
      <c r="AQ24" s="441"/>
      <c r="AR24" s="441"/>
      <c r="AS24" s="437"/>
      <c r="AT24" s="438"/>
      <c r="AU24" s="439"/>
      <c r="AV24" s="440"/>
      <c r="AW24" s="442"/>
      <c r="AX24" s="441"/>
      <c r="AY24" s="437"/>
      <c r="AZ24" s="438"/>
      <c r="BA24" s="439"/>
      <c r="BB24" s="440"/>
      <c r="BC24" s="440"/>
      <c r="BD24" s="443"/>
      <c r="BE24" s="420"/>
    </row>
    <row r="25" spans="1:57" s="369" customFormat="1" ht="126" customHeight="1" thickBot="1" x14ac:dyDescent="0.3">
      <c r="A25" s="356">
        <v>8</v>
      </c>
      <c r="B25" s="357"/>
      <c r="C25" s="358" t="s">
        <v>88</v>
      </c>
      <c r="D25" s="571" t="s">
        <v>522</v>
      </c>
      <c r="E25" s="359">
        <v>0.02</v>
      </c>
      <c r="F25" s="360" t="s">
        <v>60</v>
      </c>
      <c r="G25" s="361" t="s">
        <v>415</v>
      </c>
      <c r="H25" s="361" t="s">
        <v>416</v>
      </c>
      <c r="I25" s="360">
        <v>2799</v>
      </c>
      <c r="J25" s="360" t="s">
        <v>76</v>
      </c>
      <c r="K25" s="360" t="s">
        <v>417</v>
      </c>
      <c r="L25" s="332">
        <v>19</v>
      </c>
      <c r="M25" s="332">
        <v>0</v>
      </c>
      <c r="N25" s="333">
        <v>339</v>
      </c>
      <c r="O25" s="333">
        <v>339</v>
      </c>
      <c r="P25" s="333">
        <f>SUM(L25:O25)</f>
        <v>697</v>
      </c>
      <c r="Q25" s="360" t="s">
        <v>58</v>
      </c>
      <c r="R25" s="362" t="s">
        <v>418</v>
      </c>
      <c r="S25" s="363" t="s">
        <v>419</v>
      </c>
      <c r="T25" s="364" t="s">
        <v>420</v>
      </c>
      <c r="U25" s="362" t="s">
        <v>186</v>
      </c>
      <c r="V25" s="365"/>
      <c r="W25" s="365"/>
      <c r="X25" s="365"/>
      <c r="Y25" s="178"/>
      <c r="Z25" s="366"/>
      <c r="AA25" s="263" t="str">
        <f>$G$25</f>
        <v>Actuaciones de obras anteriores a la ley 1801/2016 archivadas en la vigencia 2018</v>
      </c>
      <c r="AB25" s="265">
        <f t="shared" si="8"/>
        <v>19</v>
      </c>
      <c r="AC25" s="265">
        <v>19</v>
      </c>
      <c r="AD25" s="285">
        <f>AC25/AB25</f>
        <v>1</v>
      </c>
      <c r="AE25" s="367" t="s">
        <v>423</v>
      </c>
      <c r="AF25" s="368" t="s">
        <v>424</v>
      </c>
      <c r="AG25" s="455" t="str">
        <f>$G$25</f>
        <v>Actuaciones de obras anteriores a la ley 1801/2016 archivadas en la vigencia 2018</v>
      </c>
      <c r="AH25" s="456">
        <f t="shared" si="0"/>
        <v>0</v>
      </c>
      <c r="AI25" s="457"/>
      <c r="AJ25" s="546" t="s">
        <v>520</v>
      </c>
      <c r="AK25" s="455"/>
      <c r="AL25" s="455"/>
      <c r="AM25" s="455" t="str">
        <f>$G$25</f>
        <v>Actuaciones de obras anteriores a la ley 1801/2016 archivadas en la vigencia 2018</v>
      </c>
      <c r="AN25" s="457">
        <f t="shared" si="1"/>
        <v>339</v>
      </c>
      <c r="AO25" s="457">
        <v>146</v>
      </c>
      <c r="AP25" s="588">
        <f t="shared" ref="AP25:AP29" si="18">AO25/AN25</f>
        <v>0.43067846607669619</v>
      </c>
      <c r="AQ25" s="455" t="s">
        <v>542</v>
      </c>
      <c r="AR25" s="589" t="s">
        <v>543</v>
      </c>
      <c r="AS25" s="455" t="str">
        <f>$G$25</f>
        <v>Actuaciones de obras anteriores a la ley 1801/2016 archivadas en la vigencia 2018</v>
      </c>
      <c r="AT25" s="457">
        <f t="shared" si="3"/>
        <v>339</v>
      </c>
      <c r="AU25" s="457"/>
      <c r="AV25" s="458">
        <f t="shared" ref="AV25:AV32" si="19">AU25/AT25</f>
        <v>0</v>
      </c>
      <c r="AW25" s="459"/>
      <c r="AX25" s="455"/>
      <c r="AY25" s="455" t="str">
        <f>$G$25</f>
        <v>Actuaciones de obras anteriores a la ley 1801/2016 archivadas en la vigencia 2018</v>
      </c>
      <c r="AZ25" s="456">
        <f t="shared" si="5"/>
        <v>697</v>
      </c>
      <c r="BA25" s="457"/>
      <c r="BB25" s="458">
        <f t="shared" ref="BB25:BB32" si="20">BA25/AZ25</f>
        <v>0</v>
      </c>
      <c r="BC25" s="458">
        <f t="shared" si="7"/>
        <v>0</v>
      </c>
      <c r="BD25" s="460"/>
      <c r="BE25" s="461"/>
    </row>
    <row r="26" spans="1:57" s="369" customFormat="1" ht="106.5" customHeight="1" thickBot="1" x14ac:dyDescent="0.3">
      <c r="A26" s="356">
        <v>9</v>
      </c>
      <c r="B26" s="357"/>
      <c r="C26" s="370"/>
      <c r="D26" s="571" t="s">
        <v>523</v>
      </c>
      <c r="E26" s="371">
        <v>0.02</v>
      </c>
      <c r="F26" s="372" t="s">
        <v>54</v>
      </c>
      <c r="G26" s="361" t="s">
        <v>421</v>
      </c>
      <c r="H26" s="361" t="s">
        <v>422</v>
      </c>
      <c r="I26" s="372">
        <v>1602</v>
      </c>
      <c r="J26" s="360" t="s">
        <v>76</v>
      </c>
      <c r="K26" s="360" t="s">
        <v>417</v>
      </c>
      <c r="L26" s="337">
        <v>1</v>
      </c>
      <c r="M26" s="338">
        <v>0</v>
      </c>
      <c r="N26" s="337">
        <v>130</v>
      </c>
      <c r="O26" s="337">
        <v>130</v>
      </c>
      <c r="P26" s="555">
        <f>SUM(L26:O26)</f>
        <v>261</v>
      </c>
      <c r="Q26" s="372" t="s">
        <v>58</v>
      </c>
      <c r="R26" s="362" t="s">
        <v>418</v>
      </c>
      <c r="S26" s="364" t="s">
        <v>419</v>
      </c>
      <c r="T26" s="364" t="s">
        <v>420</v>
      </c>
      <c r="U26" s="364" t="s">
        <v>186</v>
      </c>
      <c r="V26" s="373"/>
      <c r="W26" s="373"/>
      <c r="X26" s="373"/>
      <c r="Y26" s="185"/>
      <c r="Z26" s="374"/>
      <c r="AA26" s="267" t="str">
        <f>$G$26</f>
        <v>Actuaciones de establecimiento de comercio anteriores a la ley 1801/2016 archivadas en la vigencia 2018</v>
      </c>
      <c r="AB26" s="269">
        <f t="shared" si="8"/>
        <v>1</v>
      </c>
      <c r="AC26" s="269">
        <v>1</v>
      </c>
      <c r="AD26" s="283">
        <f>AC26/AB26</f>
        <v>1</v>
      </c>
      <c r="AE26" s="367" t="s">
        <v>425</v>
      </c>
      <c r="AF26" s="368" t="s">
        <v>424</v>
      </c>
      <c r="AG26" s="462" t="str">
        <f>$G$26</f>
        <v>Actuaciones de establecimiento de comercio anteriores a la ley 1801/2016 archivadas en la vigencia 2018</v>
      </c>
      <c r="AH26" s="463">
        <f t="shared" si="0"/>
        <v>0</v>
      </c>
      <c r="AI26" s="464"/>
      <c r="AJ26" s="546" t="s">
        <v>520</v>
      </c>
      <c r="AK26" s="462"/>
      <c r="AL26" s="462"/>
      <c r="AM26" s="462" t="str">
        <f>$G$26</f>
        <v>Actuaciones de establecimiento de comercio anteriores a la ley 1801/2016 archivadas en la vigencia 2018</v>
      </c>
      <c r="AN26" s="464">
        <f t="shared" si="1"/>
        <v>130</v>
      </c>
      <c r="AO26" s="464">
        <v>45</v>
      </c>
      <c r="AP26" s="590">
        <f t="shared" si="18"/>
        <v>0.34615384615384615</v>
      </c>
      <c r="AQ26" s="462" t="s">
        <v>544</v>
      </c>
      <c r="AR26" s="462" t="s">
        <v>543</v>
      </c>
      <c r="AS26" s="462" t="str">
        <f>$G$26</f>
        <v>Actuaciones de establecimiento de comercio anteriores a la ley 1801/2016 archivadas en la vigencia 2018</v>
      </c>
      <c r="AT26" s="464">
        <f t="shared" si="3"/>
        <v>130</v>
      </c>
      <c r="AU26" s="464"/>
      <c r="AV26" s="465">
        <f t="shared" si="19"/>
        <v>0</v>
      </c>
      <c r="AW26" s="466"/>
      <c r="AX26" s="462"/>
      <c r="AY26" s="462" t="str">
        <f>$G$26</f>
        <v>Actuaciones de establecimiento de comercio anteriores a la ley 1801/2016 archivadas en la vigencia 2018</v>
      </c>
      <c r="AZ26" s="463">
        <f t="shared" si="5"/>
        <v>261</v>
      </c>
      <c r="BA26" s="464"/>
      <c r="BB26" s="465">
        <f t="shared" si="20"/>
        <v>0</v>
      </c>
      <c r="BC26" s="465">
        <f t="shared" si="7"/>
        <v>0</v>
      </c>
      <c r="BD26" s="467"/>
      <c r="BE26" s="461"/>
    </row>
    <row r="27" spans="1:57" ht="109.5" customHeight="1" thickBot="1" x14ac:dyDescent="0.3">
      <c r="A27" s="170">
        <v>10</v>
      </c>
      <c r="B27" s="355"/>
      <c r="C27" s="347"/>
      <c r="D27" s="572" t="s">
        <v>524</v>
      </c>
      <c r="E27" s="221">
        <v>0.02</v>
      </c>
      <c r="F27" s="181" t="s">
        <v>54</v>
      </c>
      <c r="G27" s="182" t="s">
        <v>96</v>
      </c>
      <c r="H27" s="182" t="s">
        <v>97</v>
      </c>
      <c r="I27" s="181">
        <v>15</v>
      </c>
      <c r="J27" s="181" t="s">
        <v>76</v>
      </c>
      <c r="K27" s="181" t="s">
        <v>98</v>
      </c>
      <c r="L27" s="324">
        <v>5</v>
      </c>
      <c r="M27" s="324">
        <v>5</v>
      </c>
      <c r="N27" s="324">
        <v>5</v>
      </c>
      <c r="O27" s="324">
        <v>5</v>
      </c>
      <c r="P27" s="324">
        <v>20</v>
      </c>
      <c r="Q27" s="181" t="s">
        <v>58</v>
      </c>
      <c r="R27" s="181" t="s">
        <v>351</v>
      </c>
      <c r="S27" s="183" t="s">
        <v>352</v>
      </c>
      <c r="T27" s="181" t="s">
        <v>351</v>
      </c>
      <c r="U27" s="183"/>
      <c r="V27" s="184"/>
      <c r="W27" s="184"/>
      <c r="X27" s="184"/>
      <c r="Y27" s="185"/>
      <c r="Z27" s="186"/>
      <c r="AA27" s="267" t="str">
        <f>$G$27</f>
        <v>Acciones de Control u Operativos en Materia de Urbanimos Relacionados con la Integridad del Espacio Público Realizados</v>
      </c>
      <c r="AB27" s="268">
        <f>L27</f>
        <v>5</v>
      </c>
      <c r="AC27" s="269">
        <v>3</v>
      </c>
      <c r="AD27" s="287">
        <f>AC27/AB27</f>
        <v>0.6</v>
      </c>
      <c r="AE27" s="243" t="s">
        <v>390</v>
      </c>
      <c r="AF27" s="243" t="s">
        <v>389</v>
      </c>
      <c r="AG27" s="421" t="str">
        <f>$G$27</f>
        <v>Acciones de Control u Operativos en Materia de Urbanimos Relacionados con la Integridad del Espacio Público Realizados</v>
      </c>
      <c r="AH27" s="453">
        <f t="shared" si="0"/>
        <v>5</v>
      </c>
      <c r="AI27" s="425">
        <v>5</v>
      </c>
      <c r="AJ27" s="544">
        <f t="shared" si="15"/>
        <v>1</v>
      </c>
      <c r="AK27" s="417" t="s">
        <v>499</v>
      </c>
      <c r="AL27" s="417" t="s">
        <v>389</v>
      </c>
      <c r="AM27" s="421" t="str">
        <f>$G$27</f>
        <v>Acciones de Control u Operativos en Materia de Urbanimos Relacionados con la Integridad del Espacio Público Realizados</v>
      </c>
      <c r="AN27" s="453">
        <f t="shared" si="1"/>
        <v>5</v>
      </c>
      <c r="AO27" s="425">
        <v>4</v>
      </c>
      <c r="AP27" s="586">
        <f t="shared" si="18"/>
        <v>0.8</v>
      </c>
      <c r="AQ27" s="426" t="s">
        <v>545</v>
      </c>
      <c r="AR27" s="426" t="s">
        <v>389</v>
      </c>
      <c r="AS27" s="421" t="str">
        <f>$G$27</f>
        <v>Acciones de Control u Operativos en Materia de Urbanimos Relacionados con la Integridad del Espacio Público Realizados</v>
      </c>
      <c r="AT27" s="453">
        <f t="shared" si="3"/>
        <v>5</v>
      </c>
      <c r="AU27" s="425"/>
      <c r="AV27" s="424">
        <f t="shared" si="19"/>
        <v>0</v>
      </c>
      <c r="AW27" s="427"/>
      <c r="AX27" s="426"/>
      <c r="AY27" s="421" t="str">
        <f>$G$27</f>
        <v>Acciones de Control u Operativos en Materia de Urbanimos Relacionados con la Integridad del Espacio Público Realizados</v>
      </c>
      <c r="AZ27" s="453">
        <f t="shared" si="5"/>
        <v>20</v>
      </c>
      <c r="BA27" s="425"/>
      <c r="BB27" s="424">
        <f t="shared" si="20"/>
        <v>0</v>
      </c>
      <c r="BC27" s="424">
        <f t="shared" si="7"/>
        <v>0</v>
      </c>
      <c r="BD27" s="428"/>
      <c r="BE27" s="420"/>
    </row>
    <row r="28" spans="1:57" ht="107.25" customHeight="1" thickBot="1" x14ac:dyDescent="0.3">
      <c r="A28" s="170">
        <v>11</v>
      </c>
      <c r="B28" s="355"/>
      <c r="C28" s="347"/>
      <c r="D28" s="572" t="s">
        <v>99</v>
      </c>
      <c r="E28" s="221">
        <v>0.02</v>
      </c>
      <c r="F28" s="181" t="s">
        <v>54</v>
      </c>
      <c r="G28" s="182" t="s">
        <v>100</v>
      </c>
      <c r="H28" s="182" t="s">
        <v>101</v>
      </c>
      <c r="I28" s="181">
        <v>15</v>
      </c>
      <c r="J28" s="181" t="s">
        <v>76</v>
      </c>
      <c r="K28" s="181" t="s">
        <v>102</v>
      </c>
      <c r="L28" s="324">
        <v>11</v>
      </c>
      <c r="M28" s="324">
        <v>12</v>
      </c>
      <c r="N28" s="324">
        <v>12</v>
      </c>
      <c r="O28" s="324">
        <v>7</v>
      </c>
      <c r="P28" s="324">
        <v>42</v>
      </c>
      <c r="Q28" s="181" t="s">
        <v>58</v>
      </c>
      <c r="R28" s="181" t="s">
        <v>351</v>
      </c>
      <c r="S28" s="183" t="s">
        <v>352</v>
      </c>
      <c r="T28" s="181" t="s">
        <v>351</v>
      </c>
      <c r="U28" s="183"/>
      <c r="V28" s="184"/>
      <c r="W28" s="184"/>
      <c r="X28" s="184"/>
      <c r="Y28" s="185"/>
      <c r="Z28" s="186"/>
      <c r="AA28" s="267" t="str">
        <f>$G$28</f>
        <v>Acciones de Control u Operativos en materia de actividad economica Realizados</v>
      </c>
      <c r="AB28" s="269">
        <f t="shared" si="8"/>
        <v>11</v>
      </c>
      <c r="AC28" s="269">
        <v>7</v>
      </c>
      <c r="AD28" s="287">
        <f>AC28/AB28</f>
        <v>0.63636363636363635</v>
      </c>
      <c r="AE28" s="243" t="s">
        <v>391</v>
      </c>
      <c r="AF28" s="243" t="s">
        <v>392</v>
      </c>
      <c r="AG28" s="421" t="str">
        <f>$G$28</f>
        <v>Acciones de Control u Operativos en materia de actividad economica Realizados</v>
      </c>
      <c r="AH28" s="453">
        <f t="shared" si="0"/>
        <v>12</v>
      </c>
      <c r="AI28" s="425">
        <v>15</v>
      </c>
      <c r="AJ28" s="547">
        <v>1</v>
      </c>
      <c r="AK28" s="417" t="s">
        <v>500</v>
      </c>
      <c r="AL28" s="417" t="s">
        <v>501</v>
      </c>
      <c r="AM28" s="421" t="str">
        <f>$G$28</f>
        <v>Acciones de Control u Operativos en materia de actividad economica Realizados</v>
      </c>
      <c r="AN28" s="453">
        <f t="shared" si="1"/>
        <v>12</v>
      </c>
      <c r="AO28" s="425">
        <v>15</v>
      </c>
      <c r="AP28" s="547">
        <v>1</v>
      </c>
      <c r="AQ28" s="426" t="s">
        <v>546</v>
      </c>
      <c r="AR28" s="426" t="s">
        <v>547</v>
      </c>
      <c r="AS28" s="421" t="str">
        <f>$G$28</f>
        <v>Acciones de Control u Operativos en materia de actividad economica Realizados</v>
      </c>
      <c r="AT28" s="453">
        <f t="shared" si="3"/>
        <v>7</v>
      </c>
      <c r="AU28" s="425"/>
      <c r="AV28" s="424">
        <f t="shared" si="19"/>
        <v>0</v>
      </c>
      <c r="AW28" s="427"/>
      <c r="AX28" s="426"/>
      <c r="AY28" s="421" t="str">
        <f>$G$28</f>
        <v>Acciones de Control u Operativos en materia de actividad economica Realizados</v>
      </c>
      <c r="AZ28" s="453">
        <f t="shared" si="5"/>
        <v>42</v>
      </c>
      <c r="BA28" s="425"/>
      <c r="BB28" s="424">
        <f t="shared" si="20"/>
        <v>0</v>
      </c>
      <c r="BC28" s="424">
        <f t="shared" si="7"/>
        <v>0</v>
      </c>
      <c r="BD28" s="428"/>
      <c r="BE28" s="420"/>
    </row>
    <row r="29" spans="1:57" ht="93.75" customHeight="1" thickBot="1" x14ac:dyDescent="0.3">
      <c r="A29" s="170">
        <v>12</v>
      </c>
      <c r="B29" s="355"/>
      <c r="C29" s="347"/>
      <c r="D29" s="572" t="s">
        <v>103</v>
      </c>
      <c r="E29" s="221">
        <v>0.02</v>
      </c>
      <c r="F29" s="181" t="s">
        <v>54</v>
      </c>
      <c r="G29" s="182" t="s">
        <v>104</v>
      </c>
      <c r="H29" s="182" t="s">
        <v>105</v>
      </c>
      <c r="I29" s="181" t="s">
        <v>252</v>
      </c>
      <c r="J29" s="181" t="s">
        <v>76</v>
      </c>
      <c r="K29" s="181" t="s">
        <v>106</v>
      </c>
      <c r="L29" s="324">
        <v>8</v>
      </c>
      <c r="M29" s="324">
        <v>8</v>
      </c>
      <c r="N29" s="324">
        <v>8</v>
      </c>
      <c r="O29" s="324">
        <v>0</v>
      </c>
      <c r="P29" s="324">
        <v>24</v>
      </c>
      <c r="Q29" s="181" t="s">
        <v>58</v>
      </c>
      <c r="R29" s="181" t="s">
        <v>351</v>
      </c>
      <c r="S29" s="183" t="s">
        <v>369</v>
      </c>
      <c r="T29" s="181" t="s">
        <v>351</v>
      </c>
      <c r="U29" s="183"/>
      <c r="V29" s="184"/>
      <c r="W29" s="184"/>
      <c r="X29" s="184"/>
      <c r="Y29" s="185"/>
      <c r="Z29" s="186"/>
      <c r="AA29" s="267" t="str">
        <f>$G$29</f>
        <v>Acciones de control u operativos en materia de urbanismo relacionados con la integridad urbanistica Realizados</v>
      </c>
      <c r="AB29" s="269">
        <f t="shared" si="8"/>
        <v>8</v>
      </c>
      <c r="AC29" s="269">
        <v>12</v>
      </c>
      <c r="AD29" s="287">
        <v>1</v>
      </c>
      <c r="AE29" s="243" t="s">
        <v>406</v>
      </c>
      <c r="AF29" s="243" t="s">
        <v>407</v>
      </c>
      <c r="AG29" s="421" t="str">
        <f>$G$29</f>
        <v>Acciones de control u operativos en materia de urbanismo relacionados con la integridad urbanistica Realizados</v>
      </c>
      <c r="AH29" s="453">
        <f t="shared" si="0"/>
        <v>8</v>
      </c>
      <c r="AI29" s="425">
        <v>15</v>
      </c>
      <c r="AJ29" s="547">
        <v>1</v>
      </c>
      <c r="AK29" s="417" t="s">
        <v>504</v>
      </c>
      <c r="AL29" s="417" t="s">
        <v>407</v>
      </c>
      <c r="AM29" s="421" t="str">
        <f>$G$29</f>
        <v>Acciones de control u operativos en materia de urbanismo relacionados con la integridad urbanistica Realizados</v>
      </c>
      <c r="AN29" s="453">
        <f t="shared" si="1"/>
        <v>8</v>
      </c>
      <c r="AO29" s="425">
        <v>5</v>
      </c>
      <c r="AP29" s="586">
        <f t="shared" si="18"/>
        <v>0.625</v>
      </c>
      <c r="AQ29" s="426" t="s">
        <v>548</v>
      </c>
      <c r="AR29" s="426" t="s">
        <v>407</v>
      </c>
      <c r="AS29" s="421" t="str">
        <f>$G$29</f>
        <v>Acciones de control u operativos en materia de urbanismo relacionados con la integridad urbanistica Realizados</v>
      </c>
      <c r="AT29" s="453">
        <f t="shared" si="3"/>
        <v>0</v>
      </c>
      <c r="AU29" s="425"/>
      <c r="AV29" s="424" t="e">
        <f t="shared" si="19"/>
        <v>#DIV/0!</v>
      </c>
      <c r="AW29" s="427"/>
      <c r="AX29" s="426"/>
      <c r="AY29" s="421" t="str">
        <f>$G$29</f>
        <v>Acciones de control u operativos en materia de urbanismo relacionados con la integridad urbanistica Realizados</v>
      </c>
      <c r="AZ29" s="453">
        <f t="shared" si="5"/>
        <v>24</v>
      </c>
      <c r="BA29" s="425"/>
      <c r="BB29" s="424">
        <f t="shared" si="20"/>
        <v>0</v>
      </c>
      <c r="BC29" s="424">
        <f t="shared" si="7"/>
        <v>0</v>
      </c>
      <c r="BD29" s="428"/>
      <c r="BE29" s="420"/>
    </row>
    <row r="30" spans="1:57" ht="127.5" customHeight="1" thickBot="1" x14ac:dyDescent="0.3">
      <c r="A30" s="170">
        <v>13</v>
      </c>
      <c r="B30" s="355"/>
      <c r="C30" s="347"/>
      <c r="D30" s="572" t="s">
        <v>107</v>
      </c>
      <c r="E30" s="221">
        <v>0.03</v>
      </c>
      <c r="F30" s="181" t="s">
        <v>54</v>
      </c>
      <c r="G30" s="182" t="s">
        <v>108</v>
      </c>
      <c r="H30" s="182" t="s">
        <v>109</v>
      </c>
      <c r="I30" s="181" t="s">
        <v>252</v>
      </c>
      <c r="J30" s="181" t="s">
        <v>76</v>
      </c>
      <c r="K30" s="181" t="s">
        <v>110</v>
      </c>
      <c r="L30" s="324">
        <v>3</v>
      </c>
      <c r="M30" s="324">
        <v>3</v>
      </c>
      <c r="N30" s="324">
        <v>3</v>
      </c>
      <c r="O30" s="324">
        <v>3</v>
      </c>
      <c r="P30" s="324">
        <v>12</v>
      </c>
      <c r="Q30" s="181" t="s">
        <v>58</v>
      </c>
      <c r="R30" s="181" t="s">
        <v>351</v>
      </c>
      <c r="S30" s="183" t="s">
        <v>353</v>
      </c>
      <c r="T30" s="181" t="s">
        <v>351</v>
      </c>
      <c r="U30" s="183"/>
      <c r="V30" s="184"/>
      <c r="W30" s="184"/>
      <c r="X30" s="184"/>
      <c r="Y30" s="185"/>
      <c r="Z30" s="186"/>
      <c r="AA30" s="267" t="str">
        <f>$G$30</f>
        <v>Acciones de control u operativos en materia de ambiente, mineria y relaciones con los animales Realizados</v>
      </c>
      <c r="AB30" s="269">
        <f t="shared" si="8"/>
        <v>3</v>
      </c>
      <c r="AC30" s="269">
        <v>0</v>
      </c>
      <c r="AD30" s="287">
        <f t="shared" si="10"/>
        <v>0</v>
      </c>
      <c r="AE30" s="243" t="s">
        <v>393</v>
      </c>
      <c r="AF30" s="243" t="s">
        <v>393</v>
      </c>
      <c r="AG30" s="421" t="str">
        <f>$G$30</f>
        <v>Acciones de control u operativos en materia de ambiente, mineria y relaciones con los animales Realizados</v>
      </c>
      <c r="AH30" s="453">
        <f t="shared" si="0"/>
        <v>3</v>
      </c>
      <c r="AI30" s="425">
        <v>5</v>
      </c>
      <c r="AJ30" s="547">
        <v>1</v>
      </c>
      <c r="AK30" s="417" t="s">
        <v>503</v>
      </c>
      <c r="AL30" s="417" t="s">
        <v>407</v>
      </c>
      <c r="AM30" s="421" t="str">
        <f>$G$30</f>
        <v>Acciones de control u operativos en materia de ambiente, mineria y relaciones con los animales Realizados</v>
      </c>
      <c r="AN30" s="453">
        <f t="shared" si="1"/>
        <v>3</v>
      </c>
      <c r="AO30" s="425">
        <v>5</v>
      </c>
      <c r="AP30" s="547">
        <v>1</v>
      </c>
      <c r="AQ30" s="426" t="s">
        <v>549</v>
      </c>
      <c r="AR30" s="426" t="s">
        <v>407</v>
      </c>
      <c r="AS30" s="421" t="str">
        <f>$G$30</f>
        <v>Acciones de control u operativos en materia de ambiente, mineria y relaciones con los animales Realizados</v>
      </c>
      <c r="AT30" s="453">
        <f t="shared" si="3"/>
        <v>3</v>
      </c>
      <c r="AU30" s="425"/>
      <c r="AV30" s="424">
        <f t="shared" si="19"/>
        <v>0</v>
      </c>
      <c r="AW30" s="427"/>
      <c r="AX30" s="426"/>
      <c r="AY30" s="421" t="str">
        <f>$G$30</f>
        <v>Acciones de control u operativos en materia de ambiente, mineria y relaciones con los animales Realizados</v>
      </c>
      <c r="AZ30" s="453">
        <f t="shared" si="5"/>
        <v>12</v>
      </c>
      <c r="BA30" s="425"/>
      <c r="BB30" s="424">
        <f t="shared" si="20"/>
        <v>0</v>
      </c>
      <c r="BC30" s="424">
        <f t="shared" si="7"/>
        <v>0</v>
      </c>
      <c r="BD30" s="428"/>
      <c r="BE30" s="420"/>
    </row>
    <row r="31" spans="1:57" ht="93.75" customHeight="1" thickBot="1" x14ac:dyDescent="0.3">
      <c r="A31" s="170">
        <v>14</v>
      </c>
      <c r="B31" s="355"/>
      <c r="C31" s="347"/>
      <c r="D31" s="572" t="s">
        <v>111</v>
      </c>
      <c r="E31" s="221">
        <v>0.02</v>
      </c>
      <c r="F31" s="181" t="s">
        <v>54</v>
      </c>
      <c r="G31" s="182" t="s">
        <v>112</v>
      </c>
      <c r="H31" s="182" t="s">
        <v>113</v>
      </c>
      <c r="I31" s="181">
        <v>3</v>
      </c>
      <c r="J31" s="181" t="s">
        <v>76</v>
      </c>
      <c r="K31" s="181" t="s">
        <v>114</v>
      </c>
      <c r="L31" s="324">
        <v>0</v>
      </c>
      <c r="M31" s="324">
        <v>0</v>
      </c>
      <c r="N31" s="324">
        <v>2</v>
      </c>
      <c r="O31" s="324">
        <v>8</v>
      </c>
      <c r="P31" s="324">
        <v>10</v>
      </c>
      <c r="Q31" s="181" t="s">
        <v>58</v>
      </c>
      <c r="R31" s="181" t="s">
        <v>351</v>
      </c>
      <c r="S31" s="183" t="s">
        <v>354</v>
      </c>
      <c r="T31" s="181" t="s">
        <v>351</v>
      </c>
      <c r="U31" s="183"/>
      <c r="V31" s="184"/>
      <c r="W31" s="184"/>
      <c r="X31" s="184"/>
      <c r="Y31" s="185"/>
      <c r="Z31" s="186"/>
      <c r="AA31" s="267" t="str">
        <f>$G$31</f>
        <v>Acciones de control u operativos en materia de convivencia relacionados con articulos pirotécnicos y sustancias peligrosas Realizados</v>
      </c>
      <c r="AB31" s="269">
        <f t="shared" si="8"/>
        <v>0</v>
      </c>
      <c r="AC31" s="269">
        <v>0</v>
      </c>
      <c r="AD31" s="270"/>
      <c r="AE31" s="251" t="s">
        <v>395</v>
      </c>
      <c r="AF31" s="243" t="s">
        <v>394</v>
      </c>
      <c r="AG31" s="421" t="str">
        <f>$G$31</f>
        <v>Acciones de control u operativos en materia de convivencia relacionados con articulos pirotécnicos y sustancias peligrosas Realizados</v>
      </c>
      <c r="AH31" s="453">
        <f t="shared" si="0"/>
        <v>0</v>
      </c>
      <c r="AI31" s="425">
        <v>0</v>
      </c>
      <c r="AJ31" s="546" t="s">
        <v>520</v>
      </c>
      <c r="AK31" s="417" t="s">
        <v>502</v>
      </c>
      <c r="AL31" s="417" t="s">
        <v>394</v>
      </c>
      <c r="AM31" s="421" t="str">
        <f>$G$31</f>
        <v>Acciones de control u operativos en materia de convivencia relacionados con articulos pirotécnicos y sustancias peligrosas Realizados</v>
      </c>
      <c r="AN31" s="453">
        <f t="shared" si="1"/>
        <v>2</v>
      </c>
      <c r="AO31" s="425">
        <v>0</v>
      </c>
      <c r="AP31" s="547">
        <v>0</v>
      </c>
      <c r="AQ31" s="426" t="s">
        <v>550</v>
      </c>
      <c r="AR31" s="426"/>
      <c r="AS31" s="421" t="str">
        <f>$G$31</f>
        <v>Acciones de control u operativos en materia de convivencia relacionados con articulos pirotécnicos y sustancias peligrosas Realizados</v>
      </c>
      <c r="AT31" s="453">
        <f t="shared" si="3"/>
        <v>8</v>
      </c>
      <c r="AU31" s="425"/>
      <c r="AV31" s="424">
        <f t="shared" si="19"/>
        <v>0</v>
      </c>
      <c r="AW31" s="427"/>
      <c r="AX31" s="426"/>
      <c r="AY31" s="421" t="str">
        <f>$G$31</f>
        <v>Acciones de control u operativos en materia de convivencia relacionados con articulos pirotécnicos y sustancias peligrosas Realizados</v>
      </c>
      <c r="AZ31" s="453">
        <f t="shared" si="5"/>
        <v>10</v>
      </c>
      <c r="BA31" s="425"/>
      <c r="BB31" s="424">
        <f t="shared" si="20"/>
        <v>0</v>
      </c>
      <c r="BC31" s="424">
        <f t="shared" si="7"/>
        <v>0</v>
      </c>
      <c r="BD31" s="428"/>
      <c r="BE31" s="420"/>
    </row>
    <row r="32" spans="1:57" ht="93.75" customHeight="1" thickBot="1" x14ac:dyDescent="0.3">
      <c r="A32" s="170">
        <v>15</v>
      </c>
      <c r="B32" s="355"/>
      <c r="C32" s="347"/>
      <c r="D32" s="573" t="s">
        <v>426</v>
      </c>
      <c r="E32" s="335">
        <v>0.02</v>
      </c>
      <c r="F32" s="336" t="s">
        <v>54</v>
      </c>
      <c r="G32" s="339" t="s">
        <v>277</v>
      </c>
      <c r="H32" s="340" t="s">
        <v>427</v>
      </c>
      <c r="I32" s="336" t="s">
        <v>252</v>
      </c>
      <c r="J32" s="336" t="s">
        <v>76</v>
      </c>
      <c r="K32" s="336" t="s">
        <v>278</v>
      </c>
      <c r="L32" s="341">
        <v>0</v>
      </c>
      <c r="M32" s="341">
        <v>0</v>
      </c>
      <c r="N32" s="341">
        <v>0</v>
      </c>
      <c r="O32" s="341">
        <v>0.85</v>
      </c>
      <c r="P32" s="341">
        <v>0.85</v>
      </c>
      <c r="Q32" s="336" t="s">
        <v>58</v>
      </c>
      <c r="R32" s="334" t="s">
        <v>428</v>
      </c>
      <c r="S32" s="334" t="s">
        <v>419</v>
      </c>
      <c r="T32" s="334" t="s">
        <v>429</v>
      </c>
      <c r="U32" s="334" t="s">
        <v>186</v>
      </c>
      <c r="V32" s="184"/>
      <c r="W32" s="184"/>
      <c r="X32" s="184"/>
      <c r="Y32" s="185"/>
      <c r="Z32" s="186"/>
      <c r="AA32" s="267" t="str">
        <f>$G$32</f>
        <v>Porcentaje de auto que avocan conocimiento</v>
      </c>
      <c r="AB32" s="286">
        <f t="shared" si="8"/>
        <v>0</v>
      </c>
      <c r="AC32" s="286" t="s">
        <v>436</v>
      </c>
      <c r="AD32" s="286" t="s">
        <v>436</v>
      </c>
      <c r="AE32" s="286" t="s">
        <v>436</v>
      </c>
      <c r="AF32" s="286" t="s">
        <v>436</v>
      </c>
      <c r="AG32" s="421" t="str">
        <f>$G$32</f>
        <v>Porcentaje de auto que avocan conocimiento</v>
      </c>
      <c r="AH32" s="422">
        <f t="shared" si="0"/>
        <v>0</v>
      </c>
      <c r="AI32" s="425">
        <v>0</v>
      </c>
      <c r="AJ32" s="546" t="s">
        <v>520</v>
      </c>
      <c r="AK32" s="417" t="s">
        <v>436</v>
      </c>
      <c r="AL32" s="417" t="s">
        <v>436</v>
      </c>
      <c r="AM32" s="421" t="str">
        <f>$G$32</f>
        <v>Porcentaje de auto que avocan conocimiento</v>
      </c>
      <c r="AN32" s="422">
        <f t="shared" si="1"/>
        <v>0</v>
      </c>
      <c r="AO32" s="425"/>
      <c r="AP32" s="424" t="s">
        <v>538</v>
      </c>
      <c r="AQ32" s="424" t="s">
        <v>538</v>
      </c>
      <c r="AR32" s="426"/>
      <c r="AS32" s="421" t="str">
        <f>$G$32</f>
        <v>Porcentaje de auto que avocan conocimiento</v>
      </c>
      <c r="AT32" s="422">
        <f t="shared" si="3"/>
        <v>0.85</v>
      </c>
      <c r="AU32" s="425"/>
      <c r="AV32" s="424">
        <f t="shared" si="19"/>
        <v>0</v>
      </c>
      <c r="AW32" s="427"/>
      <c r="AX32" s="426"/>
      <c r="AY32" s="421" t="str">
        <f>$G$32</f>
        <v>Porcentaje de auto que avocan conocimiento</v>
      </c>
      <c r="AZ32" s="422">
        <f t="shared" si="5"/>
        <v>0.85</v>
      </c>
      <c r="BA32" s="425"/>
      <c r="BB32" s="424">
        <f t="shared" si="20"/>
        <v>0</v>
      </c>
      <c r="BC32" s="424">
        <f t="shared" si="7"/>
        <v>0</v>
      </c>
      <c r="BD32" s="428"/>
      <c r="BE32" s="420"/>
    </row>
    <row r="33" spans="1:57" ht="93.75" customHeight="1" thickBot="1" x14ac:dyDescent="0.3">
      <c r="A33" s="170"/>
      <c r="B33" s="355"/>
      <c r="C33" s="347"/>
      <c r="D33" s="574" t="s">
        <v>430</v>
      </c>
      <c r="E33" s="335">
        <v>0.01</v>
      </c>
      <c r="F33" s="336" t="s">
        <v>54</v>
      </c>
      <c r="G33" s="339" t="s">
        <v>431</v>
      </c>
      <c r="H33" s="342" t="s">
        <v>432</v>
      </c>
      <c r="I33" s="336" t="s">
        <v>252</v>
      </c>
      <c r="J33" s="336" t="s">
        <v>76</v>
      </c>
      <c r="K33" s="336" t="s">
        <v>433</v>
      </c>
      <c r="L33" s="341">
        <v>0</v>
      </c>
      <c r="M33" s="341">
        <v>0</v>
      </c>
      <c r="N33" s="341">
        <v>0</v>
      </c>
      <c r="O33" s="341">
        <v>0.5</v>
      </c>
      <c r="P33" s="341">
        <v>0.5</v>
      </c>
      <c r="Q33" s="336" t="s">
        <v>58</v>
      </c>
      <c r="R33" s="334"/>
      <c r="S33" s="334" t="s">
        <v>434</v>
      </c>
      <c r="T33" s="334"/>
      <c r="U33" s="334" t="s">
        <v>435</v>
      </c>
      <c r="V33" s="192"/>
      <c r="W33" s="192"/>
      <c r="X33" s="192"/>
      <c r="Y33" s="193"/>
      <c r="Z33" s="194"/>
      <c r="AA33" s="267" t="str">
        <f>$G$32</f>
        <v>Porcentaje de auto que avocan conocimiento</v>
      </c>
      <c r="AB33" s="286">
        <f t="shared" ref="AB33" si="21">L33</f>
        <v>0</v>
      </c>
      <c r="AC33" s="286" t="s">
        <v>436</v>
      </c>
      <c r="AD33" s="286" t="s">
        <v>436</v>
      </c>
      <c r="AE33" s="286" t="s">
        <v>436</v>
      </c>
      <c r="AF33" s="286" t="s">
        <v>436</v>
      </c>
      <c r="AG33" s="429"/>
      <c r="AH33" s="430"/>
      <c r="AI33" s="433"/>
      <c r="AJ33" s="432"/>
      <c r="AK33" s="417" t="s">
        <v>436</v>
      </c>
      <c r="AL33" s="417" t="s">
        <v>436</v>
      </c>
      <c r="AM33" s="429"/>
      <c r="AN33" s="430">
        <v>0</v>
      </c>
      <c r="AO33" s="433"/>
      <c r="AP33" s="432" t="s">
        <v>538</v>
      </c>
      <c r="AQ33" s="432" t="s">
        <v>538</v>
      </c>
      <c r="AR33" s="434"/>
      <c r="AS33" s="429"/>
      <c r="AT33" s="430"/>
      <c r="AU33" s="433"/>
      <c r="AV33" s="432"/>
      <c r="AW33" s="435"/>
      <c r="AX33" s="434"/>
      <c r="AY33" s="429"/>
      <c r="AZ33" s="430"/>
      <c r="BA33" s="433"/>
      <c r="BB33" s="432"/>
      <c r="BC33" s="432"/>
      <c r="BD33" s="436"/>
      <c r="BE33" s="420"/>
    </row>
    <row r="34" spans="1:57" ht="93.75" customHeight="1" thickBot="1" x14ac:dyDescent="0.3">
      <c r="A34" s="170"/>
      <c r="B34" s="355"/>
      <c r="C34" s="348"/>
      <c r="D34" s="570" t="s">
        <v>69</v>
      </c>
      <c r="E34" s="210">
        <v>0.18</v>
      </c>
      <c r="F34" s="196"/>
      <c r="G34" s="197"/>
      <c r="H34" s="211"/>
      <c r="I34" s="196"/>
      <c r="J34" s="196"/>
      <c r="K34" s="196"/>
      <c r="L34" s="320"/>
      <c r="M34" s="320"/>
      <c r="N34" s="320"/>
      <c r="O34" s="318"/>
      <c r="P34" s="321"/>
      <c r="Q34" s="196"/>
      <c r="R34" s="196"/>
      <c r="S34" s="212"/>
      <c r="T34" s="212"/>
      <c r="U34" s="199"/>
      <c r="V34" s="200"/>
      <c r="W34" s="200"/>
      <c r="X34" s="200"/>
      <c r="Y34" s="201"/>
      <c r="Z34" s="202"/>
      <c r="AA34" s="275"/>
      <c r="AB34" s="276"/>
      <c r="AC34" s="277"/>
      <c r="AD34" s="278"/>
      <c r="AE34" s="247"/>
      <c r="AF34" s="247"/>
      <c r="AG34" s="437"/>
      <c r="AH34" s="438"/>
      <c r="AI34" s="439"/>
      <c r="AJ34" s="440"/>
      <c r="AK34" s="441"/>
      <c r="AL34" s="441"/>
      <c r="AM34" s="437"/>
      <c r="AN34" s="438"/>
      <c r="AO34" s="439"/>
      <c r="AP34" s="440"/>
      <c r="AQ34" s="441"/>
      <c r="AR34" s="441"/>
      <c r="AS34" s="437"/>
      <c r="AT34" s="438">
        <f t="shared" si="3"/>
        <v>0</v>
      </c>
      <c r="AU34" s="439"/>
      <c r="AV34" s="440"/>
      <c r="AW34" s="442"/>
      <c r="AX34" s="441"/>
      <c r="AY34" s="437"/>
      <c r="AZ34" s="438"/>
      <c r="BA34" s="439"/>
      <c r="BB34" s="440"/>
      <c r="BC34" s="440"/>
      <c r="BD34" s="443"/>
      <c r="BE34" s="420"/>
    </row>
    <row r="35" spans="1:57" ht="213.75" customHeight="1" thickBot="1" x14ac:dyDescent="0.3">
      <c r="A35" s="170">
        <v>17</v>
      </c>
      <c r="B35" s="355"/>
      <c r="C35" s="349" t="s">
        <v>119</v>
      </c>
      <c r="D35" s="575" t="s">
        <v>525</v>
      </c>
      <c r="E35" s="213">
        <v>0.01</v>
      </c>
      <c r="F35" s="173" t="s">
        <v>60</v>
      </c>
      <c r="G35" s="174" t="s">
        <v>120</v>
      </c>
      <c r="H35" s="174" t="s">
        <v>121</v>
      </c>
      <c r="I35" s="175">
        <v>0.93120000000000003</v>
      </c>
      <c r="J35" s="173" t="s">
        <v>150</v>
      </c>
      <c r="K35" s="173" t="s">
        <v>122</v>
      </c>
      <c r="L35" s="314">
        <v>0.25</v>
      </c>
      <c r="M35" s="314">
        <v>0.5</v>
      </c>
      <c r="N35" s="314">
        <v>0.75</v>
      </c>
      <c r="O35" s="314">
        <v>0.95</v>
      </c>
      <c r="P35" s="314">
        <v>0.95</v>
      </c>
      <c r="Q35" s="173" t="s">
        <v>123</v>
      </c>
      <c r="R35" s="173" t="s">
        <v>355</v>
      </c>
      <c r="S35" s="176" t="s">
        <v>357</v>
      </c>
      <c r="T35" s="176" t="s">
        <v>355</v>
      </c>
      <c r="U35" s="176"/>
      <c r="V35" s="177"/>
      <c r="W35" s="177"/>
      <c r="X35" s="177"/>
      <c r="Y35" s="178"/>
      <c r="Z35" s="179"/>
      <c r="AA35" s="289" t="str">
        <f>$G$35</f>
        <v>Porcentaje de Compromisos del Presupuesto de Inversión Directa Disponible a la Vigencia para el FDL</v>
      </c>
      <c r="AB35" s="290">
        <f t="shared" si="8"/>
        <v>0.25</v>
      </c>
      <c r="AC35" s="291">
        <v>0.18390000000000001</v>
      </c>
      <c r="AD35" s="292">
        <f t="shared" ref="AD35:AD41" si="22">AC35/AB35</f>
        <v>0.73560000000000003</v>
      </c>
      <c r="AE35" s="252" t="s">
        <v>381</v>
      </c>
      <c r="AF35" s="252" t="s">
        <v>382</v>
      </c>
      <c r="AG35" s="468" t="str">
        <f>$G$35</f>
        <v>Porcentaje de Compromisos del Presupuesto de Inversión Directa Disponible a la Vigencia para el FDL</v>
      </c>
      <c r="AH35" s="469">
        <f t="shared" si="0"/>
        <v>0.5</v>
      </c>
      <c r="AI35" s="470">
        <v>0.54090000000000005</v>
      </c>
      <c r="AJ35" s="548">
        <v>1</v>
      </c>
      <c r="AK35" s="417" t="s">
        <v>481</v>
      </c>
      <c r="AL35" s="417" t="s">
        <v>382</v>
      </c>
      <c r="AM35" s="468" t="str">
        <f>$G$35</f>
        <v>Porcentaje de Compromisos del Presupuesto de Inversión Directa Disponible a la Vigencia para el FDL</v>
      </c>
      <c r="AN35" s="469">
        <f t="shared" si="1"/>
        <v>0.75</v>
      </c>
      <c r="AO35" s="470">
        <v>0.54579999999999995</v>
      </c>
      <c r="AP35" s="591">
        <f t="shared" ref="AP35:AP44" si="23">AO35/AN35</f>
        <v>0.72773333333333323</v>
      </c>
      <c r="AQ35" s="473" t="s">
        <v>551</v>
      </c>
      <c r="AR35" s="473" t="s">
        <v>382</v>
      </c>
      <c r="AS35" s="468" t="str">
        <f>$G$35</f>
        <v>Porcentaje de Compromisos del Presupuesto de Inversión Directa Disponible a la Vigencia para el FDL</v>
      </c>
      <c r="AT35" s="469">
        <f t="shared" si="3"/>
        <v>0.95</v>
      </c>
      <c r="AU35" s="472"/>
      <c r="AV35" s="471">
        <f t="shared" ref="AV35:AV44" si="24">AU35/AT35</f>
        <v>0</v>
      </c>
      <c r="AW35" s="474"/>
      <c r="AX35" s="473"/>
      <c r="AY35" s="468" t="str">
        <f>$G$35</f>
        <v>Porcentaje de Compromisos del Presupuesto de Inversión Directa Disponible a la Vigencia para el FDL</v>
      </c>
      <c r="AZ35" s="469">
        <f t="shared" si="5"/>
        <v>0.95</v>
      </c>
      <c r="BA35" s="472"/>
      <c r="BB35" s="471">
        <f t="shared" ref="BB35:BB44" si="25">BA35/AZ35</f>
        <v>0</v>
      </c>
      <c r="BC35" s="471">
        <f t="shared" si="7"/>
        <v>0</v>
      </c>
      <c r="BD35" s="475"/>
      <c r="BE35" s="420"/>
    </row>
    <row r="36" spans="1:57" ht="223.5" customHeight="1" thickBot="1" x14ac:dyDescent="0.3">
      <c r="A36" s="170">
        <v>18</v>
      </c>
      <c r="B36" s="355"/>
      <c r="C36" s="354"/>
      <c r="D36" s="576" t="s">
        <v>526</v>
      </c>
      <c r="E36" s="180">
        <v>0.01</v>
      </c>
      <c r="F36" s="181" t="s">
        <v>54</v>
      </c>
      <c r="G36" s="182" t="s">
        <v>124</v>
      </c>
      <c r="H36" s="182" t="s">
        <v>125</v>
      </c>
      <c r="I36" s="222">
        <v>0.15909999999999999</v>
      </c>
      <c r="J36" s="181" t="s">
        <v>150</v>
      </c>
      <c r="K36" s="181" t="s">
        <v>126</v>
      </c>
      <c r="L36" s="328">
        <v>0.01</v>
      </c>
      <c r="M36" s="328">
        <v>0.02</v>
      </c>
      <c r="N36" s="328">
        <v>0.1</v>
      </c>
      <c r="O36" s="328">
        <v>0.3</v>
      </c>
      <c r="P36" s="328">
        <v>0.3</v>
      </c>
      <c r="Q36" s="181" t="s">
        <v>123</v>
      </c>
      <c r="R36" s="181" t="s">
        <v>355</v>
      </c>
      <c r="S36" s="183" t="s">
        <v>357</v>
      </c>
      <c r="T36" s="183" t="s">
        <v>355</v>
      </c>
      <c r="U36" s="183"/>
      <c r="V36" s="184"/>
      <c r="W36" s="184"/>
      <c r="X36" s="184"/>
      <c r="Y36" s="185"/>
      <c r="Z36" s="186"/>
      <c r="AA36" s="293" t="str">
        <f>$G$36</f>
        <v>Porcentaje de Giros de Presupuesto de Inversión Directa Realizados</v>
      </c>
      <c r="AB36" s="294">
        <f t="shared" si="8"/>
        <v>0.01</v>
      </c>
      <c r="AC36" s="295">
        <v>6.5299999999999997E-2</v>
      </c>
      <c r="AD36" s="296">
        <v>1</v>
      </c>
      <c r="AE36" s="253" t="s">
        <v>483</v>
      </c>
      <c r="AF36" s="254" t="s">
        <v>382</v>
      </c>
      <c r="AG36" s="476" t="str">
        <f>$G$36</f>
        <v>Porcentaje de Giros de Presupuesto de Inversión Directa Realizados</v>
      </c>
      <c r="AH36" s="477">
        <f t="shared" si="0"/>
        <v>0.02</v>
      </c>
      <c r="AI36" s="478">
        <v>9.3299999999999994E-2</v>
      </c>
      <c r="AJ36" s="549">
        <v>1</v>
      </c>
      <c r="AK36" s="417" t="s">
        <v>482</v>
      </c>
      <c r="AL36" s="417" t="s">
        <v>382</v>
      </c>
      <c r="AM36" s="476" t="str">
        <f>$G$36</f>
        <v>Porcentaje de Giros de Presupuesto de Inversión Directa Realizados</v>
      </c>
      <c r="AN36" s="477">
        <f t="shared" si="1"/>
        <v>0.1</v>
      </c>
      <c r="AO36" s="478">
        <v>0.15190000000000001</v>
      </c>
      <c r="AP36" s="550">
        <v>1</v>
      </c>
      <c r="AQ36" s="481" t="s">
        <v>552</v>
      </c>
      <c r="AR36" s="481" t="s">
        <v>382</v>
      </c>
      <c r="AS36" s="476" t="str">
        <f>$G$36</f>
        <v>Porcentaje de Giros de Presupuesto de Inversión Directa Realizados</v>
      </c>
      <c r="AT36" s="477">
        <f t="shared" si="3"/>
        <v>0.3</v>
      </c>
      <c r="AU36" s="480"/>
      <c r="AV36" s="479">
        <f t="shared" si="24"/>
        <v>0</v>
      </c>
      <c r="AW36" s="482"/>
      <c r="AX36" s="481"/>
      <c r="AY36" s="476" t="str">
        <f>$G$36</f>
        <v>Porcentaje de Giros de Presupuesto de Inversión Directa Realizados</v>
      </c>
      <c r="AZ36" s="477">
        <f t="shared" si="5"/>
        <v>0.3</v>
      </c>
      <c r="BA36" s="480"/>
      <c r="BB36" s="479">
        <f t="shared" si="25"/>
        <v>0</v>
      </c>
      <c r="BC36" s="479">
        <f t="shared" si="7"/>
        <v>0</v>
      </c>
      <c r="BD36" s="483"/>
      <c r="BE36" s="420"/>
    </row>
    <row r="37" spans="1:57" ht="215.25" customHeight="1" thickBot="1" x14ac:dyDescent="0.3">
      <c r="A37" s="170">
        <v>19</v>
      </c>
      <c r="B37" s="355"/>
      <c r="C37" s="354"/>
      <c r="D37" s="576" t="s">
        <v>527</v>
      </c>
      <c r="E37" s="180">
        <v>0.02</v>
      </c>
      <c r="F37" s="181" t="s">
        <v>54</v>
      </c>
      <c r="G37" s="182" t="s">
        <v>127</v>
      </c>
      <c r="H37" s="182" t="s">
        <v>128</v>
      </c>
      <c r="I37" s="222">
        <v>0.60009999999999997</v>
      </c>
      <c r="J37" s="181" t="s">
        <v>150</v>
      </c>
      <c r="K37" s="181" t="s">
        <v>129</v>
      </c>
      <c r="L37" s="328">
        <v>0.1</v>
      </c>
      <c r="M37" s="328">
        <v>0.3</v>
      </c>
      <c r="N37" s="328">
        <v>0.4</v>
      </c>
      <c r="O37" s="328">
        <v>0.5</v>
      </c>
      <c r="P37" s="328">
        <v>0.5</v>
      </c>
      <c r="Q37" s="181" t="s">
        <v>123</v>
      </c>
      <c r="R37" s="181" t="s">
        <v>356</v>
      </c>
      <c r="S37" s="183" t="s">
        <v>357</v>
      </c>
      <c r="T37" s="183" t="s">
        <v>356</v>
      </c>
      <c r="U37" s="183"/>
      <c r="V37" s="184"/>
      <c r="W37" s="184"/>
      <c r="X37" s="184"/>
      <c r="Y37" s="185"/>
      <c r="Z37" s="186"/>
      <c r="AA37" s="293" t="str">
        <f>$G$37</f>
        <v>Porcentaje de Giros de Presupuesto Comprometido Constituido como Obligaciones por Pagar de la Vigencia 2017 Realizados</v>
      </c>
      <c r="AB37" s="294">
        <f t="shared" si="8"/>
        <v>0.1</v>
      </c>
      <c r="AC37" s="295">
        <v>0.1608</v>
      </c>
      <c r="AD37" s="296">
        <v>1</v>
      </c>
      <c r="AE37" s="254" t="s">
        <v>383</v>
      </c>
      <c r="AF37" s="254" t="s">
        <v>382</v>
      </c>
      <c r="AG37" s="476" t="str">
        <f>$G$37</f>
        <v>Porcentaje de Giros de Presupuesto Comprometido Constituido como Obligaciones por Pagar de la Vigencia 2017 Realizados</v>
      </c>
      <c r="AH37" s="477">
        <f t="shared" si="0"/>
        <v>0.3</v>
      </c>
      <c r="AI37" s="478">
        <v>0.43540000000000001</v>
      </c>
      <c r="AJ37" s="549">
        <v>1</v>
      </c>
      <c r="AK37" s="417" t="s">
        <v>484</v>
      </c>
      <c r="AL37" s="417" t="s">
        <v>485</v>
      </c>
      <c r="AM37" s="476" t="str">
        <f>$G$37</f>
        <v>Porcentaje de Giros de Presupuesto Comprometido Constituido como Obligaciones por Pagar de la Vigencia 2017 Realizados</v>
      </c>
      <c r="AN37" s="477">
        <f t="shared" si="1"/>
        <v>0.4</v>
      </c>
      <c r="AO37" s="478">
        <v>0.59260000000000002</v>
      </c>
      <c r="AP37" s="550">
        <v>1</v>
      </c>
      <c r="AQ37" s="481" t="s">
        <v>553</v>
      </c>
      <c r="AR37" s="481" t="s">
        <v>554</v>
      </c>
      <c r="AS37" s="476" t="str">
        <f>$G$37</f>
        <v>Porcentaje de Giros de Presupuesto Comprometido Constituido como Obligaciones por Pagar de la Vigencia 2017 Realizados</v>
      </c>
      <c r="AT37" s="477">
        <f t="shared" si="3"/>
        <v>0.5</v>
      </c>
      <c r="AU37" s="480"/>
      <c r="AV37" s="479">
        <f t="shared" si="24"/>
        <v>0</v>
      </c>
      <c r="AW37" s="482"/>
      <c r="AX37" s="481"/>
      <c r="AY37" s="476" t="str">
        <f>$G$37</f>
        <v>Porcentaje de Giros de Presupuesto Comprometido Constituido como Obligaciones por Pagar de la Vigencia 2017 Realizados</v>
      </c>
      <c r="AZ37" s="477">
        <f t="shared" si="5"/>
        <v>0.5</v>
      </c>
      <c r="BA37" s="480"/>
      <c r="BB37" s="479">
        <f t="shared" si="25"/>
        <v>0</v>
      </c>
      <c r="BC37" s="479">
        <f t="shared" si="7"/>
        <v>0</v>
      </c>
      <c r="BD37" s="483"/>
      <c r="BE37" s="420"/>
    </row>
    <row r="38" spans="1:57" ht="139.5" customHeight="1" thickBot="1" x14ac:dyDescent="0.3">
      <c r="A38" s="170">
        <v>20</v>
      </c>
      <c r="B38" s="355"/>
      <c r="C38" s="354"/>
      <c r="D38" s="576" t="s">
        <v>528</v>
      </c>
      <c r="E38" s="180">
        <v>0.02</v>
      </c>
      <c r="F38" s="181" t="s">
        <v>54</v>
      </c>
      <c r="G38" s="182" t="s">
        <v>130</v>
      </c>
      <c r="H38" s="182" t="s">
        <v>131</v>
      </c>
      <c r="I38" s="223">
        <v>1</v>
      </c>
      <c r="J38" s="181" t="s">
        <v>74</v>
      </c>
      <c r="K38" s="181" t="s">
        <v>132</v>
      </c>
      <c r="L38" s="328">
        <v>1</v>
      </c>
      <c r="M38" s="328">
        <v>1</v>
      </c>
      <c r="N38" s="328">
        <v>1</v>
      </c>
      <c r="O38" s="328">
        <v>1</v>
      </c>
      <c r="P38" s="328">
        <v>1</v>
      </c>
      <c r="Q38" s="181" t="s">
        <v>58</v>
      </c>
      <c r="R38" s="181" t="s">
        <v>358</v>
      </c>
      <c r="S38" s="183" t="s">
        <v>359</v>
      </c>
      <c r="T38" s="181" t="s">
        <v>358</v>
      </c>
      <c r="U38" s="183"/>
      <c r="V38" s="184"/>
      <c r="W38" s="184"/>
      <c r="X38" s="184"/>
      <c r="Y38" s="185"/>
      <c r="Z38" s="186"/>
      <c r="AA38" s="293" t="str">
        <f>$G$38</f>
        <v>Porcentaje de Procesos Contractuales de Malla Vial y Parques de la Vigencia 2018 Realizados Utilizando los Pliegos Tipo</v>
      </c>
      <c r="AB38" s="294">
        <f t="shared" si="8"/>
        <v>1</v>
      </c>
      <c r="AC38" s="294">
        <v>1</v>
      </c>
      <c r="AD38" s="296">
        <f t="shared" si="22"/>
        <v>1</v>
      </c>
      <c r="AE38" s="254" t="s">
        <v>397</v>
      </c>
      <c r="AF38" s="254" t="s">
        <v>398</v>
      </c>
      <c r="AG38" s="476" t="str">
        <f>$G$38</f>
        <v>Porcentaje de Procesos Contractuales de Malla Vial y Parques de la Vigencia 2018 Realizados Utilizando los Pliegos Tipo</v>
      </c>
      <c r="AH38" s="477">
        <f t="shared" si="0"/>
        <v>1</v>
      </c>
      <c r="AI38" s="484">
        <v>1</v>
      </c>
      <c r="AJ38" s="549">
        <v>1</v>
      </c>
      <c r="AK38" s="417" t="s">
        <v>486</v>
      </c>
      <c r="AL38" s="417" t="s">
        <v>487</v>
      </c>
      <c r="AM38" s="476" t="str">
        <f>$G$38</f>
        <v>Porcentaje de Procesos Contractuales de Malla Vial y Parques de la Vigencia 2018 Realizados Utilizando los Pliegos Tipo</v>
      </c>
      <c r="AN38" s="477">
        <f t="shared" si="1"/>
        <v>1</v>
      </c>
      <c r="AO38" s="484">
        <v>1</v>
      </c>
      <c r="AP38" s="549">
        <v>1</v>
      </c>
      <c r="AQ38" s="481" t="s">
        <v>555</v>
      </c>
      <c r="AR38" s="481" t="s">
        <v>487</v>
      </c>
      <c r="AS38" s="476" t="str">
        <f>$G$38</f>
        <v>Porcentaje de Procesos Contractuales de Malla Vial y Parques de la Vigencia 2018 Realizados Utilizando los Pliegos Tipo</v>
      </c>
      <c r="AT38" s="477">
        <f t="shared" si="3"/>
        <v>1</v>
      </c>
      <c r="AU38" s="480"/>
      <c r="AV38" s="479">
        <f t="shared" si="24"/>
        <v>0</v>
      </c>
      <c r="AW38" s="482"/>
      <c r="AX38" s="481"/>
      <c r="AY38" s="476" t="str">
        <f>$G$38</f>
        <v>Porcentaje de Procesos Contractuales de Malla Vial y Parques de la Vigencia 2018 Realizados Utilizando los Pliegos Tipo</v>
      </c>
      <c r="AZ38" s="477">
        <f t="shared" si="5"/>
        <v>1</v>
      </c>
      <c r="BA38" s="480"/>
      <c r="BB38" s="479">
        <f t="shared" si="25"/>
        <v>0</v>
      </c>
      <c r="BC38" s="479">
        <f t="shared" si="7"/>
        <v>0</v>
      </c>
      <c r="BD38" s="483"/>
      <c r="BE38" s="420"/>
    </row>
    <row r="39" spans="1:57" ht="301.5" customHeight="1" thickBot="1" x14ac:dyDescent="0.3">
      <c r="A39" s="170">
        <v>21</v>
      </c>
      <c r="B39" s="355"/>
      <c r="C39" s="354"/>
      <c r="D39" s="576" t="s">
        <v>529</v>
      </c>
      <c r="E39" s="180">
        <v>0.02</v>
      </c>
      <c r="F39" s="181" t="s">
        <v>54</v>
      </c>
      <c r="G39" s="182" t="s">
        <v>133</v>
      </c>
      <c r="H39" s="182" t="s">
        <v>134</v>
      </c>
      <c r="I39" s="223">
        <v>1</v>
      </c>
      <c r="J39" s="181" t="s">
        <v>74</v>
      </c>
      <c r="K39" s="181" t="s">
        <v>135</v>
      </c>
      <c r="L39" s="328">
        <v>1</v>
      </c>
      <c r="M39" s="328">
        <v>1</v>
      </c>
      <c r="N39" s="328">
        <v>1</v>
      </c>
      <c r="O39" s="328">
        <v>1</v>
      </c>
      <c r="P39" s="328">
        <v>1</v>
      </c>
      <c r="Q39" s="181" t="s">
        <v>58</v>
      </c>
      <c r="R39" s="181" t="s">
        <v>360</v>
      </c>
      <c r="S39" s="183" t="s">
        <v>359</v>
      </c>
      <c r="T39" s="181" t="s">
        <v>360</v>
      </c>
      <c r="U39" s="183"/>
      <c r="V39" s="184"/>
      <c r="W39" s="184"/>
      <c r="X39" s="184"/>
      <c r="Y39" s="185"/>
      <c r="Z39" s="186"/>
      <c r="AA39" s="293" t="str">
        <f>$G$39</f>
        <v>Porcentaje de Publicación de los Procesos Contractuales del FDL y Modificaciones Contractuales Realizado</v>
      </c>
      <c r="AB39" s="294">
        <f t="shared" si="8"/>
        <v>1</v>
      </c>
      <c r="AC39" s="294">
        <v>1</v>
      </c>
      <c r="AD39" s="296">
        <f t="shared" si="22"/>
        <v>1</v>
      </c>
      <c r="AE39" s="254" t="s">
        <v>400</v>
      </c>
      <c r="AF39" s="254" t="s">
        <v>399</v>
      </c>
      <c r="AG39" s="476" t="str">
        <f>$G$39</f>
        <v>Porcentaje de Publicación de los Procesos Contractuales del FDL y Modificaciones Contractuales Realizado</v>
      </c>
      <c r="AH39" s="477">
        <f t="shared" si="0"/>
        <v>1</v>
      </c>
      <c r="AI39" s="484">
        <v>1</v>
      </c>
      <c r="AJ39" s="550">
        <f t="shared" si="15"/>
        <v>1</v>
      </c>
      <c r="AK39" s="417" t="s">
        <v>488</v>
      </c>
      <c r="AL39" s="417" t="s">
        <v>489</v>
      </c>
      <c r="AM39" s="476" t="str">
        <f>$G$39</f>
        <v>Porcentaje de Publicación de los Procesos Contractuales del FDL y Modificaciones Contractuales Realizado</v>
      </c>
      <c r="AN39" s="477">
        <f t="shared" si="1"/>
        <v>1</v>
      </c>
      <c r="AO39" s="484">
        <v>1</v>
      </c>
      <c r="AP39" s="549">
        <v>1</v>
      </c>
      <c r="AQ39" s="481" t="s">
        <v>556</v>
      </c>
      <c r="AR39" s="481" t="s">
        <v>557</v>
      </c>
      <c r="AS39" s="476" t="str">
        <f>$G$39</f>
        <v>Porcentaje de Publicación de los Procesos Contractuales del FDL y Modificaciones Contractuales Realizado</v>
      </c>
      <c r="AT39" s="477">
        <f t="shared" si="3"/>
        <v>1</v>
      </c>
      <c r="AU39" s="480"/>
      <c r="AV39" s="479">
        <f t="shared" si="24"/>
        <v>0</v>
      </c>
      <c r="AW39" s="482"/>
      <c r="AX39" s="481"/>
      <c r="AY39" s="476" t="str">
        <f>$G$39</f>
        <v>Porcentaje de Publicación de los Procesos Contractuales del FDL y Modificaciones Contractuales Realizado</v>
      </c>
      <c r="AZ39" s="477">
        <f t="shared" si="5"/>
        <v>1</v>
      </c>
      <c r="BA39" s="480"/>
      <c r="BB39" s="479">
        <f t="shared" si="25"/>
        <v>0</v>
      </c>
      <c r="BC39" s="479">
        <f t="shared" si="7"/>
        <v>0</v>
      </c>
      <c r="BD39" s="483"/>
      <c r="BE39" s="420"/>
    </row>
    <row r="40" spans="1:57" ht="228.75" customHeight="1" thickBot="1" x14ac:dyDescent="0.3">
      <c r="A40" s="170">
        <v>22</v>
      </c>
      <c r="B40" s="355"/>
      <c r="C40" s="354"/>
      <c r="D40" s="576" t="s">
        <v>530</v>
      </c>
      <c r="E40" s="224">
        <v>0.02</v>
      </c>
      <c r="F40" s="181" t="s">
        <v>54</v>
      </c>
      <c r="G40" s="182" t="s">
        <v>322</v>
      </c>
      <c r="H40" s="182" t="s">
        <v>322</v>
      </c>
      <c r="I40" s="223">
        <v>1</v>
      </c>
      <c r="J40" s="181" t="s">
        <v>74</v>
      </c>
      <c r="K40" s="181" t="s">
        <v>136</v>
      </c>
      <c r="L40" s="328">
        <v>0.8</v>
      </c>
      <c r="M40" s="328">
        <v>0.8</v>
      </c>
      <c r="N40" s="328">
        <v>0.8</v>
      </c>
      <c r="O40" s="328">
        <v>0.8</v>
      </c>
      <c r="P40" s="328">
        <v>0.8</v>
      </c>
      <c r="Q40" s="181" t="s">
        <v>58</v>
      </c>
      <c r="R40" s="181" t="s">
        <v>360</v>
      </c>
      <c r="S40" s="183" t="s">
        <v>359</v>
      </c>
      <c r="T40" s="181" t="s">
        <v>360</v>
      </c>
      <c r="U40" s="183"/>
      <c r="V40" s="184"/>
      <c r="W40" s="184"/>
      <c r="X40" s="184"/>
      <c r="Y40" s="185"/>
      <c r="Z40" s="186"/>
      <c r="AA40" s="293" t="str">
        <f>$G$40</f>
        <v>Porcentaje de bienes de caracteristicas tecnicas uniformes de común utilización aquiridos a través del portal CCE</v>
      </c>
      <c r="AB40" s="294">
        <f t="shared" si="8"/>
        <v>0.8</v>
      </c>
      <c r="AC40" s="294">
        <v>0.8</v>
      </c>
      <c r="AD40" s="296">
        <f t="shared" si="22"/>
        <v>1</v>
      </c>
      <c r="AE40" s="254" t="s">
        <v>403</v>
      </c>
      <c r="AF40" s="255" t="s">
        <v>402</v>
      </c>
      <c r="AG40" s="476" t="str">
        <f>$G$40</f>
        <v>Porcentaje de bienes de caracteristicas tecnicas uniformes de común utilización aquiridos a través del portal CCE</v>
      </c>
      <c r="AH40" s="477">
        <f t="shared" si="0"/>
        <v>0.8</v>
      </c>
      <c r="AI40" s="484">
        <v>1</v>
      </c>
      <c r="AJ40" s="549">
        <v>1</v>
      </c>
      <c r="AK40" s="417" t="s">
        <v>490</v>
      </c>
      <c r="AL40" s="417" t="s">
        <v>402</v>
      </c>
      <c r="AM40" s="476" t="str">
        <f>$G$40</f>
        <v>Porcentaje de bienes de caracteristicas tecnicas uniformes de común utilización aquiridos a través del portal CCE</v>
      </c>
      <c r="AN40" s="477">
        <f t="shared" si="1"/>
        <v>0.8</v>
      </c>
      <c r="AO40" s="484">
        <v>1</v>
      </c>
      <c r="AP40" s="549">
        <v>1</v>
      </c>
      <c r="AQ40" s="481" t="s">
        <v>558</v>
      </c>
      <c r="AR40" s="481" t="s">
        <v>559</v>
      </c>
      <c r="AS40" s="476" t="str">
        <f>$G$40</f>
        <v>Porcentaje de bienes de caracteristicas tecnicas uniformes de común utilización aquiridos a través del portal CCE</v>
      </c>
      <c r="AT40" s="477">
        <f t="shared" si="3"/>
        <v>0.8</v>
      </c>
      <c r="AU40" s="480"/>
      <c r="AV40" s="479">
        <f t="shared" si="24"/>
        <v>0</v>
      </c>
      <c r="AW40" s="482"/>
      <c r="AX40" s="481"/>
      <c r="AY40" s="476" t="str">
        <f>$G$40</f>
        <v>Porcentaje de bienes de caracteristicas tecnicas uniformes de común utilización aquiridos a través del portal CCE</v>
      </c>
      <c r="AZ40" s="477">
        <f t="shared" si="5"/>
        <v>0.8</v>
      </c>
      <c r="BA40" s="480"/>
      <c r="BB40" s="479">
        <f t="shared" si="25"/>
        <v>0</v>
      </c>
      <c r="BC40" s="479">
        <f t="shared" si="7"/>
        <v>0</v>
      </c>
      <c r="BD40" s="483"/>
      <c r="BE40" s="420"/>
    </row>
    <row r="41" spans="1:57" ht="190.5" customHeight="1" x14ac:dyDescent="0.25">
      <c r="A41" s="170">
        <v>23</v>
      </c>
      <c r="B41" s="355"/>
      <c r="C41" s="354"/>
      <c r="D41" s="576" t="s">
        <v>137</v>
      </c>
      <c r="E41" s="180">
        <v>0.02</v>
      </c>
      <c r="F41" s="181" t="s">
        <v>54</v>
      </c>
      <c r="G41" s="182" t="s">
        <v>138</v>
      </c>
      <c r="H41" s="182" t="s">
        <v>139</v>
      </c>
      <c r="I41" s="223">
        <v>1</v>
      </c>
      <c r="J41" s="181" t="s">
        <v>74</v>
      </c>
      <c r="K41" s="181" t="s">
        <v>140</v>
      </c>
      <c r="L41" s="328">
        <v>1</v>
      </c>
      <c r="M41" s="328">
        <v>1</v>
      </c>
      <c r="N41" s="328">
        <v>1</v>
      </c>
      <c r="O41" s="328">
        <v>1</v>
      </c>
      <c r="P41" s="328">
        <v>1</v>
      </c>
      <c r="Q41" s="181" t="s">
        <v>58</v>
      </c>
      <c r="R41" s="181" t="s">
        <v>361</v>
      </c>
      <c r="S41" s="183" t="s">
        <v>362</v>
      </c>
      <c r="T41" s="183" t="s">
        <v>361</v>
      </c>
      <c r="U41" s="183"/>
      <c r="V41" s="184"/>
      <c r="W41" s="184"/>
      <c r="X41" s="184"/>
      <c r="Y41" s="185"/>
      <c r="Z41" s="186"/>
      <c r="AA41" s="293" t="str">
        <f>$G$41</f>
        <v>Porcentaje de Lineamientos Establecidos en la Directiva 12 de 2016 o Aquella que la Modifique Aplicados</v>
      </c>
      <c r="AB41" s="294">
        <f t="shared" si="8"/>
        <v>1</v>
      </c>
      <c r="AC41" s="294">
        <v>1</v>
      </c>
      <c r="AD41" s="296">
        <f t="shared" si="22"/>
        <v>1</v>
      </c>
      <c r="AE41" s="254" t="s">
        <v>401</v>
      </c>
      <c r="AF41" s="254" t="s">
        <v>399</v>
      </c>
      <c r="AG41" s="476" t="str">
        <f>$G$41</f>
        <v>Porcentaje de Lineamientos Establecidos en la Directiva 12 de 2016 o Aquella que la Modifique Aplicados</v>
      </c>
      <c r="AH41" s="477">
        <f t="shared" si="0"/>
        <v>1</v>
      </c>
      <c r="AI41" s="484">
        <v>1</v>
      </c>
      <c r="AJ41" s="549">
        <v>1</v>
      </c>
      <c r="AK41" s="417" t="s">
        <v>491</v>
      </c>
      <c r="AL41" s="417" t="s">
        <v>489</v>
      </c>
      <c r="AM41" s="476" t="str">
        <f>$G$41</f>
        <v>Porcentaje de Lineamientos Establecidos en la Directiva 12 de 2016 o Aquella que la Modifique Aplicados</v>
      </c>
      <c r="AN41" s="477">
        <f t="shared" si="1"/>
        <v>1</v>
      </c>
      <c r="AO41" s="484">
        <v>1</v>
      </c>
      <c r="AP41" s="549">
        <v>1</v>
      </c>
      <c r="AQ41" s="481" t="s">
        <v>560</v>
      </c>
      <c r="AR41" s="481" t="s">
        <v>557</v>
      </c>
      <c r="AS41" s="476" t="str">
        <f>$G$41</f>
        <v>Porcentaje de Lineamientos Establecidos en la Directiva 12 de 2016 o Aquella que la Modifique Aplicados</v>
      </c>
      <c r="AT41" s="477">
        <f t="shared" si="3"/>
        <v>1</v>
      </c>
      <c r="AU41" s="480"/>
      <c r="AV41" s="479">
        <f t="shared" si="24"/>
        <v>0</v>
      </c>
      <c r="AW41" s="482"/>
      <c r="AX41" s="481"/>
      <c r="AY41" s="476" t="str">
        <f>$G$41</f>
        <v>Porcentaje de Lineamientos Establecidos en la Directiva 12 de 2016 o Aquella que la Modifique Aplicados</v>
      </c>
      <c r="AZ41" s="477">
        <f t="shared" si="5"/>
        <v>1</v>
      </c>
      <c r="BA41" s="480"/>
      <c r="BB41" s="479">
        <f t="shared" si="25"/>
        <v>0</v>
      </c>
      <c r="BC41" s="479">
        <f t="shared" si="7"/>
        <v>0</v>
      </c>
      <c r="BD41" s="483"/>
      <c r="BE41" s="420"/>
    </row>
    <row r="42" spans="1:57" s="369" customFormat="1" ht="312" customHeight="1" x14ac:dyDescent="0.25">
      <c r="A42" s="356">
        <v>24</v>
      </c>
      <c r="B42" s="357"/>
      <c r="C42" s="375"/>
      <c r="D42" s="577" t="s">
        <v>141</v>
      </c>
      <c r="E42" s="371">
        <v>0.01</v>
      </c>
      <c r="F42" s="372" t="s">
        <v>54</v>
      </c>
      <c r="G42" s="376" t="s">
        <v>142</v>
      </c>
      <c r="H42" s="372" t="s">
        <v>143</v>
      </c>
      <c r="I42" s="372" t="s">
        <v>252</v>
      </c>
      <c r="J42" s="372" t="s">
        <v>76</v>
      </c>
      <c r="K42" s="372" t="s">
        <v>144</v>
      </c>
      <c r="L42" s="341"/>
      <c r="M42" s="341">
        <v>1</v>
      </c>
      <c r="N42" s="341">
        <v>1</v>
      </c>
      <c r="O42" s="341">
        <v>1</v>
      </c>
      <c r="P42" s="341">
        <v>1</v>
      </c>
      <c r="Q42" s="372" t="s">
        <v>58</v>
      </c>
      <c r="R42" s="364" t="s">
        <v>437</v>
      </c>
      <c r="S42" s="364" t="s">
        <v>438</v>
      </c>
      <c r="T42" s="364" t="s">
        <v>437</v>
      </c>
      <c r="U42" s="364" t="s">
        <v>186</v>
      </c>
      <c r="V42" s="373"/>
      <c r="W42" s="373"/>
      <c r="X42" s="373"/>
      <c r="Y42" s="185"/>
      <c r="Z42" s="374"/>
      <c r="AA42" s="293" t="str">
        <f>$G$42</f>
        <v>Porcentaje de Ejecución del Plan de Implementación del SIPSE Local</v>
      </c>
      <c r="AB42" s="294">
        <f>L42</f>
        <v>0</v>
      </c>
      <c r="AC42" s="297" t="s">
        <v>436</v>
      </c>
      <c r="AD42" s="297" t="s">
        <v>436</v>
      </c>
      <c r="AE42" s="297" t="s">
        <v>436</v>
      </c>
      <c r="AF42" s="297" t="s">
        <v>436</v>
      </c>
      <c r="AG42" s="485" t="str">
        <f>$G$42</f>
        <v>Porcentaje de Ejecución del Plan de Implementación del SIPSE Local</v>
      </c>
      <c r="AH42" s="486">
        <f t="shared" si="0"/>
        <v>1</v>
      </c>
      <c r="AI42" s="486">
        <v>0.94</v>
      </c>
      <c r="AJ42" s="486">
        <v>0.94</v>
      </c>
      <c r="AK42" s="485" t="s">
        <v>514</v>
      </c>
      <c r="AL42" s="485" t="s">
        <v>515</v>
      </c>
      <c r="AM42" s="485" t="str">
        <f>$G$42</f>
        <v>Porcentaje de Ejecución del Plan de Implementación del SIPSE Local</v>
      </c>
      <c r="AN42" s="486">
        <f t="shared" si="1"/>
        <v>1</v>
      </c>
      <c r="AO42" s="486">
        <v>1</v>
      </c>
      <c r="AP42" s="554">
        <v>1</v>
      </c>
      <c r="AQ42" s="485" t="s">
        <v>561</v>
      </c>
      <c r="AR42" s="485" t="s">
        <v>562</v>
      </c>
      <c r="AS42" s="485" t="str">
        <f>$G$42</f>
        <v>Porcentaje de Ejecución del Plan de Implementación del SIPSE Local</v>
      </c>
      <c r="AT42" s="486">
        <f t="shared" si="3"/>
        <v>1</v>
      </c>
      <c r="AU42" s="487"/>
      <c r="AV42" s="488">
        <f t="shared" si="24"/>
        <v>0</v>
      </c>
      <c r="AW42" s="489"/>
      <c r="AX42" s="485"/>
      <c r="AY42" s="485" t="str">
        <f>$G$42</f>
        <v>Porcentaje de Ejecución del Plan de Implementación del SIPSE Local</v>
      </c>
      <c r="AZ42" s="486">
        <f t="shared" si="5"/>
        <v>1</v>
      </c>
      <c r="BA42" s="487"/>
      <c r="BB42" s="488">
        <f t="shared" si="25"/>
        <v>0</v>
      </c>
      <c r="BC42" s="488">
        <f t="shared" si="7"/>
        <v>0</v>
      </c>
      <c r="BD42" s="490"/>
      <c r="BE42" s="461"/>
    </row>
    <row r="43" spans="1:57" s="369" customFormat="1" ht="176.25" customHeight="1" thickBot="1" x14ac:dyDescent="0.3">
      <c r="A43" s="356">
        <v>25</v>
      </c>
      <c r="B43" s="357"/>
      <c r="C43" s="375"/>
      <c r="D43" s="578" t="s">
        <v>321</v>
      </c>
      <c r="E43" s="377">
        <v>0.02</v>
      </c>
      <c r="F43" s="378" t="s">
        <v>54</v>
      </c>
      <c r="G43" s="379" t="s">
        <v>145</v>
      </c>
      <c r="H43" s="378" t="s">
        <v>146</v>
      </c>
      <c r="I43" s="328">
        <v>1</v>
      </c>
      <c r="J43" s="378" t="s">
        <v>74</v>
      </c>
      <c r="K43" s="378" t="s">
        <v>289</v>
      </c>
      <c r="L43" s="328">
        <v>1</v>
      </c>
      <c r="M43" s="328">
        <v>1</v>
      </c>
      <c r="N43" s="328">
        <v>1</v>
      </c>
      <c r="O43" s="328">
        <v>1</v>
      </c>
      <c r="P43" s="328">
        <v>1</v>
      </c>
      <c r="Q43" s="378" t="s">
        <v>58</v>
      </c>
      <c r="R43" s="378" t="s">
        <v>364</v>
      </c>
      <c r="S43" s="293" t="s">
        <v>365</v>
      </c>
      <c r="T43" s="293" t="s">
        <v>366</v>
      </c>
      <c r="U43" s="293"/>
      <c r="V43" s="373"/>
      <c r="W43" s="373"/>
      <c r="X43" s="373"/>
      <c r="Y43" s="185"/>
      <c r="Z43" s="374"/>
      <c r="AA43" s="293" t="str">
        <f>$G$43</f>
        <v>Porcentaje de asistencia a las jornadas programadas por la Dirección Financiera de la SDG</v>
      </c>
      <c r="AB43" s="294">
        <f t="shared" si="8"/>
        <v>1</v>
      </c>
      <c r="AC43" s="294">
        <v>1</v>
      </c>
      <c r="AD43" s="296">
        <f>AC43/AB43</f>
        <v>1</v>
      </c>
      <c r="AE43" s="380" t="s">
        <v>439</v>
      </c>
      <c r="AF43" s="380" t="s">
        <v>440</v>
      </c>
      <c r="AG43" s="485" t="str">
        <f>$G$43</f>
        <v>Porcentaje de asistencia a las jornadas programadas por la Dirección Financiera de la SDG</v>
      </c>
      <c r="AH43" s="486">
        <f t="shared" si="0"/>
        <v>1</v>
      </c>
      <c r="AI43" s="486">
        <v>1</v>
      </c>
      <c r="AJ43" s="554">
        <v>1</v>
      </c>
      <c r="AK43" s="485" t="s">
        <v>513</v>
      </c>
      <c r="AL43" s="485" t="s">
        <v>440</v>
      </c>
      <c r="AM43" s="485" t="str">
        <f>$G$43</f>
        <v>Porcentaje de asistencia a las jornadas programadas por la Dirección Financiera de la SDG</v>
      </c>
      <c r="AN43" s="486">
        <f t="shared" si="1"/>
        <v>1</v>
      </c>
      <c r="AO43" s="486">
        <f t="shared" ref="AO43" si="26">O43</f>
        <v>1</v>
      </c>
      <c r="AP43" s="486">
        <f t="shared" ref="AP43" si="27">P43</f>
        <v>1</v>
      </c>
      <c r="AQ43" s="485" t="s">
        <v>563</v>
      </c>
      <c r="AR43" s="485" t="s">
        <v>564</v>
      </c>
      <c r="AS43" s="485" t="str">
        <f>$G$43</f>
        <v>Porcentaje de asistencia a las jornadas programadas por la Dirección Financiera de la SDG</v>
      </c>
      <c r="AT43" s="486">
        <f t="shared" si="3"/>
        <v>1</v>
      </c>
      <c r="AU43" s="487"/>
      <c r="AV43" s="488">
        <f t="shared" si="24"/>
        <v>0</v>
      </c>
      <c r="AW43" s="489"/>
      <c r="AX43" s="485"/>
      <c r="AY43" s="485" t="str">
        <f>$G$43</f>
        <v>Porcentaje de asistencia a las jornadas programadas por la Dirección Financiera de la SDG</v>
      </c>
      <c r="AZ43" s="486">
        <f t="shared" si="5"/>
        <v>1</v>
      </c>
      <c r="BA43" s="487"/>
      <c r="BB43" s="488">
        <f t="shared" si="25"/>
        <v>0</v>
      </c>
      <c r="BC43" s="488">
        <f t="shared" si="7"/>
        <v>0</v>
      </c>
      <c r="BD43" s="490"/>
      <c r="BE43" s="461"/>
    </row>
    <row r="44" spans="1:57" ht="160.5" customHeight="1" thickBot="1" x14ac:dyDescent="0.3">
      <c r="A44" s="170">
        <v>26</v>
      </c>
      <c r="B44" s="355"/>
      <c r="C44" s="354"/>
      <c r="D44" s="579" t="s">
        <v>363</v>
      </c>
      <c r="E44" s="218">
        <v>0.02</v>
      </c>
      <c r="F44" s="188" t="s">
        <v>60</v>
      </c>
      <c r="G44" s="189" t="s">
        <v>148</v>
      </c>
      <c r="H44" s="188" t="s">
        <v>149</v>
      </c>
      <c r="I44" s="188">
        <v>12</v>
      </c>
      <c r="J44" s="188" t="s">
        <v>74</v>
      </c>
      <c r="K44" s="188" t="s">
        <v>290</v>
      </c>
      <c r="L44" s="326">
        <v>3</v>
      </c>
      <c r="M44" s="326">
        <v>3</v>
      </c>
      <c r="N44" s="326">
        <v>3</v>
      </c>
      <c r="O44" s="326">
        <v>3</v>
      </c>
      <c r="P44" s="326">
        <v>12</v>
      </c>
      <c r="Q44" s="188" t="s">
        <v>58</v>
      </c>
      <c r="R44" s="188" t="s">
        <v>364</v>
      </c>
      <c r="S44" s="169" t="s">
        <v>367</v>
      </c>
      <c r="T44" s="188" t="s">
        <v>364</v>
      </c>
      <c r="U44" s="169"/>
      <c r="V44" s="192"/>
      <c r="W44" s="192"/>
      <c r="X44" s="192"/>
      <c r="Y44" s="193"/>
      <c r="Z44" s="194"/>
      <c r="AA44" s="298" t="str">
        <f>$G$44</f>
        <v>Porcentaje de reporte de información insumo para contabilidad</v>
      </c>
      <c r="AB44" s="299">
        <f>L44</f>
        <v>3</v>
      </c>
      <c r="AC44" s="299">
        <v>3</v>
      </c>
      <c r="AD44" s="300">
        <f>AC44/AB44</f>
        <v>1</v>
      </c>
      <c r="AE44" s="256" t="s">
        <v>404</v>
      </c>
      <c r="AF44" s="256" t="s">
        <v>405</v>
      </c>
      <c r="AG44" s="491" t="str">
        <f>$G$44</f>
        <v>Porcentaje de reporte de información insumo para contabilidad</v>
      </c>
      <c r="AH44" s="492">
        <v>1</v>
      </c>
      <c r="AI44" s="493">
        <v>1</v>
      </c>
      <c r="AJ44" s="551">
        <v>1</v>
      </c>
      <c r="AK44" s="417" t="s">
        <v>472</v>
      </c>
      <c r="AL44" s="417" t="s">
        <v>489</v>
      </c>
      <c r="AM44" s="491" t="str">
        <f>$G$44</f>
        <v>Porcentaje de reporte de información insumo para contabilidad</v>
      </c>
      <c r="AN44" s="492">
        <f t="shared" si="1"/>
        <v>3</v>
      </c>
      <c r="AO44" s="492">
        <f t="shared" si="1"/>
        <v>3</v>
      </c>
      <c r="AP44" s="592">
        <f t="shared" si="23"/>
        <v>1</v>
      </c>
      <c r="AQ44" s="496" t="s">
        <v>472</v>
      </c>
      <c r="AR44" s="496" t="s">
        <v>557</v>
      </c>
      <c r="AS44" s="491" t="str">
        <f>$G$44</f>
        <v>Porcentaje de reporte de información insumo para contabilidad</v>
      </c>
      <c r="AT44" s="492">
        <f t="shared" si="3"/>
        <v>3</v>
      </c>
      <c r="AU44" s="495"/>
      <c r="AV44" s="494">
        <f t="shared" si="24"/>
        <v>0</v>
      </c>
      <c r="AW44" s="497"/>
      <c r="AX44" s="496"/>
      <c r="AY44" s="491" t="str">
        <f>$G$44</f>
        <v>Porcentaje de reporte de información insumo para contabilidad</v>
      </c>
      <c r="AZ44" s="492">
        <f t="shared" si="5"/>
        <v>12</v>
      </c>
      <c r="BA44" s="495"/>
      <c r="BB44" s="494">
        <f t="shared" si="25"/>
        <v>0</v>
      </c>
      <c r="BC44" s="494">
        <f t="shared" si="7"/>
        <v>0</v>
      </c>
      <c r="BD44" s="498"/>
      <c r="BE44" s="420"/>
    </row>
    <row r="45" spans="1:57" ht="93.75" customHeight="1" thickBot="1" x14ac:dyDescent="0.3">
      <c r="A45" s="170"/>
      <c r="B45" s="355"/>
      <c r="C45" s="350"/>
      <c r="D45" s="570" t="s">
        <v>69</v>
      </c>
      <c r="E45" s="210">
        <v>0.17</v>
      </c>
      <c r="F45" s="225"/>
      <c r="G45" s="226"/>
      <c r="H45" s="226"/>
      <c r="I45" s="225"/>
      <c r="J45" s="196"/>
      <c r="K45" s="196"/>
      <c r="L45" s="329"/>
      <c r="M45" s="329"/>
      <c r="N45" s="329"/>
      <c r="O45" s="329"/>
      <c r="P45" s="330"/>
      <c r="Q45" s="225"/>
      <c r="R45" s="225"/>
      <c r="S45" s="227"/>
      <c r="T45" s="227"/>
      <c r="U45" s="227"/>
      <c r="V45" s="228"/>
      <c r="W45" s="228"/>
      <c r="X45" s="228"/>
      <c r="Y45" s="229"/>
      <c r="Z45" s="230"/>
      <c r="AA45" s="301"/>
      <c r="AB45" s="302"/>
      <c r="AC45" s="303"/>
      <c r="AD45" s="304"/>
      <c r="AE45" s="257"/>
      <c r="AF45" s="257"/>
      <c r="AG45" s="499"/>
      <c r="AH45" s="500"/>
      <c r="AI45" s="501"/>
      <c r="AJ45" s="502"/>
      <c r="AK45" s="503"/>
      <c r="AL45" s="503"/>
      <c r="AM45" s="499"/>
      <c r="AN45" s="500"/>
      <c r="AO45" s="501"/>
      <c r="AP45" s="502"/>
      <c r="AQ45" s="503"/>
      <c r="AR45" s="503"/>
      <c r="AS45" s="499"/>
      <c r="AT45" s="500"/>
      <c r="AU45" s="501"/>
      <c r="AV45" s="502"/>
      <c r="AW45" s="504"/>
      <c r="AX45" s="503"/>
      <c r="AY45" s="499"/>
      <c r="AZ45" s="500"/>
      <c r="BA45" s="501"/>
      <c r="BB45" s="502"/>
      <c r="BC45" s="502"/>
      <c r="BD45" s="505"/>
      <c r="BE45" s="420"/>
    </row>
    <row r="46" spans="1:57" ht="210" customHeight="1" thickBot="1" x14ac:dyDescent="0.3">
      <c r="A46" s="170">
        <v>27</v>
      </c>
      <c r="B46" s="355"/>
      <c r="C46" s="349" t="s">
        <v>151</v>
      </c>
      <c r="D46" s="566" t="s">
        <v>152</v>
      </c>
      <c r="E46" s="203">
        <v>7.0000000000000007E-2</v>
      </c>
      <c r="F46" s="168" t="s">
        <v>54</v>
      </c>
      <c r="G46" s="204" t="s">
        <v>153</v>
      </c>
      <c r="H46" s="231" t="s">
        <v>297</v>
      </c>
      <c r="I46" s="168" t="s">
        <v>252</v>
      </c>
      <c r="J46" s="168" t="s">
        <v>74</v>
      </c>
      <c r="K46" s="168" t="s">
        <v>154</v>
      </c>
      <c r="L46" s="319">
        <v>1</v>
      </c>
      <c r="M46" s="319">
        <v>1</v>
      </c>
      <c r="N46" s="319">
        <v>1</v>
      </c>
      <c r="O46" s="319">
        <v>1</v>
      </c>
      <c r="P46" s="319">
        <v>1</v>
      </c>
      <c r="Q46" s="168" t="s">
        <v>58</v>
      </c>
      <c r="R46" s="168" t="s">
        <v>345</v>
      </c>
      <c r="S46" s="206" t="s">
        <v>370</v>
      </c>
      <c r="T46" s="168" t="s">
        <v>345</v>
      </c>
      <c r="U46" s="206"/>
      <c r="V46" s="232"/>
      <c r="W46" s="232"/>
      <c r="X46" s="232"/>
      <c r="Y46" s="233"/>
      <c r="Z46" s="234"/>
      <c r="AA46" s="305" t="str">
        <f>$G$46</f>
        <v>Porcentaje de Requerimientos Asignados a la Alcaldia Local Respondidos</v>
      </c>
      <c r="AB46" s="306">
        <f t="shared" si="8"/>
        <v>1</v>
      </c>
      <c r="AC46" s="307">
        <v>0.36170000000000002</v>
      </c>
      <c r="AD46" s="308">
        <f>AC46/AB46</f>
        <v>0.36170000000000002</v>
      </c>
      <c r="AE46" s="258" t="s">
        <v>378</v>
      </c>
      <c r="AF46" s="259" t="s">
        <v>372</v>
      </c>
      <c r="AG46" s="506" t="str">
        <f>$G$46</f>
        <v>Porcentaje de Requerimientos Asignados a la Alcaldia Local Respondidos</v>
      </c>
      <c r="AH46" s="507">
        <f t="shared" si="0"/>
        <v>1</v>
      </c>
      <c r="AI46" s="508">
        <v>0.60799999999999998</v>
      </c>
      <c r="AJ46" s="552">
        <f t="shared" ref="AJ46" si="28">AI46/AH46</f>
        <v>0.60799999999999998</v>
      </c>
      <c r="AK46" s="417" t="s">
        <v>493</v>
      </c>
      <c r="AL46" s="417" t="s">
        <v>492</v>
      </c>
      <c r="AM46" s="506" t="str">
        <f>$G$46</f>
        <v>Porcentaje de Requerimientos Asignados a la Alcaldia Local Respondidos</v>
      </c>
      <c r="AN46" s="507">
        <f t="shared" si="1"/>
        <v>1</v>
      </c>
      <c r="AO46" s="593">
        <v>0.88</v>
      </c>
      <c r="AP46" s="552">
        <f t="shared" ref="AP46" si="29">AO46/AN46</f>
        <v>0.88</v>
      </c>
      <c r="AQ46" s="511" t="s">
        <v>565</v>
      </c>
      <c r="AR46" s="594" t="s">
        <v>566</v>
      </c>
      <c r="AS46" s="506" t="str">
        <f>$G$46</f>
        <v>Porcentaje de Requerimientos Asignados a la Alcaldia Local Respondidos</v>
      </c>
      <c r="AT46" s="507">
        <f t="shared" si="3"/>
        <v>1</v>
      </c>
      <c r="AU46" s="510"/>
      <c r="AV46" s="509">
        <f t="shared" ref="AV46" si="30">AU46/AT46</f>
        <v>0</v>
      </c>
      <c r="AW46" s="512"/>
      <c r="AX46" s="511"/>
      <c r="AY46" s="506" t="str">
        <f>$G$46</f>
        <v>Porcentaje de Requerimientos Asignados a la Alcaldia Local Respondidos</v>
      </c>
      <c r="AZ46" s="507">
        <f t="shared" si="5"/>
        <v>1</v>
      </c>
      <c r="BA46" s="510"/>
      <c r="BB46" s="509">
        <f t="shared" ref="BB46" si="31">BA46/AZ46</f>
        <v>0</v>
      </c>
      <c r="BC46" s="509">
        <f t="shared" si="7"/>
        <v>0</v>
      </c>
      <c r="BD46" s="513"/>
      <c r="BE46" s="420"/>
    </row>
    <row r="47" spans="1:57" ht="93.75" customHeight="1" thickBot="1" x14ac:dyDescent="0.3">
      <c r="A47" s="170"/>
      <c r="B47" s="355"/>
      <c r="C47" s="350"/>
      <c r="D47" s="565" t="s">
        <v>69</v>
      </c>
      <c r="E47" s="210">
        <v>7.0000000000000007E-2</v>
      </c>
      <c r="F47" s="196"/>
      <c r="G47" s="211"/>
      <c r="H47" s="211"/>
      <c r="I47" s="196"/>
      <c r="J47" s="196"/>
      <c r="K47" s="196"/>
      <c r="L47" s="331"/>
      <c r="M47" s="331"/>
      <c r="N47" s="331"/>
      <c r="O47" s="331"/>
      <c r="P47" s="331"/>
      <c r="Q47" s="196"/>
      <c r="R47" s="196"/>
      <c r="S47" s="199"/>
      <c r="T47" s="199"/>
      <c r="U47" s="199"/>
      <c r="V47" s="228"/>
      <c r="W47" s="228"/>
      <c r="X47" s="228"/>
      <c r="Y47" s="229"/>
      <c r="Z47" s="230"/>
      <c r="AA47" s="301"/>
      <c r="AB47" s="302"/>
      <c r="AC47" s="303"/>
      <c r="AD47" s="304"/>
      <c r="AE47" s="257"/>
      <c r="AF47" s="257"/>
      <c r="AG47" s="499"/>
      <c r="AH47" s="500"/>
      <c r="AI47" s="501"/>
      <c r="AJ47" s="502"/>
      <c r="AK47" s="503"/>
      <c r="AL47" s="503"/>
      <c r="AM47" s="499"/>
      <c r="AN47" s="500"/>
      <c r="AO47" s="501"/>
      <c r="AP47" s="502"/>
      <c r="AQ47" s="503"/>
      <c r="AR47" s="503"/>
      <c r="AS47" s="499"/>
      <c r="AT47" s="500"/>
      <c r="AU47" s="501"/>
      <c r="AV47" s="502"/>
      <c r="AW47" s="504"/>
      <c r="AX47" s="503"/>
      <c r="AY47" s="499"/>
      <c r="AZ47" s="500"/>
      <c r="BA47" s="501"/>
      <c r="BB47" s="502"/>
      <c r="BC47" s="502"/>
      <c r="BD47" s="505"/>
      <c r="BE47" s="420"/>
    </row>
    <row r="48" spans="1:57" s="369" customFormat="1" ht="177.75" customHeight="1" thickBot="1" x14ac:dyDescent="0.3">
      <c r="A48" s="356">
        <v>28</v>
      </c>
      <c r="B48" s="357"/>
      <c r="C48" s="381" t="s">
        <v>155</v>
      </c>
      <c r="D48" s="580" t="s">
        <v>441</v>
      </c>
      <c r="E48" s="382">
        <v>0.05</v>
      </c>
      <c r="F48" s="343" t="s">
        <v>60</v>
      </c>
      <c r="G48" s="383" t="s">
        <v>442</v>
      </c>
      <c r="H48" s="383" t="s">
        <v>443</v>
      </c>
      <c r="I48" s="343">
        <v>802</v>
      </c>
      <c r="J48" s="384" t="s">
        <v>76</v>
      </c>
      <c r="K48" s="384" t="s">
        <v>444</v>
      </c>
      <c r="L48" s="343"/>
      <c r="M48" s="343"/>
      <c r="N48" s="344" t="s">
        <v>471</v>
      </c>
      <c r="O48" s="344" t="s">
        <v>471</v>
      </c>
      <c r="P48" s="344">
        <v>1</v>
      </c>
      <c r="Q48" s="343" t="s">
        <v>58</v>
      </c>
      <c r="R48" s="385" t="s">
        <v>254</v>
      </c>
      <c r="S48" s="385" t="s">
        <v>445</v>
      </c>
      <c r="T48" s="386" t="s">
        <v>446</v>
      </c>
      <c r="U48" s="386" t="s">
        <v>186</v>
      </c>
      <c r="V48" s="365"/>
      <c r="W48" s="365"/>
      <c r="X48" s="365"/>
      <c r="Y48" s="178"/>
      <c r="Z48" s="366"/>
      <c r="AA48" s="289" t="str">
        <f>$G$48</f>
        <v>TRD de contratos aplicada para la serie de contratos en la alcaldía local para la documentación producida entre el 29 de diciembre de 2006 al 29 de septiembre de 2016</v>
      </c>
      <c r="AB48" s="309">
        <f t="shared" si="8"/>
        <v>0</v>
      </c>
      <c r="AC48" s="309" t="s">
        <v>436</v>
      </c>
      <c r="AD48" s="309" t="s">
        <v>436</v>
      </c>
      <c r="AE48" s="309" t="s">
        <v>436</v>
      </c>
      <c r="AF48" s="309" t="s">
        <v>436</v>
      </c>
      <c r="AG48" s="514" t="str">
        <f>$G$48</f>
        <v>TRD de contratos aplicada para la serie de contratos en la alcaldía local para la documentación producida entre el 29 de diciembre de 2006 al 29 de septiembre de 2016</v>
      </c>
      <c r="AH48" s="515">
        <f t="shared" si="0"/>
        <v>0</v>
      </c>
      <c r="AI48" s="515"/>
      <c r="AJ48" s="546" t="s">
        <v>520</v>
      </c>
      <c r="AK48" s="514"/>
      <c r="AL48" s="514"/>
      <c r="AM48" s="514" t="str">
        <f>$G$48</f>
        <v>TRD de contratos aplicada para la serie de contratos en la alcaldía local para la documentación producida entre el 29 de diciembre de 2006 al 29 de septiembre de 2016</v>
      </c>
      <c r="AN48" s="515" t="str">
        <f t="shared" si="1"/>
        <v>50% (401)</v>
      </c>
      <c r="AO48" s="515" t="s">
        <v>567</v>
      </c>
      <c r="AP48" s="595">
        <f>38.28%/50%</f>
        <v>0.76560000000000006</v>
      </c>
      <c r="AQ48" s="514" t="s">
        <v>568</v>
      </c>
      <c r="AR48" s="514" t="s">
        <v>569</v>
      </c>
      <c r="AS48" s="514" t="str">
        <f>$G$48</f>
        <v>TRD de contratos aplicada para la serie de contratos en la alcaldía local para la documentación producida entre el 29 de diciembre de 2006 al 29 de septiembre de 2016</v>
      </c>
      <c r="AT48" s="515" t="str">
        <f t="shared" si="3"/>
        <v>50% (401)</v>
      </c>
      <c r="AU48" s="515"/>
      <c r="AV48" s="516" t="e">
        <f t="shared" ref="AV48" si="32">AU48/AT48</f>
        <v>#VALUE!</v>
      </c>
      <c r="AW48" s="517"/>
      <c r="AX48" s="514"/>
      <c r="AY48" s="514" t="str">
        <f>$G$48</f>
        <v>TRD de contratos aplicada para la serie de contratos en la alcaldía local para la documentación producida entre el 29 de diciembre de 2006 al 29 de septiembre de 2016</v>
      </c>
      <c r="AZ48" s="515">
        <f t="shared" si="5"/>
        <v>1</v>
      </c>
      <c r="BA48" s="515"/>
      <c r="BB48" s="516">
        <f t="shared" ref="BB48" si="33">BA48/AZ48</f>
        <v>0</v>
      </c>
      <c r="BC48" s="516">
        <f t="shared" si="7"/>
        <v>0</v>
      </c>
      <c r="BD48" s="518"/>
      <c r="BE48" s="461"/>
    </row>
    <row r="49" spans="1:62" s="369" customFormat="1" ht="81" customHeight="1" thickBot="1" x14ac:dyDescent="0.3">
      <c r="A49" s="356"/>
      <c r="B49" s="357"/>
      <c r="C49" s="387"/>
      <c r="D49" s="581" t="s">
        <v>69</v>
      </c>
      <c r="E49" s="388">
        <v>0.05</v>
      </c>
      <c r="F49" s="321"/>
      <c r="G49" s="320"/>
      <c r="H49" s="320"/>
      <c r="I49" s="321"/>
      <c r="J49" s="321"/>
      <c r="K49" s="321"/>
      <c r="L49" s="318"/>
      <c r="M49" s="318"/>
      <c r="N49" s="318"/>
      <c r="O49" s="318"/>
      <c r="P49" s="321"/>
      <c r="Q49" s="321"/>
      <c r="R49" s="321"/>
      <c r="S49" s="301"/>
      <c r="T49" s="301"/>
      <c r="U49" s="301"/>
      <c r="V49" s="389"/>
      <c r="W49" s="389"/>
      <c r="X49" s="389"/>
      <c r="Y49" s="201"/>
      <c r="Z49" s="390"/>
      <c r="AA49" s="301"/>
      <c r="AB49" s="302"/>
      <c r="AC49" s="303"/>
      <c r="AD49" s="304"/>
      <c r="AE49" s="391"/>
      <c r="AF49" s="391"/>
      <c r="AG49" s="519"/>
      <c r="AH49" s="520"/>
      <c r="AI49" s="521"/>
      <c r="AJ49" s="522"/>
      <c r="AK49" s="519"/>
      <c r="AL49" s="519"/>
      <c r="AM49" s="519"/>
      <c r="AN49" s="520"/>
      <c r="AO49" s="521"/>
      <c r="AP49" s="522"/>
      <c r="AQ49" s="519"/>
      <c r="AR49" s="519"/>
      <c r="AS49" s="519"/>
      <c r="AT49" s="520"/>
      <c r="AU49" s="521"/>
      <c r="AV49" s="522"/>
      <c r="AW49" s="523"/>
      <c r="AX49" s="519"/>
      <c r="AY49" s="519"/>
      <c r="AZ49" s="520"/>
      <c r="BA49" s="521"/>
      <c r="BB49" s="522"/>
      <c r="BC49" s="522"/>
      <c r="BD49" s="524"/>
      <c r="BE49" s="461"/>
    </row>
    <row r="50" spans="1:62" s="369" customFormat="1" ht="93.75" customHeight="1" thickBot="1" x14ac:dyDescent="0.3">
      <c r="A50" s="356">
        <v>31</v>
      </c>
      <c r="B50" s="357"/>
      <c r="C50" s="381" t="s">
        <v>156</v>
      </c>
      <c r="D50" s="580" t="s">
        <v>447</v>
      </c>
      <c r="E50" s="382">
        <v>0.05</v>
      </c>
      <c r="F50" s="384" t="s">
        <v>54</v>
      </c>
      <c r="G50" s="392" t="s">
        <v>448</v>
      </c>
      <c r="H50" s="384" t="s">
        <v>449</v>
      </c>
      <c r="I50" s="384" t="s">
        <v>252</v>
      </c>
      <c r="J50" s="384" t="s">
        <v>74</v>
      </c>
      <c r="K50" s="384" t="s">
        <v>160</v>
      </c>
      <c r="L50" s="345"/>
      <c r="M50" s="345"/>
      <c r="N50" s="345">
        <v>1</v>
      </c>
      <c r="O50" s="345">
        <v>1</v>
      </c>
      <c r="P50" s="345">
        <v>1</v>
      </c>
      <c r="Q50" s="384" t="s">
        <v>58</v>
      </c>
      <c r="R50" s="386" t="s">
        <v>450</v>
      </c>
      <c r="S50" s="386" t="s">
        <v>451</v>
      </c>
      <c r="T50" s="386" t="s">
        <v>452</v>
      </c>
      <c r="U50" s="386" t="s">
        <v>186</v>
      </c>
      <c r="V50" s="393"/>
      <c r="W50" s="393"/>
      <c r="X50" s="393"/>
      <c r="Y50" s="208"/>
      <c r="Z50" s="394"/>
      <c r="AA50" s="305" t="str">
        <f>$G$50</f>
        <v>Porcentaje del lineamientos de gestión de TIC Impartidas por la DTI del nivel central Cumplidas</v>
      </c>
      <c r="AB50" s="306">
        <f t="shared" si="8"/>
        <v>0</v>
      </c>
      <c r="AC50" s="309" t="s">
        <v>436</v>
      </c>
      <c r="AD50" s="309" t="s">
        <v>436</v>
      </c>
      <c r="AE50" s="309" t="s">
        <v>436</v>
      </c>
      <c r="AF50" s="309" t="s">
        <v>436</v>
      </c>
      <c r="AG50" s="525" t="str">
        <f>$G$50</f>
        <v>Porcentaje del lineamientos de gestión de TIC Impartidas por la DTI del nivel central Cumplidas</v>
      </c>
      <c r="AH50" s="526">
        <f t="shared" si="0"/>
        <v>0</v>
      </c>
      <c r="AI50" s="527"/>
      <c r="AJ50" s="546" t="s">
        <v>520</v>
      </c>
      <c r="AK50" s="525"/>
      <c r="AL50" s="525"/>
      <c r="AM50" s="525" t="str">
        <f>$G$50</f>
        <v>Porcentaje del lineamientos de gestión de TIC Impartidas por la DTI del nivel central Cumplidas</v>
      </c>
      <c r="AN50" s="526">
        <f t="shared" si="1"/>
        <v>1</v>
      </c>
      <c r="AO50" s="596">
        <v>0.43</v>
      </c>
      <c r="AP50" s="597">
        <f t="shared" ref="AP50" si="34">AO50/AN50</f>
        <v>0.43</v>
      </c>
      <c r="AQ50" s="525" t="s">
        <v>570</v>
      </c>
      <c r="AR50" s="525" t="s">
        <v>571</v>
      </c>
      <c r="AS50" s="525" t="str">
        <f>$G$50</f>
        <v>Porcentaje del lineamientos de gestión de TIC Impartidas por la DTI del nivel central Cumplidas</v>
      </c>
      <c r="AT50" s="526">
        <f t="shared" si="3"/>
        <v>1</v>
      </c>
      <c r="AU50" s="527"/>
      <c r="AV50" s="528">
        <f t="shared" ref="AV50" si="35">AU50/AT50</f>
        <v>0</v>
      </c>
      <c r="AW50" s="529"/>
      <c r="AX50" s="525"/>
      <c r="AY50" s="525" t="str">
        <f>$G$50</f>
        <v>Porcentaje del lineamientos de gestión de TIC Impartidas por la DTI del nivel central Cumplidas</v>
      </c>
      <c r="AZ50" s="526">
        <f t="shared" si="5"/>
        <v>1</v>
      </c>
      <c r="BA50" s="527"/>
      <c r="BB50" s="528">
        <f t="shared" ref="BB50" si="36">BA50/AZ50</f>
        <v>0</v>
      </c>
      <c r="BC50" s="528">
        <f t="shared" si="7"/>
        <v>0</v>
      </c>
      <c r="BD50" s="530"/>
      <c r="BE50" s="461"/>
    </row>
    <row r="51" spans="1:62" ht="93.75" customHeight="1" thickBot="1" x14ac:dyDescent="0.3">
      <c r="A51" s="170"/>
      <c r="B51" s="355"/>
      <c r="C51" s="350"/>
      <c r="D51" s="565" t="s">
        <v>69</v>
      </c>
      <c r="E51" s="210">
        <v>0.05</v>
      </c>
      <c r="F51" s="196"/>
      <c r="G51" s="211"/>
      <c r="H51" s="196"/>
      <c r="I51" s="196"/>
      <c r="J51" s="196"/>
      <c r="K51" s="196"/>
      <c r="L51" s="318"/>
      <c r="M51" s="318"/>
      <c r="N51" s="318"/>
      <c r="O51" s="318"/>
      <c r="P51" s="318"/>
      <c r="Q51" s="196"/>
      <c r="R51" s="196"/>
      <c r="S51" s="199"/>
      <c r="T51" s="199"/>
      <c r="U51" s="199"/>
      <c r="V51" s="200"/>
      <c r="W51" s="200"/>
      <c r="X51" s="200"/>
      <c r="Y51" s="201"/>
      <c r="Z51" s="202"/>
      <c r="AA51" s="301"/>
      <c r="AB51" s="302"/>
      <c r="AC51" s="310"/>
      <c r="AD51" s="278"/>
      <c r="AE51" s="247"/>
      <c r="AF51" s="247"/>
      <c r="AG51" s="437"/>
      <c r="AH51" s="438"/>
      <c r="AI51" s="531"/>
      <c r="AJ51" s="440"/>
      <c r="AK51" s="441"/>
      <c r="AL51" s="441"/>
      <c r="AM51" s="437"/>
      <c r="AN51" s="438"/>
      <c r="AO51" s="531"/>
      <c r="AP51" s="440"/>
      <c r="AQ51" s="441"/>
      <c r="AR51" s="441"/>
      <c r="AS51" s="437"/>
      <c r="AT51" s="438"/>
      <c r="AU51" s="531"/>
      <c r="AV51" s="440"/>
      <c r="AW51" s="442"/>
      <c r="AX51" s="441"/>
      <c r="AY51" s="437"/>
      <c r="AZ51" s="438"/>
      <c r="BA51" s="531"/>
      <c r="BB51" s="440"/>
      <c r="BC51" s="440"/>
      <c r="BD51" s="443"/>
      <c r="BE51" s="420"/>
    </row>
    <row r="52" spans="1:62" s="369" customFormat="1" ht="218.25" customHeight="1" thickBot="1" x14ac:dyDescent="0.3">
      <c r="A52" s="356">
        <v>32</v>
      </c>
      <c r="B52" s="624" t="s">
        <v>161</v>
      </c>
      <c r="C52" s="606" t="s">
        <v>162</v>
      </c>
      <c r="D52" s="582" t="s">
        <v>408</v>
      </c>
      <c r="E52" s="395">
        <v>0.03</v>
      </c>
      <c r="F52" s="396" t="s">
        <v>179</v>
      </c>
      <c r="G52" s="396" t="s">
        <v>291</v>
      </c>
      <c r="H52" s="396" t="s">
        <v>292</v>
      </c>
      <c r="I52" s="396"/>
      <c r="J52" s="397" t="s">
        <v>76</v>
      </c>
      <c r="K52" s="396" t="s">
        <v>279</v>
      </c>
      <c r="L52" s="397">
        <v>0</v>
      </c>
      <c r="M52" s="397">
        <v>0</v>
      </c>
      <c r="N52" s="397">
        <v>0</v>
      </c>
      <c r="O52" s="397">
        <v>1</v>
      </c>
      <c r="P52" s="397">
        <v>1</v>
      </c>
      <c r="Q52" s="384" t="s">
        <v>58</v>
      </c>
      <c r="R52" s="386" t="s">
        <v>247</v>
      </c>
      <c r="S52" s="364"/>
      <c r="T52" s="386" t="s">
        <v>453</v>
      </c>
      <c r="U52" s="386" t="s">
        <v>186</v>
      </c>
      <c r="V52" s="365"/>
      <c r="W52" s="365"/>
      <c r="X52" s="365"/>
      <c r="Y52" s="178"/>
      <c r="Z52" s="366"/>
      <c r="AA52" s="263" t="str">
        <f>$G$52</f>
        <v>Ejercicios de evaluación de los requisitos legales aplicables el proceso/Alcaldía realizados</v>
      </c>
      <c r="AB52" s="265">
        <f t="shared" si="8"/>
        <v>0</v>
      </c>
      <c r="AC52" s="265"/>
      <c r="AD52" s="311"/>
      <c r="AE52" s="368" t="s">
        <v>409</v>
      </c>
      <c r="AF52" s="368"/>
      <c r="AG52" s="455" t="str">
        <f>$G$52</f>
        <v>Ejercicios de evaluación de los requisitos legales aplicables el proceso/Alcaldía realizados</v>
      </c>
      <c r="AH52" s="457">
        <f t="shared" si="0"/>
        <v>0</v>
      </c>
      <c r="AI52" s="457"/>
      <c r="AJ52" s="546" t="s">
        <v>520</v>
      </c>
      <c r="AK52" s="455"/>
      <c r="AL52" s="455"/>
      <c r="AM52" s="455" t="str">
        <f>$G$52</f>
        <v>Ejercicios de evaluación de los requisitos legales aplicables el proceso/Alcaldía realizados</v>
      </c>
      <c r="AN52" s="457">
        <f t="shared" si="1"/>
        <v>0</v>
      </c>
      <c r="AO52" s="457"/>
      <c r="AP52" s="458" t="s">
        <v>538</v>
      </c>
      <c r="AQ52" s="458" t="s">
        <v>538</v>
      </c>
      <c r="AR52" s="455"/>
      <c r="AS52" s="455" t="str">
        <f>$G$52</f>
        <v>Ejercicios de evaluación de los requisitos legales aplicables el proceso/Alcaldía realizados</v>
      </c>
      <c r="AT52" s="457">
        <f t="shared" si="3"/>
        <v>1</v>
      </c>
      <c r="AU52" s="457"/>
      <c r="AV52" s="458">
        <f t="shared" ref="AV52:AV58" si="37">AU52/AT52</f>
        <v>0</v>
      </c>
      <c r="AW52" s="459"/>
      <c r="AX52" s="455"/>
      <c r="AY52" s="455" t="str">
        <f>$G$52</f>
        <v>Ejercicios de evaluación de los requisitos legales aplicables el proceso/Alcaldía realizados</v>
      </c>
      <c r="AZ52" s="457">
        <f t="shared" si="5"/>
        <v>1</v>
      </c>
      <c r="BA52" s="457"/>
      <c r="BB52" s="458">
        <f t="shared" ref="BB52:BB58" si="38">BA52/AZ52</f>
        <v>0</v>
      </c>
      <c r="BC52" s="458">
        <f t="shared" si="7"/>
        <v>0</v>
      </c>
      <c r="BD52" s="460"/>
      <c r="BE52" s="461"/>
    </row>
    <row r="53" spans="1:62" s="369" customFormat="1" ht="162" customHeight="1" x14ac:dyDescent="0.25">
      <c r="A53" s="356">
        <v>36</v>
      </c>
      <c r="B53" s="624"/>
      <c r="C53" s="607"/>
      <c r="D53" s="582" t="s">
        <v>283</v>
      </c>
      <c r="E53" s="395">
        <v>0.03</v>
      </c>
      <c r="F53" s="396" t="s">
        <v>179</v>
      </c>
      <c r="G53" s="396" t="s">
        <v>267</v>
      </c>
      <c r="H53" s="396" t="s">
        <v>269</v>
      </c>
      <c r="I53" s="396"/>
      <c r="J53" s="397" t="s">
        <v>76</v>
      </c>
      <c r="K53" s="396" t="s">
        <v>267</v>
      </c>
      <c r="L53" s="397">
        <v>0</v>
      </c>
      <c r="M53" s="397">
        <v>1</v>
      </c>
      <c r="N53" s="397">
        <v>0</v>
      </c>
      <c r="O53" s="397">
        <v>1</v>
      </c>
      <c r="P53" s="397">
        <v>2</v>
      </c>
      <c r="Q53" s="372" t="s">
        <v>58</v>
      </c>
      <c r="R53" s="364" t="s">
        <v>268</v>
      </c>
      <c r="S53" s="364" t="s">
        <v>455</v>
      </c>
      <c r="T53" s="364" t="s">
        <v>456</v>
      </c>
      <c r="U53" s="364" t="s">
        <v>186</v>
      </c>
      <c r="V53" s="373"/>
      <c r="W53" s="373"/>
      <c r="X53" s="373"/>
      <c r="Y53" s="185"/>
      <c r="Z53" s="374"/>
      <c r="AA53" s="267" t="str">
        <f>$G$53</f>
        <v>Mediciones de desempeño ambiental realizadas en el proceso/alcaldia local</v>
      </c>
      <c r="AB53" s="269">
        <f t="shared" si="8"/>
        <v>0</v>
      </c>
      <c r="AC53" s="269"/>
      <c r="AD53" s="270"/>
      <c r="AE53" s="368" t="s">
        <v>409</v>
      </c>
      <c r="AF53" s="398"/>
      <c r="AG53" s="462" t="str">
        <f>$G$53</f>
        <v>Mediciones de desempeño ambiental realizadas en el proceso/alcaldia local</v>
      </c>
      <c r="AH53" s="464">
        <f t="shared" si="0"/>
        <v>1</v>
      </c>
      <c r="AI53" s="464">
        <v>1</v>
      </c>
      <c r="AJ53" s="553">
        <v>1</v>
      </c>
      <c r="AK53" s="462" t="s">
        <v>511</v>
      </c>
      <c r="AL53" s="462" t="s">
        <v>512</v>
      </c>
      <c r="AM53" s="462" t="str">
        <f>$G$53</f>
        <v>Mediciones de desempeño ambiental realizadas en el proceso/alcaldia local</v>
      </c>
      <c r="AN53" s="464">
        <f t="shared" si="1"/>
        <v>0</v>
      </c>
      <c r="AO53" s="464"/>
      <c r="AP53" s="465" t="s">
        <v>538</v>
      </c>
      <c r="AQ53" s="465" t="s">
        <v>538</v>
      </c>
      <c r="AR53" s="462"/>
      <c r="AS53" s="462" t="str">
        <f>$G$53</f>
        <v>Mediciones de desempeño ambiental realizadas en el proceso/alcaldia local</v>
      </c>
      <c r="AT53" s="464">
        <f t="shared" si="3"/>
        <v>1</v>
      </c>
      <c r="AU53" s="464"/>
      <c r="AV53" s="465">
        <f t="shared" si="37"/>
        <v>0</v>
      </c>
      <c r="AW53" s="466"/>
      <c r="AX53" s="462"/>
      <c r="AY53" s="462" t="str">
        <f>$G$53</f>
        <v>Mediciones de desempeño ambiental realizadas en el proceso/alcaldia local</v>
      </c>
      <c r="AZ53" s="464">
        <f t="shared" si="5"/>
        <v>2</v>
      </c>
      <c r="BA53" s="464"/>
      <c r="BB53" s="465">
        <f t="shared" si="38"/>
        <v>0</v>
      </c>
      <c r="BC53" s="465">
        <f t="shared" si="7"/>
        <v>0</v>
      </c>
      <c r="BD53" s="467"/>
      <c r="BE53" s="461"/>
    </row>
    <row r="54" spans="1:62" s="369" customFormat="1" ht="408.75" customHeight="1" x14ac:dyDescent="0.25">
      <c r="A54" s="356">
        <v>37</v>
      </c>
      <c r="B54" s="624"/>
      <c r="C54" s="607"/>
      <c r="D54" s="583" t="s">
        <v>579</v>
      </c>
      <c r="E54" s="399">
        <v>2.5000000000000001E-2</v>
      </c>
      <c r="F54" s="397" t="s">
        <v>179</v>
      </c>
      <c r="G54" s="400" t="s">
        <v>578</v>
      </c>
      <c r="H54" s="400" t="s">
        <v>577</v>
      </c>
      <c r="I54" s="401">
        <v>1532</v>
      </c>
      <c r="J54" s="401" t="s">
        <v>76</v>
      </c>
      <c r="K54" s="400" t="s">
        <v>457</v>
      </c>
      <c r="L54" s="346"/>
      <c r="M54" s="346"/>
      <c r="N54" s="346"/>
      <c r="O54" s="679">
        <v>1</v>
      </c>
      <c r="P54" s="679">
        <v>1</v>
      </c>
      <c r="Q54" s="372" t="s">
        <v>58</v>
      </c>
      <c r="R54" s="364" t="s">
        <v>458</v>
      </c>
      <c r="S54" s="364" t="s">
        <v>459</v>
      </c>
      <c r="T54" s="364" t="s">
        <v>460</v>
      </c>
      <c r="U54" s="364" t="s">
        <v>186</v>
      </c>
      <c r="V54" s="373"/>
      <c r="W54" s="373"/>
      <c r="X54" s="373"/>
      <c r="Y54" s="185"/>
      <c r="Z54" s="374"/>
      <c r="AA54" s="267" t="str">
        <f>$G$54</f>
        <v xml:space="preserve">Porcentaje de requerimientos ciudadanos con respuesta de fondo ingresados en la vigencia 2017, según verificación efectuada por el proceso de Servicio a la Ciudadanía </v>
      </c>
      <c r="AB54" s="269">
        <f t="shared" si="8"/>
        <v>0</v>
      </c>
      <c r="AC54" s="269">
        <v>1085</v>
      </c>
      <c r="AD54" s="283">
        <v>1</v>
      </c>
      <c r="AE54" s="398" t="s">
        <v>470</v>
      </c>
      <c r="AF54" s="398" t="s">
        <v>469</v>
      </c>
      <c r="AG54" s="462" t="str">
        <f>$G$54</f>
        <v xml:space="preserve">Porcentaje de requerimientos ciudadanos con respuesta de fondo ingresados en la vigencia 2017, según verificación efectuada por el proceso de Servicio a la Ciudadanía </v>
      </c>
      <c r="AH54" s="464">
        <f t="shared" si="0"/>
        <v>0</v>
      </c>
      <c r="AI54" s="464">
        <v>93</v>
      </c>
      <c r="AJ54" s="553">
        <v>1</v>
      </c>
      <c r="AK54" s="462" t="s">
        <v>516</v>
      </c>
      <c r="AL54" s="462"/>
      <c r="AM54" s="462" t="str">
        <f>$G$54</f>
        <v xml:space="preserve">Porcentaje de requerimientos ciudadanos con respuesta de fondo ingresados en la vigencia 2017, según verificación efectuada por el proceso de Servicio a la Ciudadanía </v>
      </c>
      <c r="AN54" s="487"/>
      <c r="AO54" s="487"/>
      <c r="AP54" s="601" t="s">
        <v>538</v>
      </c>
      <c r="AQ54" s="485" t="s">
        <v>538</v>
      </c>
      <c r="AR54" s="485" t="s">
        <v>576</v>
      </c>
      <c r="AS54" s="462" t="str">
        <f>$G$54</f>
        <v xml:space="preserve">Porcentaje de requerimientos ciudadanos con respuesta de fondo ingresados en la vigencia 2017, según verificación efectuada por el proceso de Servicio a la Ciudadanía </v>
      </c>
      <c r="AT54" s="464">
        <f t="shared" si="3"/>
        <v>1</v>
      </c>
      <c r="AU54" s="464"/>
      <c r="AV54" s="465">
        <f t="shared" si="37"/>
        <v>0</v>
      </c>
      <c r="AW54" s="466"/>
      <c r="AX54" s="462"/>
      <c r="AY54" s="462" t="str">
        <f>$G$54</f>
        <v xml:space="preserve">Porcentaje de requerimientos ciudadanos con respuesta de fondo ingresados en la vigencia 2017, según verificación efectuada por el proceso de Servicio a la Ciudadanía </v>
      </c>
      <c r="AZ54" s="464">
        <f t="shared" si="5"/>
        <v>1</v>
      </c>
      <c r="BA54" s="464"/>
      <c r="BB54" s="465">
        <f t="shared" si="38"/>
        <v>0</v>
      </c>
      <c r="BC54" s="465">
        <f t="shared" si="7"/>
        <v>0</v>
      </c>
      <c r="BD54" s="467"/>
      <c r="BE54" s="461"/>
    </row>
    <row r="55" spans="1:62" s="369" customFormat="1" ht="150" customHeight="1" x14ac:dyDescent="0.25">
      <c r="A55" s="356">
        <v>38</v>
      </c>
      <c r="B55" s="624"/>
      <c r="C55" s="607"/>
      <c r="D55" s="582" t="s">
        <v>310</v>
      </c>
      <c r="E55" s="600">
        <v>2.5000000000000001E-2</v>
      </c>
      <c r="F55" s="396" t="s">
        <v>179</v>
      </c>
      <c r="G55" s="396" t="s">
        <v>270</v>
      </c>
      <c r="H55" s="396" t="s">
        <v>311</v>
      </c>
      <c r="I55" s="396"/>
      <c r="J55" s="397" t="s">
        <v>76</v>
      </c>
      <c r="K55" s="396" t="s">
        <v>271</v>
      </c>
      <c r="L55" s="397">
        <v>0</v>
      </c>
      <c r="M55" s="397">
        <v>1</v>
      </c>
      <c r="N55" s="397">
        <v>1</v>
      </c>
      <c r="O55" s="397">
        <v>0</v>
      </c>
      <c r="P55" s="397">
        <v>2</v>
      </c>
      <c r="Q55" s="372" t="s">
        <v>58</v>
      </c>
      <c r="R55" s="364" t="s">
        <v>272</v>
      </c>
      <c r="S55" s="364" t="s">
        <v>454</v>
      </c>
      <c r="T55" s="364" t="s">
        <v>461</v>
      </c>
      <c r="U55" s="364" t="s">
        <v>186</v>
      </c>
      <c r="V55" s="373"/>
      <c r="W55" s="373"/>
      <c r="X55" s="373"/>
      <c r="Y55" s="185"/>
      <c r="Z55" s="374"/>
      <c r="AA55" s="267" t="str">
        <f>$G$55</f>
        <v>Buenas practicas y lecciones aprendidas identificadas por proceso o Alcaldía Local en la herramienta de gestión del conocimiento (AGORA)</v>
      </c>
      <c r="AB55" s="269">
        <f t="shared" si="8"/>
        <v>0</v>
      </c>
      <c r="AC55" s="269"/>
      <c r="AD55" s="270"/>
      <c r="AE55" s="398" t="s">
        <v>409</v>
      </c>
      <c r="AF55" s="398"/>
      <c r="AG55" s="462" t="str">
        <f>$G$55</f>
        <v>Buenas practicas y lecciones aprendidas identificadas por proceso o Alcaldía Local en la herramienta de gestión del conocimiento (AGORA)</v>
      </c>
      <c r="AH55" s="464">
        <f t="shared" si="0"/>
        <v>1</v>
      </c>
      <c r="AI55" s="464">
        <v>1</v>
      </c>
      <c r="AJ55" s="553">
        <v>1</v>
      </c>
      <c r="AK55" s="462" t="s">
        <v>509</v>
      </c>
      <c r="AL55" s="462" t="s">
        <v>510</v>
      </c>
      <c r="AM55" s="462" t="str">
        <f>$G$55</f>
        <v>Buenas practicas y lecciones aprendidas identificadas por proceso o Alcaldía Local en la herramienta de gestión del conocimiento (AGORA)</v>
      </c>
      <c r="AN55" s="464">
        <f t="shared" si="1"/>
        <v>1</v>
      </c>
      <c r="AO55" s="464">
        <v>0</v>
      </c>
      <c r="AP55" s="553">
        <v>0</v>
      </c>
      <c r="AQ55" s="462" t="s">
        <v>572</v>
      </c>
      <c r="AR55" s="462"/>
      <c r="AS55" s="462" t="str">
        <f>$G$55</f>
        <v>Buenas practicas y lecciones aprendidas identificadas por proceso o Alcaldía Local en la herramienta de gestión del conocimiento (AGORA)</v>
      </c>
      <c r="AT55" s="464">
        <f t="shared" si="3"/>
        <v>0</v>
      </c>
      <c r="AU55" s="464"/>
      <c r="AV55" s="465" t="e">
        <f t="shared" si="37"/>
        <v>#DIV/0!</v>
      </c>
      <c r="AW55" s="466"/>
      <c r="AX55" s="462"/>
      <c r="AY55" s="462" t="str">
        <f>$G$55</f>
        <v>Buenas practicas y lecciones aprendidas identificadas por proceso o Alcaldía Local en la herramienta de gestión del conocimiento (AGORA)</v>
      </c>
      <c r="AZ55" s="464">
        <f t="shared" si="5"/>
        <v>2</v>
      </c>
      <c r="BA55" s="464"/>
      <c r="BB55" s="465">
        <f t="shared" si="38"/>
        <v>0</v>
      </c>
      <c r="BC55" s="465">
        <f t="shared" si="7"/>
        <v>0</v>
      </c>
      <c r="BD55" s="467"/>
      <c r="BE55" s="461"/>
    </row>
    <row r="56" spans="1:62" s="369" customFormat="1" ht="150" customHeight="1" x14ac:dyDescent="0.25">
      <c r="A56" s="356">
        <v>39</v>
      </c>
      <c r="B56" s="624"/>
      <c r="C56" s="607"/>
      <c r="D56" s="582" t="s">
        <v>531</v>
      </c>
      <c r="E56" s="395">
        <v>0.03</v>
      </c>
      <c r="F56" s="396" t="s">
        <v>179</v>
      </c>
      <c r="G56" s="396" t="s">
        <v>286</v>
      </c>
      <c r="H56" s="396" t="s">
        <v>287</v>
      </c>
      <c r="I56" s="396">
        <v>3540</v>
      </c>
      <c r="J56" s="397" t="s">
        <v>76</v>
      </c>
      <c r="K56" s="396" t="s">
        <v>288</v>
      </c>
      <c r="L56" s="402"/>
      <c r="M56" s="395">
        <v>0.5</v>
      </c>
      <c r="N56" s="397"/>
      <c r="O56" s="395">
        <v>0.5</v>
      </c>
      <c r="P56" s="395">
        <v>1</v>
      </c>
      <c r="Q56" s="372" t="s">
        <v>68</v>
      </c>
      <c r="R56" s="364" t="s">
        <v>462</v>
      </c>
      <c r="S56" s="364" t="s">
        <v>454</v>
      </c>
      <c r="T56" s="364" t="s">
        <v>463</v>
      </c>
      <c r="U56" s="364" t="s">
        <v>186</v>
      </c>
      <c r="V56" s="373"/>
      <c r="W56" s="373"/>
      <c r="X56" s="373"/>
      <c r="Y56" s="185"/>
      <c r="Z56" s="374"/>
      <c r="AA56" s="267" t="str">
        <f>$G$56</f>
        <v>Porcentaje de depuración de las comunicaciones en el aplicatio de gestión documental</v>
      </c>
      <c r="AB56" s="286">
        <f t="shared" si="8"/>
        <v>0</v>
      </c>
      <c r="AC56" s="269"/>
      <c r="AD56" s="270"/>
      <c r="AE56" s="398" t="s">
        <v>409</v>
      </c>
      <c r="AF56" s="398"/>
      <c r="AG56" s="462" t="str">
        <f>$G$56</f>
        <v>Porcentaje de depuración de las comunicaciones en el aplicatio de gestión documental</v>
      </c>
      <c r="AH56" s="463">
        <v>0.5</v>
      </c>
      <c r="AI56" s="463">
        <v>0</v>
      </c>
      <c r="AJ56" s="463">
        <f>AI56/AH56</f>
        <v>0</v>
      </c>
      <c r="AK56" s="462" t="s">
        <v>518</v>
      </c>
      <c r="AL56" s="462" t="s">
        <v>508</v>
      </c>
      <c r="AM56" s="462" t="str">
        <f>$G$56</f>
        <v>Porcentaje de depuración de las comunicaciones en el aplicatio de gestión documental</v>
      </c>
      <c r="AN56" s="463">
        <f t="shared" si="1"/>
        <v>0</v>
      </c>
      <c r="AO56" s="464"/>
      <c r="AP56" s="465" t="s">
        <v>538</v>
      </c>
      <c r="AQ56" s="465" t="s">
        <v>538</v>
      </c>
      <c r="AR56" s="462"/>
      <c r="AS56" s="462" t="str">
        <f>$G$56</f>
        <v>Porcentaje de depuración de las comunicaciones en el aplicatio de gestión documental</v>
      </c>
      <c r="AT56" s="463">
        <f t="shared" si="3"/>
        <v>0.5</v>
      </c>
      <c r="AU56" s="464"/>
      <c r="AV56" s="465">
        <f t="shared" si="37"/>
        <v>0</v>
      </c>
      <c r="AW56" s="466"/>
      <c r="AX56" s="462"/>
      <c r="AY56" s="462" t="str">
        <f>$G$56</f>
        <v>Porcentaje de depuración de las comunicaciones en el aplicatio de gestión documental</v>
      </c>
      <c r="AZ56" s="463">
        <f t="shared" si="5"/>
        <v>1</v>
      </c>
      <c r="BA56" s="464"/>
      <c r="BB56" s="465">
        <f t="shared" si="38"/>
        <v>0</v>
      </c>
      <c r="BC56" s="465">
        <f t="shared" si="7"/>
        <v>0</v>
      </c>
      <c r="BD56" s="467"/>
      <c r="BE56" s="461"/>
    </row>
    <row r="57" spans="1:62" s="369" customFormat="1" ht="206.25" customHeight="1" x14ac:dyDescent="0.25">
      <c r="A57" s="356">
        <v>42</v>
      </c>
      <c r="B57" s="624"/>
      <c r="C57" s="607"/>
      <c r="D57" s="582" t="s">
        <v>521</v>
      </c>
      <c r="E57" s="395">
        <v>0.03</v>
      </c>
      <c r="F57" s="396" t="s">
        <v>179</v>
      </c>
      <c r="G57" s="396" t="s">
        <v>316</v>
      </c>
      <c r="H57" s="396" t="s">
        <v>517</v>
      </c>
      <c r="I57" s="396" t="s">
        <v>252</v>
      </c>
      <c r="J57" s="397" t="s">
        <v>74</v>
      </c>
      <c r="K57" s="396" t="s">
        <v>306</v>
      </c>
      <c r="L57" s="395">
        <v>1</v>
      </c>
      <c r="M57" s="395">
        <v>1</v>
      </c>
      <c r="N57" s="395">
        <v>1</v>
      </c>
      <c r="O57" s="395">
        <v>1</v>
      </c>
      <c r="P57" s="395">
        <v>1</v>
      </c>
      <c r="Q57" s="372" t="s">
        <v>58</v>
      </c>
      <c r="R57" s="364" t="s">
        <v>307</v>
      </c>
      <c r="S57" s="364" t="s">
        <v>459</v>
      </c>
      <c r="T57" s="364" t="s">
        <v>464</v>
      </c>
      <c r="U57" s="364" t="s">
        <v>186</v>
      </c>
      <c r="V57" s="373"/>
      <c r="W57" s="373"/>
      <c r="X57" s="373"/>
      <c r="Y57" s="185"/>
      <c r="Z57" s="374"/>
      <c r="AA57" s="267" t="str">
        <f>$G$57</f>
        <v>Acciones correctivas documentadas y vigentes</v>
      </c>
      <c r="AB57" s="286">
        <f t="shared" si="8"/>
        <v>1</v>
      </c>
      <c r="AC57" s="286">
        <f>(1-BG57)*0.5+(1-BI57)*0.5</f>
        <v>0.48499999999999999</v>
      </c>
      <c r="AD57" s="283">
        <f>AC57/AB57</f>
        <v>0.48499999999999999</v>
      </c>
      <c r="AE57" s="398" t="s">
        <v>412</v>
      </c>
      <c r="AF57" s="398" t="s">
        <v>413</v>
      </c>
      <c r="AG57" s="462" t="str">
        <f>$G$57</f>
        <v>Acciones correctivas documentadas y vigentes</v>
      </c>
      <c r="AH57" s="463">
        <f t="shared" si="0"/>
        <v>1</v>
      </c>
      <c r="AI57" s="463">
        <v>0.36</v>
      </c>
      <c r="AJ57" s="463">
        <f>AI57/AH57</f>
        <v>0.36</v>
      </c>
      <c r="AK57" s="462" t="s">
        <v>519</v>
      </c>
      <c r="AL57" s="462" t="s">
        <v>505</v>
      </c>
      <c r="AM57" s="462" t="str">
        <f>$G$57</f>
        <v>Acciones correctivas documentadas y vigentes</v>
      </c>
      <c r="AN57" s="463">
        <f t="shared" si="1"/>
        <v>1</v>
      </c>
      <c r="AO57" s="463">
        <v>1</v>
      </c>
      <c r="AP57" s="590">
        <f t="shared" ref="AP54:AP58" si="39">AO57/AN57</f>
        <v>1</v>
      </c>
      <c r="AQ57" s="462" t="s">
        <v>573</v>
      </c>
      <c r="AR57" s="462"/>
      <c r="AS57" s="462" t="str">
        <f>$G$57</f>
        <v>Acciones correctivas documentadas y vigentes</v>
      </c>
      <c r="AT57" s="463">
        <f t="shared" si="3"/>
        <v>1</v>
      </c>
      <c r="AU57" s="464"/>
      <c r="AV57" s="465">
        <f t="shared" si="37"/>
        <v>0</v>
      </c>
      <c r="AW57" s="466"/>
      <c r="AX57" s="462"/>
      <c r="AY57" s="462" t="str">
        <f>$G$57</f>
        <v>Acciones correctivas documentadas y vigentes</v>
      </c>
      <c r="AZ57" s="463">
        <f t="shared" si="5"/>
        <v>1</v>
      </c>
      <c r="BA57" s="464"/>
      <c r="BB57" s="465">
        <f t="shared" si="38"/>
        <v>0</v>
      </c>
      <c r="BC57" s="465">
        <f t="shared" si="7"/>
        <v>0</v>
      </c>
      <c r="BD57" s="467"/>
      <c r="BE57" s="461"/>
      <c r="BG57" s="403">
        <v>0.47</v>
      </c>
      <c r="BH57" s="369" t="s">
        <v>410</v>
      </c>
      <c r="BI57" s="403">
        <v>0.56000000000000005</v>
      </c>
      <c r="BJ57" s="369" t="s">
        <v>411</v>
      </c>
    </row>
    <row r="58" spans="1:62" s="369" customFormat="1" ht="163.5" customHeight="1" thickBot="1" x14ac:dyDescent="0.3">
      <c r="A58" s="356">
        <v>43</v>
      </c>
      <c r="B58" s="624"/>
      <c r="C58" s="608"/>
      <c r="D58" s="584" t="s">
        <v>318</v>
      </c>
      <c r="E58" s="404">
        <v>0.03</v>
      </c>
      <c r="F58" s="405" t="s">
        <v>179</v>
      </c>
      <c r="G58" s="405" t="s">
        <v>319</v>
      </c>
      <c r="H58" s="405" t="s">
        <v>324</v>
      </c>
      <c r="I58" s="405"/>
      <c r="J58" s="406" t="s">
        <v>74</v>
      </c>
      <c r="K58" s="405" t="s">
        <v>465</v>
      </c>
      <c r="L58" s="404">
        <v>1</v>
      </c>
      <c r="M58" s="404">
        <v>1</v>
      </c>
      <c r="N58" s="404">
        <v>1</v>
      </c>
      <c r="O58" s="404">
        <v>1</v>
      </c>
      <c r="P58" s="404">
        <v>1</v>
      </c>
      <c r="Q58" s="407" t="s">
        <v>58</v>
      </c>
      <c r="R58" s="408" t="s">
        <v>466</v>
      </c>
      <c r="S58" s="409" t="s">
        <v>467</v>
      </c>
      <c r="T58" s="409" t="s">
        <v>468</v>
      </c>
      <c r="U58" s="409" t="s">
        <v>186</v>
      </c>
      <c r="V58" s="410"/>
      <c r="W58" s="410"/>
      <c r="X58" s="410"/>
      <c r="Y58" s="241"/>
      <c r="Z58" s="411"/>
      <c r="AA58" s="288" t="str">
        <f>$G$58</f>
        <v>Información publicada según lineamientos de la ley de transparencia 1712 de 2014</v>
      </c>
      <c r="AB58" s="312">
        <f t="shared" si="8"/>
        <v>1</v>
      </c>
      <c r="AC58" s="312">
        <v>0.88</v>
      </c>
      <c r="AD58" s="313">
        <f>AC58/AB58</f>
        <v>0.88</v>
      </c>
      <c r="AE58" s="412" t="s">
        <v>414</v>
      </c>
      <c r="AF58" s="412"/>
      <c r="AG58" s="532" t="str">
        <f>$G$58</f>
        <v>Información publicada según lineamientos de la ley de transparencia 1712 de 2014</v>
      </c>
      <c r="AH58" s="533">
        <f t="shared" si="0"/>
        <v>1</v>
      </c>
      <c r="AI58" s="533">
        <v>0.96</v>
      </c>
      <c r="AJ58" s="533">
        <v>0.96</v>
      </c>
      <c r="AK58" s="532" t="s">
        <v>506</v>
      </c>
      <c r="AL58" s="532" t="s">
        <v>507</v>
      </c>
      <c r="AM58" s="532" t="str">
        <f>$G$58</f>
        <v>Información publicada según lineamientos de la ley de transparencia 1712 de 2014</v>
      </c>
      <c r="AN58" s="533">
        <v>0.96</v>
      </c>
      <c r="AO58" s="533">
        <v>0.96</v>
      </c>
      <c r="AP58" s="598">
        <f t="shared" si="39"/>
        <v>1</v>
      </c>
      <c r="AQ58" s="532" t="s">
        <v>574</v>
      </c>
      <c r="AR58" s="599" t="s">
        <v>575</v>
      </c>
      <c r="AS58" s="532" t="str">
        <f>$G$58</f>
        <v>Información publicada según lineamientos de la ley de transparencia 1712 de 2014</v>
      </c>
      <c r="AT58" s="533">
        <f t="shared" si="3"/>
        <v>1</v>
      </c>
      <c r="AU58" s="534"/>
      <c r="AV58" s="535">
        <f t="shared" si="37"/>
        <v>0</v>
      </c>
      <c r="AW58" s="536"/>
      <c r="AX58" s="532"/>
      <c r="AY58" s="532" t="str">
        <f>$G$58</f>
        <v>Información publicada según lineamientos de la ley de transparencia 1712 de 2014</v>
      </c>
      <c r="AZ58" s="533">
        <f t="shared" si="5"/>
        <v>1</v>
      </c>
      <c r="BA58" s="534"/>
      <c r="BB58" s="535">
        <f t="shared" si="38"/>
        <v>0</v>
      </c>
      <c r="BC58" s="535">
        <f t="shared" si="7"/>
        <v>0</v>
      </c>
      <c r="BD58" s="537"/>
      <c r="BE58" s="461"/>
    </row>
    <row r="59" spans="1:62" ht="112.5" customHeight="1" x14ac:dyDescent="0.3">
      <c r="A59" s="171"/>
      <c r="B59" s="626" t="s">
        <v>163</v>
      </c>
      <c r="C59" s="627"/>
      <c r="D59" s="627"/>
      <c r="E59" s="235">
        <f>SUM(E52:E58,E51,E49,E47,E45,E34,E24,E20,E18)</f>
        <v>1</v>
      </c>
      <c r="F59" s="236"/>
      <c r="G59" s="237"/>
      <c r="H59" s="238"/>
      <c r="I59" s="238"/>
      <c r="J59" s="238"/>
      <c r="K59" s="238"/>
      <c r="L59" s="238"/>
      <c r="M59" s="238"/>
      <c r="N59" s="238"/>
      <c r="O59" s="238"/>
      <c r="P59" s="239"/>
      <c r="Q59" s="238"/>
      <c r="R59" s="238"/>
      <c r="S59" s="240"/>
      <c r="T59" s="240"/>
      <c r="U59" s="240"/>
      <c r="V59" s="240"/>
      <c r="W59" s="240"/>
      <c r="X59" s="240"/>
      <c r="Y59" s="240"/>
      <c r="Z59" s="240"/>
      <c r="AA59" s="629" t="s">
        <v>164</v>
      </c>
      <c r="AB59" s="629"/>
      <c r="AC59" s="629"/>
      <c r="AD59" s="262">
        <f>AVERAGE(AD15:AD58)</f>
        <v>0.82794654545454538</v>
      </c>
      <c r="AE59" s="260"/>
      <c r="AF59" s="261"/>
      <c r="AG59" s="628" t="s">
        <v>165</v>
      </c>
      <c r="AH59" s="628"/>
      <c r="AI59" s="628"/>
      <c r="AJ59" s="538">
        <f>AVERAGE(AJ15:AJ58)</f>
        <v>0.90661728395061736</v>
      </c>
      <c r="AK59" s="538"/>
      <c r="AL59" s="539"/>
      <c r="AM59" s="625" t="s">
        <v>166</v>
      </c>
      <c r="AN59" s="625"/>
      <c r="AO59" s="625"/>
      <c r="AP59" s="538">
        <f>AVERAGE(AP15:AP58)</f>
        <v>0.799026401571168</v>
      </c>
      <c r="AQ59" s="538"/>
      <c r="AR59" s="539"/>
      <c r="AS59" s="642" t="s">
        <v>167</v>
      </c>
      <c r="AT59" s="642"/>
      <c r="AU59" s="642"/>
      <c r="AV59" s="538" t="e">
        <f>AVERAGE(AV15:AV58)</f>
        <v>#DIV/0!</v>
      </c>
      <c r="AW59" s="538"/>
      <c r="AX59" s="625" t="s">
        <v>368</v>
      </c>
      <c r="AY59" s="625"/>
      <c r="AZ59" s="625"/>
      <c r="BA59" s="540">
        <f>SUM(BC15:BC17,BC19,BC21:BC23,BC25:BC33,BC35:BC44,BC46,BC48:BC48,BC50,BC52:BC58)</f>
        <v>0</v>
      </c>
      <c r="BB59" s="540"/>
      <c r="BC59" s="540"/>
      <c r="BD59" s="541"/>
      <c r="BE59" s="420"/>
    </row>
  </sheetData>
  <autoFilter ref="A10:BD59" xr:uid="{00000000-0009-0000-0000-000000000000}">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50" showButton="0"/>
    <filterColumn colId="51" showButton="0"/>
    <filterColumn colId="52" showButton="0"/>
    <filterColumn colId="53" showButton="0"/>
    <filterColumn colId="54" showButton="0"/>
  </autoFilter>
  <mergeCells count="64">
    <mergeCell ref="AS11:AX11"/>
    <mergeCell ref="AY11:BD11"/>
    <mergeCell ref="AS10:AX10"/>
    <mergeCell ref="AY10:BD10"/>
    <mergeCell ref="D8:K8"/>
    <mergeCell ref="AM10:AR10"/>
    <mergeCell ref="AM11:AR11"/>
    <mergeCell ref="D10:Z11"/>
    <mergeCell ref="AG8:AI8"/>
    <mergeCell ref="AA10:AF10"/>
    <mergeCell ref="AG10:AL10"/>
    <mergeCell ref="AA8:AC8"/>
    <mergeCell ref="AA11:AF11"/>
    <mergeCell ref="AG11:AL11"/>
    <mergeCell ref="L8:O8"/>
    <mergeCell ref="BB12:BB13"/>
    <mergeCell ref="BD12:BD13"/>
    <mergeCell ref="AW12:AW13"/>
    <mergeCell ref="AS12:AU12"/>
    <mergeCell ref="AV12:AV13"/>
    <mergeCell ref="AY12:BA12"/>
    <mergeCell ref="AX12:AX13"/>
    <mergeCell ref="AS5:AX5"/>
    <mergeCell ref="AM8:AO8"/>
    <mergeCell ref="AY5:BD5"/>
    <mergeCell ref="AS8:AU8"/>
    <mergeCell ref="AA6:AF6"/>
    <mergeCell ref="AG6:AL6"/>
    <mergeCell ref="AM6:AR6"/>
    <mergeCell ref="AS6:AX6"/>
    <mergeCell ref="AY6:BD6"/>
    <mergeCell ref="AY8:BA8"/>
    <mergeCell ref="AM5:AR5"/>
    <mergeCell ref="AX59:AZ59"/>
    <mergeCell ref="B59:D59"/>
    <mergeCell ref="AG59:AI59"/>
    <mergeCell ref="AA59:AC59"/>
    <mergeCell ref="A10:B12"/>
    <mergeCell ref="C13:C14"/>
    <mergeCell ref="AM59:AO59"/>
    <mergeCell ref="V12:Z12"/>
    <mergeCell ref="AA12:AC12"/>
    <mergeCell ref="AD12:AD13"/>
    <mergeCell ref="AE12:AE13"/>
    <mergeCell ref="AP12:AP13"/>
    <mergeCell ref="AQ12:AQ13"/>
    <mergeCell ref="AR12:AR13"/>
    <mergeCell ref="X13:Y13"/>
    <mergeCell ref="AS59:AU59"/>
    <mergeCell ref="A1:Z1"/>
    <mergeCell ref="A2:Z2"/>
    <mergeCell ref="C52:C58"/>
    <mergeCell ref="AM12:AO12"/>
    <mergeCell ref="AF12:AF13"/>
    <mergeCell ref="AG12:AI12"/>
    <mergeCell ref="AL12:AL13"/>
    <mergeCell ref="C3:H3"/>
    <mergeCell ref="E4:H4"/>
    <mergeCell ref="E5:H5"/>
    <mergeCell ref="D7:S7"/>
    <mergeCell ref="D12:S12"/>
    <mergeCell ref="AJ12:AJ13"/>
    <mergeCell ref="AK12:AK13"/>
    <mergeCell ref="B52:B58"/>
  </mergeCells>
  <conditionalFormatting sqref="AD59:AE59 AJ59:AK59 AV59:AW59 AP59:AQ59 BA59:BD59 AD15:AD31 AD43:AD47 AD49 AD34:AD41 AD51:AD59 BB15:BC58 AP15:AP58 AV15:AV58 AJ15:AJ41 AJ43:AJ55">
    <cfRule type="containsText" dxfId="23" priority="335" operator="containsText" text="N/A">
      <formula>NOT(ISERROR(SEARCH("N/A",AD15)))</formula>
    </cfRule>
    <cfRule type="cellIs" dxfId="22" priority="336" operator="between">
      <formula>#REF!</formula>
      <formula>#REF!</formula>
    </cfRule>
    <cfRule type="cellIs" dxfId="21" priority="337" operator="between">
      <formula>#REF!</formula>
      <formula>#REF!</formula>
    </cfRule>
    <cfRule type="cellIs" dxfId="20" priority="338" operator="between">
      <formula>#REF!</formula>
      <formula>#REF!</formula>
    </cfRule>
  </conditionalFormatting>
  <conditionalFormatting sqref="AE59">
    <cfRule type="colorScale" priority="114">
      <colorScale>
        <cfvo type="min"/>
        <cfvo type="percentile" val="50"/>
        <cfvo type="max"/>
        <color rgb="FFF8696B"/>
        <color rgb="FFFFEB84"/>
        <color rgb="FF63BE7B"/>
      </colorScale>
    </cfRule>
  </conditionalFormatting>
  <conditionalFormatting sqref="AK59">
    <cfRule type="colorScale" priority="113">
      <colorScale>
        <cfvo type="min"/>
        <cfvo type="percentile" val="50"/>
        <cfvo type="max"/>
        <color rgb="FFF8696B"/>
        <color rgb="FFFFEB84"/>
        <color rgb="FF63BE7B"/>
      </colorScale>
    </cfRule>
  </conditionalFormatting>
  <conditionalFormatting sqref="AQ59">
    <cfRule type="colorScale" priority="112">
      <colorScale>
        <cfvo type="min"/>
        <cfvo type="percentile" val="50"/>
        <cfvo type="max"/>
        <color rgb="FFF8696B"/>
        <color rgb="FFFFEB84"/>
        <color rgb="FF63BE7B"/>
      </colorScale>
    </cfRule>
  </conditionalFormatting>
  <conditionalFormatting sqref="AW59">
    <cfRule type="colorScale" priority="111">
      <colorScale>
        <cfvo type="min"/>
        <cfvo type="percentile" val="50"/>
        <cfvo type="max"/>
        <color rgb="FFF8696B"/>
        <color rgb="FFFFEB84"/>
        <color rgb="FF63BE7B"/>
      </colorScale>
    </cfRule>
  </conditionalFormatting>
  <conditionalFormatting sqref="BB59:BC59">
    <cfRule type="colorScale" priority="110">
      <colorScale>
        <cfvo type="min"/>
        <cfvo type="percentile" val="50"/>
        <cfvo type="max"/>
        <color rgb="FFF8696B"/>
        <color rgb="FFFFEB84"/>
        <color rgb="FF63BE7B"/>
      </colorScale>
    </cfRule>
  </conditionalFormatting>
  <conditionalFormatting sqref="AD59">
    <cfRule type="colorScale" priority="101">
      <colorScale>
        <cfvo type="min"/>
        <cfvo type="percentile" val="50"/>
        <cfvo type="max"/>
        <color rgb="FFF8696B"/>
        <color rgb="FFFFEB84"/>
        <color rgb="FF63BE7B"/>
      </colorScale>
    </cfRule>
  </conditionalFormatting>
  <conditionalFormatting sqref="AJ59">
    <cfRule type="colorScale" priority="92">
      <colorScale>
        <cfvo type="min"/>
        <cfvo type="percentile" val="50"/>
        <cfvo type="max"/>
        <color rgb="FFF8696B"/>
        <color rgb="FFFFEB84"/>
        <color rgb="FF63BE7B"/>
      </colorScale>
    </cfRule>
  </conditionalFormatting>
  <conditionalFormatting sqref="AP59">
    <cfRule type="colorScale" priority="83">
      <colorScale>
        <cfvo type="min"/>
        <cfvo type="percentile" val="50"/>
        <cfvo type="max"/>
        <color rgb="FFF8696B"/>
        <color rgb="FFFFEB84"/>
        <color rgb="FF63BE7B"/>
      </colorScale>
    </cfRule>
  </conditionalFormatting>
  <conditionalFormatting sqref="AV59">
    <cfRule type="colorScale" priority="74">
      <colorScale>
        <cfvo type="min"/>
        <cfvo type="percentile" val="50"/>
        <cfvo type="max"/>
        <color rgb="FFF8696B"/>
        <color rgb="FFFFEB84"/>
        <color rgb="FF63BE7B"/>
      </colorScale>
    </cfRule>
  </conditionalFormatting>
  <conditionalFormatting sqref="BA59">
    <cfRule type="colorScale" priority="62">
      <colorScale>
        <cfvo type="min"/>
        <cfvo type="percentile" val="50"/>
        <cfvo type="max"/>
        <color rgb="FF63BE7B"/>
        <color rgb="FFFFEB84"/>
        <color rgb="FFF8696B"/>
      </colorScale>
    </cfRule>
  </conditionalFormatting>
  <conditionalFormatting sqref="AV59">
    <cfRule type="iconSet" priority="1999">
      <iconSet iconSet="4Arrows">
        <cfvo type="percent" val="0"/>
        <cfvo type="percent" val="25"/>
        <cfvo type="percent" val="50"/>
        <cfvo type="percent" val="75"/>
      </iconSet>
    </cfRule>
  </conditionalFormatting>
  <conditionalFormatting sqref="BA59">
    <cfRule type="colorScale" priority="2004">
      <colorScale>
        <cfvo type="num" val="0.45"/>
        <cfvo type="percent" val="0.65"/>
        <cfvo type="percent" val="100"/>
        <color rgb="FFF8696B"/>
        <color rgb="FFFFEB84"/>
        <color rgb="FF63BE7B"/>
      </colorScale>
    </cfRule>
  </conditionalFormatting>
  <conditionalFormatting sqref="AQ32">
    <cfRule type="containsText" dxfId="19" priority="17" operator="containsText" text="N/A">
      <formula>NOT(ISERROR(SEARCH("N/A",AQ32)))</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Q33">
    <cfRule type="containsText" dxfId="15" priority="13" operator="containsText" text="N/A">
      <formula>NOT(ISERROR(SEARCH("N/A",AQ33)))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Q52">
    <cfRule type="containsText" dxfId="11" priority="9" operator="containsText" text="N/A">
      <formula>NOT(ISERROR(SEARCH("N/A",AQ52)))</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Q53">
    <cfRule type="containsText" dxfId="7" priority="5" operator="containsText" text="N/A">
      <formula>NOT(ISERROR(SEARCH("N/A",AQ53)))</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Q56">
    <cfRule type="containsText" dxfId="3" priority="1" operator="containsText" text="N/A">
      <formula>NOT(ISERROR(SEARCH("N/A",AQ56)))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B4" xr:uid="{00000000-0002-0000-0000-000000000000}">
      <formula1>DEPENDENCIA</formula1>
    </dataValidation>
    <dataValidation type="list" allowBlank="1" showInputMessage="1" showErrorMessage="1" sqref="B5" xr:uid="{00000000-0002-0000-0000-000001000000}">
      <formula1>LIDERPROCESO</formula1>
    </dataValidation>
    <dataValidation type="list" allowBlank="1" showInputMessage="1" showErrorMessage="1" error="Escriba un texto " promptTitle="Cualquier contenido" sqref="F58 F15:F56" xr:uid="{00000000-0002-0000-0000-000002000000}">
      <formula1>META2</formula1>
    </dataValidation>
    <dataValidation type="list" allowBlank="1" showInputMessage="1" showErrorMessage="1" sqref="J19:J58" xr:uid="{00000000-0002-0000-0000-000003000000}">
      <formula1>PROGRAMACION</formula1>
    </dataValidation>
    <dataValidation type="list" allowBlank="1" showInputMessage="1" showErrorMessage="1" sqref="Q15:Q58" xr:uid="{00000000-0002-0000-0000-000004000000}">
      <formula1>INDICADOR</formula1>
    </dataValidation>
    <dataValidation type="list" allowBlank="1" showInputMessage="1" showErrorMessage="1" sqref="V15:V58" xr:uid="{00000000-0002-0000-0000-000005000000}">
      <formula1>FUENTE</formula1>
    </dataValidation>
    <dataValidation type="list" allowBlank="1" showInputMessage="1" showErrorMessage="1" sqref="W15:W58" xr:uid="{00000000-0002-0000-0000-000006000000}">
      <formula1>RUBROS</formula1>
    </dataValidation>
    <dataValidation type="list" allowBlank="1" showInputMessage="1" showErrorMessage="1" sqref="U15:U58" xr:uid="{00000000-0002-0000-0000-000007000000}">
      <formula1>CONTRALORIA</formula1>
    </dataValidation>
  </dataValidations>
  <hyperlinks>
    <hyperlink ref="AF19" r:id="rId1" xr:uid="{00000000-0004-0000-0000-000000000000}"/>
    <hyperlink ref="AF46" display="https://gobiernobogota-my.sharepoint.com/:f:/g/personal/manuel_amorocho_gobiernobogota_gov_co/EmwPVkxLyPRDiu1NKi-rsS4BXe4AQyU09ZFerUoyDg36Aw?e=iwG7et_x000a__x000a_Radicados de ORFEO  II - 20186820000353 Enero 15, 20186820003733 Febrero 12, 20186820004653 Marzo 06 y 2" xr:uid="{00000000-0004-0000-0000-000001000000}"/>
    <hyperlink ref="AF16" display="https://gobiernobogota-my.sharepoint.com/:f:/g/personal/manuel_amorocho_gobiernobogota_gov_co/EndvkRd5HJpMuyFhfMej754BC4OXM8sXBQYLBWFUHOYHMQ?e=i4bt6n_x000a__x000a_Listados de asistencia_x000a_diálogos ciudadanos. La participación reportada corresponde a la asistencia a los" xr:uid="{00000000-0004-0000-0000-000002000000}"/>
    <hyperlink ref="AF17" display="https://gobiernobogota-my.sharepoint.com/:f:/g/personal/manuel_amorocho_gobiernobogota_gov_co/Es090mRvrKlLuJb9LuPs_UcB93YVxlxyEExldppuZoiObg?e=S0KL4U_x000a__x000a_Archivo plano Excel:_x000a_Avance de metas_x000a_MUSI primer_x000a_trimestre 2018. _x000a__x000a_ El reporte oficial de avance de meta" xr:uid="{00000000-0004-0000-0000-000003000000}"/>
    <hyperlink ref="AF21" r:id="rId2" xr:uid="{00000000-0004-0000-0000-000004000000}"/>
    <hyperlink ref="AF40" r:id="rId3" xr:uid="{00000000-0004-0000-0000-000005000000}"/>
    <hyperlink ref="AR25" r:id="rId4" xr:uid="{59EF26DE-84E7-4183-BFA4-D60F1C0B70F5}"/>
    <hyperlink ref="AR46" r:id="rId5" location="gid=358857999" xr:uid="{3A58CD6F-B397-4400-A9B2-FD295692E0E4}"/>
    <hyperlink ref="AR58" r:id="rId6" xr:uid="{27D468AB-F3D4-4FA3-B94A-5FB80F9A1419}"/>
  </hyperlink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7"/>
  <headerFooter>
    <oddFooter>&amp;RCódigo: PLE-PIN-F018
Versión: 1
Vigencia desde: 8 septiembre de 2017</oddFooter>
  </headerFooter>
  <colBreaks count="1" manualBreakCount="1">
    <brk id="26" max="42" man="1"/>
  </colBreaks>
  <drawing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zoomScale="55" zoomScaleNormal="55" workbookViewId="0">
      <selection activeCell="P15" sqref="P15"/>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168</v>
      </c>
      <c r="B1" t="s">
        <v>41</v>
      </c>
      <c r="C1" t="s">
        <v>169</v>
      </c>
      <c r="D1" t="s">
        <v>170</v>
      </c>
      <c r="F1" t="s">
        <v>171</v>
      </c>
    </row>
    <row r="2" spans="1:8" x14ac:dyDescent="0.25">
      <c r="A2" t="s">
        <v>172</v>
      </c>
      <c r="B2" t="s">
        <v>173</v>
      </c>
      <c r="C2" t="s">
        <v>60</v>
      </c>
      <c r="D2" t="s">
        <v>76</v>
      </c>
      <c r="F2" t="s">
        <v>123</v>
      </c>
    </row>
    <row r="3" spans="1:8" x14ac:dyDescent="0.25">
      <c r="A3" t="s">
        <v>174</v>
      </c>
      <c r="B3" t="s">
        <v>175</v>
      </c>
      <c r="C3" t="s">
        <v>176</v>
      </c>
      <c r="D3" t="s">
        <v>74</v>
      </c>
      <c r="F3" t="s">
        <v>58</v>
      </c>
    </row>
    <row r="4" spans="1:8" x14ac:dyDescent="0.25">
      <c r="A4" t="s">
        <v>177</v>
      </c>
      <c r="C4" t="s">
        <v>54</v>
      </c>
      <c r="D4" t="s">
        <v>150</v>
      </c>
      <c r="F4" t="s">
        <v>68</v>
      </c>
    </row>
    <row r="5" spans="1:8" x14ac:dyDescent="0.25">
      <c r="A5" t="s">
        <v>178</v>
      </c>
      <c r="C5" t="s">
        <v>179</v>
      </c>
      <c r="D5" t="s">
        <v>180</v>
      </c>
    </row>
    <row r="6" spans="1:8" x14ac:dyDescent="0.25">
      <c r="A6" t="s">
        <v>181</v>
      </c>
      <c r="E6" t="s">
        <v>182</v>
      </c>
      <c r="G6" t="s">
        <v>183</v>
      </c>
    </row>
    <row r="7" spans="1:8" x14ac:dyDescent="0.25">
      <c r="A7" t="s">
        <v>184</v>
      </c>
      <c r="E7" t="s">
        <v>185</v>
      </c>
      <c r="G7" t="s">
        <v>186</v>
      </c>
    </row>
    <row r="8" spans="1:8" x14ac:dyDescent="0.25">
      <c r="E8" t="s">
        <v>187</v>
      </c>
      <c r="G8" t="s">
        <v>188</v>
      </c>
    </row>
    <row r="9" spans="1:8" x14ac:dyDescent="0.25">
      <c r="E9" t="s">
        <v>189</v>
      </c>
    </row>
    <row r="10" spans="1:8" x14ac:dyDescent="0.25">
      <c r="E10" t="s">
        <v>190</v>
      </c>
    </row>
    <row r="12" spans="1:8" s="3" customFormat="1" ht="74.25" customHeight="1" x14ac:dyDescent="0.25">
      <c r="A12" s="11"/>
      <c r="C12" s="12"/>
      <c r="D12" s="6"/>
      <c r="H12" s="3" t="s">
        <v>191</v>
      </c>
    </row>
    <row r="13" spans="1:8" s="3" customFormat="1" ht="74.25" customHeight="1" x14ac:dyDescent="0.25">
      <c r="A13" s="11"/>
      <c r="C13" s="12"/>
      <c r="D13" s="6"/>
      <c r="H13" s="3" t="s">
        <v>192</v>
      </c>
    </row>
    <row r="14" spans="1:8" s="3" customFormat="1" ht="74.25" customHeight="1" x14ac:dyDescent="0.25">
      <c r="A14" s="11"/>
      <c r="C14" s="12"/>
      <c r="D14" s="2"/>
      <c r="H14" s="3" t="s">
        <v>193</v>
      </c>
    </row>
    <row r="15" spans="1:8" s="3" customFormat="1" ht="74.25" customHeight="1" x14ac:dyDescent="0.25">
      <c r="A15" s="11"/>
      <c r="C15" s="12"/>
      <c r="D15" s="2"/>
      <c r="H15" s="3" t="s">
        <v>194</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49</v>
      </c>
      <c r="C99" t="s">
        <v>195</v>
      </c>
    </row>
    <row r="100" spans="2:3" x14ac:dyDescent="0.25">
      <c r="B100" s="10">
        <v>1167</v>
      </c>
      <c r="C100" s="3" t="s">
        <v>196</v>
      </c>
    </row>
    <row r="101" spans="2:3" ht="30" x14ac:dyDescent="0.25">
      <c r="B101" s="10">
        <v>1131</v>
      </c>
      <c r="C101" s="3" t="s">
        <v>197</v>
      </c>
    </row>
    <row r="102" spans="2:3" x14ac:dyDescent="0.25">
      <c r="B102" s="10">
        <v>1177</v>
      </c>
      <c r="C102" s="3" t="s">
        <v>198</v>
      </c>
    </row>
    <row r="103" spans="2:3" ht="30" x14ac:dyDescent="0.25">
      <c r="B103" s="10">
        <v>1094</v>
      </c>
      <c r="C103" s="3" t="s">
        <v>199</v>
      </c>
    </row>
    <row r="104" spans="2:3" x14ac:dyDescent="0.25">
      <c r="B104" s="10">
        <v>1128</v>
      </c>
      <c r="C104" s="3" t="s">
        <v>200</v>
      </c>
    </row>
    <row r="105" spans="2:3" ht="30" x14ac:dyDescent="0.25">
      <c r="B105" s="10">
        <v>1095</v>
      </c>
      <c r="C105" s="3" t="s">
        <v>201</v>
      </c>
    </row>
    <row r="106" spans="2:3" ht="30" x14ac:dyDescent="0.25">
      <c r="B106" s="10">
        <v>1129</v>
      </c>
      <c r="C106" s="3" t="s">
        <v>202</v>
      </c>
    </row>
    <row r="107" spans="2:3" ht="45" x14ac:dyDescent="0.25">
      <c r="B107" s="10">
        <v>1120</v>
      </c>
      <c r="C107" s="3" t="s">
        <v>203</v>
      </c>
    </row>
    <row r="108" spans="2:3" x14ac:dyDescent="0.25">
      <c r="B108" s="9"/>
    </row>
    <row r="109" spans="2:3" x14ac:dyDescent="0.25">
      <c r="B109" s="9"/>
    </row>
    <row r="117" spans="2:3" x14ac:dyDescent="0.25">
      <c r="B117" t="s">
        <v>3</v>
      </c>
    </row>
    <row r="118" spans="2:3" x14ac:dyDescent="0.25">
      <c r="B118" t="s">
        <v>204</v>
      </c>
      <c r="C118" t="s">
        <v>205</v>
      </c>
    </row>
    <row r="119" spans="2:3" x14ac:dyDescent="0.25">
      <c r="B119" t="s">
        <v>206</v>
      </c>
      <c r="C119" t="s">
        <v>207</v>
      </c>
    </row>
    <row r="120" spans="2:3" x14ac:dyDescent="0.25">
      <c r="B120" t="s">
        <v>208</v>
      </c>
      <c r="C120" t="s">
        <v>209</v>
      </c>
    </row>
    <row r="121" spans="2:3" x14ac:dyDescent="0.25">
      <c r="B121" t="s">
        <v>210</v>
      </c>
      <c r="C121" t="s">
        <v>211</v>
      </c>
    </row>
    <row r="122" spans="2:3" x14ac:dyDescent="0.25">
      <c r="B122" t="s">
        <v>212</v>
      </c>
      <c r="C122" t="s">
        <v>213</v>
      </c>
    </row>
    <row r="123" spans="2:3" x14ac:dyDescent="0.25">
      <c r="B123" t="s">
        <v>214</v>
      </c>
      <c r="C123" t="s">
        <v>215</v>
      </c>
    </row>
    <row r="124" spans="2:3" x14ac:dyDescent="0.25">
      <c r="B124" t="s">
        <v>216</v>
      </c>
      <c r="C124" t="s">
        <v>217</v>
      </c>
    </row>
    <row r="125" spans="2:3" x14ac:dyDescent="0.25">
      <c r="B125" t="s">
        <v>218</v>
      </c>
      <c r="C125" t="s">
        <v>219</v>
      </c>
    </row>
    <row r="126" spans="2:3" x14ac:dyDescent="0.25">
      <c r="B126" t="s">
        <v>220</v>
      </c>
      <c r="C126" t="s">
        <v>221</v>
      </c>
    </row>
    <row r="127" spans="2:3" x14ac:dyDescent="0.25">
      <c r="B127" t="s">
        <v>222</v>
      </c>
      <c r="C127" t="s">
        <v>223</v>
      </c>
    </row>
    <row r="128" spans="2:3" x14ac:dyDescent="0.25">
      <c r="B128" t="s">
        <v>224</v>
      </c>
      <c r="C128" t="s">
        <v>225</v>
      </c>
    </row>
    <row r="129" spans="2:3" x14ac:dyDescent="0.25">
      <c r="B129" t="s">
        <v>226</v>
      </c>
      <c r="C129" t="s">
        <v>227</v>
      </c>
    </row>
    <row r="130" spans="2:3" x14ac:dyDescent="0.25">
      <c r="B130" t="s">
        <v>228</v>
      </c>
      <c r="C130" t="s">
        <v>229</v>
      </c>
    </row>
    <row r="131" spans="2:3" x14ac:dyDescent="0.25">
      <c r="B131" t="s">
        <v>230</v>
      </c>
      <c r="C131" t="s">
        <v>231</v>
      </c>
    </row>
    <row r="132" spans="2:3" x14ac:dyDescent="0.25">
      <c r="B132" t="s">
        <v>232</v>
      </c>
      <c r="C132" t="s">
        <v>233</v>
      </c>
    </row>
    <row r="133" spans="2:3" x14ac:dyDescent="0.25">
      <c r="B133" t="s">
        <v>234</v>
      </c>
      <c r="C133" t="s">
        <v>235</v>
      </c>
    </row>
    <row r="134" spans="2:3" x14ac:dyDescent="0.25">
      <c r="B134" t="s">
        <v>236</v>
      </c>
      <c r="C134" t="s">
        <v>237</v>
      </c>
    </row>
    <row r="135" spans="2:3" x14ac:dyDescent="0.25">
      <c r="B135" t="s">
        <v>238</v>
      </c>
      <c r="C135" t="s">
        <v>239</v>
      </c>
    </row>
    <row r="136" spans="2:3" x14ac:dyDescent="0.25">
      <c r="B136" t="s">
        <v>240</v>
      </c>
      <c r="C136" t="s">
        <v>241</v>
      </c>
    </row>
    <row r="137" spans="2:3" x14ac:dyDescent="0.25">
      <c r="B137" t="s">
        <v>242</v>
      </c>
      <c r="C137" t="s">
        <v>243</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4"/>
  <sheetViews>
    <sheetView topLeftCell="A40" zoomScale="60" zoomScaleNormal="60" workbookViewId="0">
      <selection activeCell="A3" sqref="A3:A6"/>
    </sheetView>
  </sheetViews>
  <sheetFormatPr baseColWidth="10" defaultColWidth="9.140625" defaultRowHeight="14.25" x14ac:dyDescent="0.2"/>
  <cols>
    <col min="1" max="1" width="25.140625" style="34" customWidth="1"/>
    <col min="2" max="2" width="96.140625" style="76" customWidth="1"/>
    <col min="3" max="3" width="18.5703125" style="34" customWidth="1"/>
    <col min="4" max="4" width="50.85546875" style="34" bestFit="1" customWidth="1"/>
    <col min="5" max="6" width="114.5703125" style="34" customWidth="1"/>
    <col min="7" max="8" width="42.85546875" style="34" customWidth="1"/>
    <col min="9" max="9" width="77.28515625" style="34" customWidth="1"/>
    <col min="10" max="13" width="16.7109375" style="34" customWidth="1"/>
    <col min="14" max="14" width="23.140625" style="34" customWidth="1"/>
    <col min="15" max="15" width="26.28515625" style="34" customWidth="1"/>
    <col min="16" max="16" width="28.42578125" style="34" customWidth="1"/>
    <col min="17" max="17" width="27.7109375" style="34" customWidth="1"/>
    <col min="18" max="18" width="26.28515625" style="34" customWidth="1"/>
    <col min="19" max="19" width="15" style="34" customWidth="1"/>
    <col min="20" max="20" width="11.42578125" style="34" customWidth="1"/>
    <col min="21" max="21" width="22.7109375" style="34" customWidth="1"/>
    <col min="22" max="22" width="11.42578125" style="34" customWidth="1"/>
    <col min="23" max="23" width="20.85546875" style="34" customWidth="1"/>
    <col min="24" max="24" width="22.140625" style="34" customWidth="1"/>
    <col min="25" max="225" width="11.42578125" style="34" customWidth="1"/>
    <col min="226" max="16384" width="9.140625" style="34"/>
  </cols>
  <sheetData>
    <row r="1" spans="1:24" ht="51" x14ac:dyDescent="0.2">
      <c r="A1" s="664" t="s">
        <v>22</v>
      </c>
      <c r="B1" s="121" t="s">
        <v>23</v>
      </c>
      <c r="C1" s="121" t="s">
        <v>24</v>
      </c>
      <c r="D1" s="121" t="s">
        <v>25</v>
      </c>
      <c r="E1" s="121" t="s">
        <v>26</v>
      </c>
      <c r="F1" s="121" t="s">
        <v>27</v>
      </c>
      <c r="G1" s="121" t="s">
        <v>28</v>
      </c>
      <c r="H1" s="121" t="s">
        <v>29</v>
      </c>
      <c r="I1" s="121" t="s">
        <v>30</v>
      </c>
      <c r="J1" s="121" t="s">
        <v>31</v>
      </c>
      <c r="K1" s="121" t="s">
        <v>32</v>
      </c>
      <c r="L1" s="121" t="s">
        <v>33</v>
      </c>
      <c r="M1" s="121" t="s">
        <v>34</v>
      </c>
      <c r="N1" s="121" t="s">
        <v>35</v>
      </c>
      <c r="O1" s="121" t="s">
        <v>36</v>
      </c>
      <c r="P1" s="121" t="s">
        <v>37</v>
      </c>
      <c r="Q1" s="121" t="s">
        <v>38</v>
      </c>
      <c r="R1" s="121" t="s">
        <v>39</v>
      </c>
      <c r="S1" s="121" t="s">
        <v>40</v>
      </c>
      <c r="T1" s="121" t="s">
        <v>41</v>
      </c>
      <c r="U1" s="121" t="s">
        <v>42</v>
      </c>
      <c r="V1" s="664" t="s">
        <v>43</v>
      </c>
      <c r="W1" s="664"/>
      <c r="X1" s="121" t="s">
        <v>44</v>
      </c>
    </row>
    <row r="2" spans="1:24" ht="15" thickBot="1" x14ac:dyDescent="0.25">
      <c r="A2" s="665"/>
      <c r="B2" s="133" t="s">
        <v>47</v>
      </c>
      <c r="C2" s="122"/>
      <c r="D2" s="122" t="s">
        <v>47</v>
      </c>
      <c r="E2" s="122" t="s">
        <v>47</v>
      </c>
      <c r="F2" s="122" t="s">
        <v>47</v>
      </c>
      <c r="G2" s="122" t="s">
        <v>47</v>
      </c>
      <c r="H2" s="122" t="s">
        <v>47</v>
      </c>
      <c r="I2" s="122" t="s">
        <v>47</v>
      </c>
      <c r="J2" s="123" t="s">
        <v>47</v>
      </c>
      <c r="K2" s="123" t="s">
        <v>47</v>
      </c>
      <c r="L2" s="123" t="s">
        <v>47</v>
      </c>
      <c r="M2" s="123" t="s">
        <v>47</v>
      </c>
      <c r="N2" s="122" t="s">
        <v>47</v>
      </c>
      <c r="O2" s="122" t="s">
        <v>47</v>
      </c>
      <c r="P2" s="122" t="s">
        <v>47</v>
      </c>
      <c r="Q2" s="122" t="s">
        <v>47</v>
      </c>
      <c r="R2" s="122"/>
      <c r="S2" s="122"/>
      <c r="T2" s="122" t="s">
        <v>48</v>
      </c>
      <c r="U2" s="122" t="s">
        <v>47</v>
      </c>
      <c r="V2" s="122" t="s">
        <v>49</v>
      </c>
      <c r="W2" s="122" t="s">
        <v>50</v>
      </c>
      <c r="X2" s="122" t="s">
        <v>47</v>
      </c>
    </row>
    <row r="3" spans="1:24" s="88" customFormat="1" ht="37.5" customHeight="1" x14ac:dyDescent="0.2">
      <c r="A3" s="666" t="s">
        <v>52</v>
      </c>
      <c r="B3" s="82" t="s">
        <v>53</v>
      </c>
      <c r="C3" s="83"/>
      <c r="D3" s="84" t="s">
        <v>54</v>
      </c>
      <c r="E3" s="85" t="s">
        <v>55</v>
      </c>
      <c r="F3" s="125" t="s">
        <v>56</v>
      </c>
      <c r="G3" s="84"/>
      <c r="H3" s="84"/>
      <c r="I3" s="84" t="s">
        <v>57</v>
      </c>
      <c r="J3" s="86"/>
      <c r="K3" s="86"/>
      <c r="L3" s="86"/>
      <c r="M3" s="86"/>
      <c r="N3" s="86"/>
      <c r="O3" s="84" t="s">
        <v>58</v>
      </c>
      <c r="P3" s="84"/>
      <c r="Q3" s="84"/>
      <c r="R3" s="84"/>
      <c r="S3" s="84"/>
      <c r="T3" s="84"/>
      <c r="U3" s="84"/>
      <c r="V3" s="84"/>
      <c r="W3" s="87"/>
      <c r="X3" s="134"/>
    </row>
    <row r="4" spans="1:24" s="88" customFormat="1" ht="42" customHeight="1" x14ac:dyDescent="0.2">
      <c r="A4" s="667"/>
      <c r="B4" s="89" t="s">
        <v>59</v>
      </c>
      <c r="C4" s="90"/>
      <c r="D4" s="91" t="s">
        <v>60</v>
      </c>
      <c r="E4" s="107" t="s">
        <v>61</v>
      </c>
      <c r="F4" s="127" t="s">
        <v>62</v>
      </c>
      <c r="G4" s="91"/>
      <c r="H4" s="91"/>
      <c r="I4" s="91" t="s">
        <v>63</v>
      </c>
      <c r="J4" s="92"/>
      <c r="K4" s="92"/>
      <c r="L4" s="92"/>
      <c r="M4" s="92"/>
      <c r="N4" s="93"/>
      <c r="O4" s="91" t="s">
        <v>58</v>
      </c>
      <c r="P4" s="91"/>
      <c r="Q4" s="91"/>
      <c r="R4" s="91"/>
      <c r="S4" s="91"/>
      <c r="T4" s="91"/>
      <c r="U4" s="91"/>
      <c r="V4" s="91"/>
      <c r="W4" s="94"/>
      <c r="X4" s="135"/>
    </row>
    <row r="5" spans="1:24" s="88" customFormat="1" ht="37.5" customHeight="1" x14ac:dyDescent="0.2">
      <c r="A5" s="667"/>
      <c r="B5" s="95" t="s">
        <v>64</v>
      </c>
      <c r="C5" s="96"/>
      <c r="D5" s="91" t="s">
        <v>60</v>
      </c>
      <c r="E5" s="107" t="s">
        <v>65</v>
      </c>
      <c r="F5" s="129" t="s">
        <v>66</v>
      </c>
      <c r="G5" s="91"/>
      <c r="H5" s="91"/>
      <c r="I5" s="91" t="s">
        <v>67</v>
      </c>
      <c r="J5" s="108"/>
      <c r="K5" s="108"/>
      <c r="L5" s="108"/>
      <c r="M5" s="108"/>
      <c r="N5" s="108"/>
      <c r="O5" s="91" t="s">
        <v>68</v>
      </c>
      <c r="P5" s="91"/>
      <c r="Q5" s="91"/>
      <c r="R5" s="91"/>
      <c r="S5" s="91"/>
      <c r="T5" s="91"/>
      <c r="U5" s="91"/>
      <c r="V5" s="91"/>
      <c r="W5" s="94"/>
      <c r="X5" s="135"/>
    </row>
    <row r="6" spans="1:24" s="88" customFormat="1" ht="16.5" thickBot="1" x14ac:dyDescent="0.25">
      <c r="A6" s="668"/>
      <c r="B6" s="136" t="s">
        <v>69</v>
      </c>
      <c r="C6" s="137">
        <v>0.17</v>
      </c>
      <c r="D6" s="119"/>
      <c r="E6" s="138"/>
      <c r="F6" s="139"/>
      <c r="G6" s="119"/>
      <c r="H6" s="119"/>
      <c r="I6" s="119"/>
      <c r="J6" s="140"/>
      <c r="K6" s="140"/>
      <c r="L6" s="140"/>
      <c r="M6" s="140"/>
      <c r="N6" s="140"/>
      <c r="O6" s="119"/>
      <c r="P6" s="119"/>
      <c r="Q6" s="119"/>
      <c r="R6" s="119"/>
      <c r="S6" s="119"/>
      <c r="T6" s="119"/>
      <c r="U6" s="119"/>
      <c r="V6" s="119"/>
      <c r="W6" s="104"/>
      <c r="X6" s="141"/>
    </row>
    <row r="7" spans="1:24" s="88" customFormat="1" ht="60" x14ac:dyDescent="0.2">
      <c r="A7" s="669" t="s">
        <v>70</v>
      </c>
      <c r="B7" s="98" t="s">
        <v>71</v>
      </c>
      <c r="C7" s="99"/>
      <c r="D7" s="84" t="s">
        <v>54</v>
      </c>
      <c r="E7" s="100" t="s">
        <v>72</v>
      </c>
      <c r="F7" s="126" t="s">
        <v>73</v>
      </c>
      <c r="G7" s="84"/>
      <c r="H7" s="84" t="s">
        <v>74</v>
      </c>
      <c r="I7" s="84" t="s">
        <v>75</v>
      </c>
      <c r="J7" s="86">
        <v>1</v>
      </c>
      <c r="K7" s="86">
        <v>1</v>
      </c>
      <c r="L7" s="86">
        <v>1</v>
      </c>
      <c r="M7" s="86">
        <v>1</v>
      </c>
      <c r="N7" s="86">
        <v>1</v>
      </c>
      <c r="O7" s="84" t="s">
        <v>58</v>
      </c>
      <c r="P7" s="84"/>
      <c r="Q7" s="84"/>
      <c r="R7" s="84"/>
      <c r="S7" s="84"/>
      <c r="T7" s="84"/>
      <c r="U7" s="84"/>
      <c r="V7" s="84"/>
      <c r="W7" s="87"/>
      <c r="X7" s="134"/>
    </row>
    <row r="8" spans="1:24" s="88" customFormat="1" ht="16.5" thickBot="1" x14ac:dyDescent="0.25">
      <c r="A8" s="670"/>
      <c r="B8" s="136" t="s">
        <v>69</v>
      </c>
      <c r="C8" s="142">
        <v>0.04</v>
      </c>
      <c r="D8" s="119"/>
      <c r="E8" s="138"/>
      <c r="F8" s="143"/>
      <c r="G8" s="119"/>
      <c r="H8" s="119"/>
      <c r="I8" s="119"/>
      <c r="J8" s="144"/>
      <c r="K8" s="144"/>
      <c r="L8" s="144"/>
      <c r="M8" s="140"/>
      <c r="N8" s="119"/>
      <c r="O8" s="119"/>
      <c r="P8" s="119"/>
      <c r="Q8" s="145"/>
      <c r="R8" s="145"/>
      <c r="S8" s="119"/>
      <c r="T8" s="119"/>
      <c r="U8" s="119"/>
      <c r="V8" s="119"/>
      <c r="W8" s="104"/>
      <c r="X8" s="141"/>
    </row>
    <row r="9" spans="1:24" s="88" customFormat="1" ht="30" x14ac:dyDescent="0.2">
      <c r="A9" s="671" t="s">
        <v>77</v>
      </c>
      <c r="B9" s="98" t="s">
        <v>78</v>
      </c>
      <c r="C9" s="99"/>
      <c r="D9" s="84" t="s">
        <v>54</v>
      </c>
      <c r="E9" s="101" t="s">
        <v>79</v>
      </c>
      <c r="F9" s="126" t="s">
        <v>80</v>
      </c>
      <c r="G9" s="84" t="s">
        <v>248</v>
      </c>
      <c r="H9" s="84" t="s">
        <v>76</v>
      </c>
      <c r="I9" s="84" t="s">
        <v>81</v>
      </c>
      <c r="J9" s="86"/>
      <c r="K9" s="102">
        <v>1</v>
      </c>
      <c r="L9" s="86"/>
      <c r="M9" s="86"/>
      <c r="N9" s="103">
        <v>1</v>
      </c>
      <c r="O9" s="84" t="s">
        <v>58</v>
      </c>
      <c r="P9" s="84"/>
      <c r="Q9" s="84"/>
      <c r="R9" s="84"/>
      <c r="S9" s="84"/>
      <c r="T9" s="84"/>
      <c r="U9" s="84"/>
      <c r="V9" s="84"/>
      <c r="W9" s="87"/>
      <c r="X9" s="134"/>
    </row>
    <row r="10" spans="1:24" s="88" customFormat="1" ht="30" x14ac:dyDescent="0.2">
      <c r="A10" s="672"/>
      <c r="B10" s="110" t="s">
        <v>335</v>
      </c>
      <c r="C10" s="90"/>
      <c r="D10" s="91" t="s">
        <v>54</v>
      </c>
      <c r="E10" s="105" t="s">
        <v>82</v>
      </c>
      <c r="F10" s="128" t="s">
        <v>83</v>
      </c>
      <c r="G10" s="91" t="s">
        <v>248</v>
      </c>
      <c r="H10" s="91" t="s">
        <v>76</v>
      </c>
      <c r="I10" s="91" t="s">
        <v>84</v>
      </c>
      <c r="J10" s="106">
        <v>1</v>
      </c>
      <c r="K10" s="106"/>
      <c r="L10" s="106">
        <v>1</v>
      </c>
      <c r="M10" s="106">
        <v>1</v>
      </c>
      <c r="N10" s="130">
        <v>3</v>
      </c>
      <c r="O10" s="91" t="s">
        <v>58</v>
      </c>
      <c r="P10" s="91"/>
      <c r="Q10" s="91"/>
      <c r="R10" s="91"/>
      <c r="S10" s="91"/>
      <c r="T10" s="91"/>
      <c r="U10" s="91"/>
      <c r="V10" s="91"/>
      <c r="W10" s="94"/>
      <c r="X10" s="135"/>
    </row>
    <row r="11" spans="1:24" s="88" customFormat="1" ht="30" x14ac:dyDescent="0.2">
      <c r="A11" s="672"/>
      <c r="B11" s="110" t="s">
        <v>336</v>
      </c>
      <c r="C11" s="109"/>
      <c r="D11" s="91" t="s">
        <v>54</v>
      </c>
      <c r="E11" s="105" t="s">
        <v>85</v>
      </c>
      <c r="F11" s="128" t="s">
        <v>86</v>
      </c>
      <c r="G11" s="91" t="s">
        <v>248</v>
      </c>
      <c r="H11" s="91" t="s">
        <v>76</v>
      </c>
      <c r="I11" s="91" t="s">
        <v>87</v>
      </c>
      <c r="J11" s="106"/>
      <c r="K11" s="106">
        <v>3</v>
      </c>
      <c r="L11" s="106">
        <v>3</v>
      </c>
      <c r="M11" s="106">
        <v>3</v>
      </c>
      <c r="N11" s="130">
        <v>9</v>
      </c>
      <c r="O11" s="91" t="s">
        <v>58</v>
      </c>
      <c r="P11" s="91"/>
      <c r="Q11" s="91"/>
      <c r="R11" s="91"/>
      <c r="S11" s="91"/>
      <c r="T11" s="91"/>
      <c r="U11" s="91"/>
      <c r="V11" s="91"/>
      <c r="W11" s="94"/>
      <c r="X11" s="135"/>
    </row>
    <row r="12" spans="1:24" s="88" customFormat="1" ht="16.5" thickBot="1" x14ac:dyDescent="0.25">
      <c r="A12" s="673"/>
      <c r="B12" s="136" t="s">
        <v>69</v>
      </c>
      <c r="C12" s="142">
        <v>7.0000000000000007E-2</v>
      </c>
      <c r="D12" s="119"/>
      <c r="E12" s="138"/>
      <c r="F12" s="143"/>
      <c r="G12" s="119"/>
      <c r="H12" s="119"/>
      <c r="I12" s="119"/>
      <c r="J12" s="144"/>
      <c r="K12" s="144"/>
      <c r="L12" s="144"/>
      <c r="M12" s="140"/>
      <c r="N12" s="119"/>
      <c r="O12" s="119"/>
      <c r="P12" s="119"/>
      <c r="Q12" s="145"/>
      <c r="R12" s="145"/>
      <c r="S12" s="119"/>
      <c r="T12" s="119"/>
      <c r="U12" s="119"/>
      <c r="V12" s="119"/>
      <c r="W12" s="104"/>
      <c r="X12" s="141"/>
    </row>
    <row r="13" spans="1:24" s="88" customFormat="1" ht="38.25" customHeight="1" x14ac:dyDescent="0.2">
      <c r="A13" s="674" t="s">
        <v>88</v>
      </c>
      <c r="B13" s="100" t="s">
        <v>89</v>
      </c>
      <c r="C13" s="83"/>
      <c r="D13" s="84" t="s">
        <v>60</v>
      </c>
      <c r="E13" s="85" t="s">
        <v>90</v>
      </c>
      <c r="F13" s="125" t="s">
        <v>91</v>
      </c>
      <c r="G13" s="84"/>
      <c r="H13" s="84"/>
      <c r="I13" s="84" t="s">
        <v>92</v>
      </c>
      <c r="J13" s="102"/>
      <c r="K13" s="102"/>
      <c r="L13" s="102"/>
      <c r="M13" s="102"/>
      <c r="N13" s="102"/>
      <c r="O13" s="84" t="s">
        <v>58</v>
      </c>
      <c r="P13" s="84"/>
      <c r="Q13" s="84"/>
      <c r="R13" s="84"/>
      <c r="S13" s="84"/>
      <c r="T13" s="84"/>
      <c r="U13" s="84"/>
      <c r="V13" s="84"/>
      <c r="W13" s="87"/>
      <c r="X13" s="134"/>
    </row>
    <row r="14" spans="1:24" s="88" customFormat="1" ht="44.25" customHeight="1" x14ac:dyDescent="0.2">
      <c r="A14" s="675"/>
      <c r="B14" s="95" t="s">
        <v>334</v>
      </c>
      <c r="C14" s="96"/>
      <c r="D14" s="91" t="s">
        <v>54</v>
      </c>
      <c r="E14" s="107" t="s">
        <v>93</v>
      </c>
      <c r="F14" s="127" t="s">
        <v>94</v>
      </c>
      <c r="G14" s="91"/>
      <c r="H14" s="91"/>
      <c r="I14" s="91" t="s">
        <v>95</v>
      </c>
      <c r="J14" s="106"/>
      <c r="K14" s="106"/>
      <c r="L14" s="106"/>
      <c r="M14" s="106"/>
      <c r="N14" s="106"/>
      <c r="O14" s="91" t="s">
        <v>58</v>
      </c>
      <c r="P14" s="91"/>
      <c r="Q14" s="91"/>
      <c r="R14" s="91"/>
      <c r="S14" s="91"/>
      <c r="T14" s="91"/>
      <c r="U14" s="91"/>
      <c r="V14" s="91"/>
      <c r="W14" s="94"/>
      <c r="X14" s="135"/>
    </row>
    <row r="15" spans="1:24" s="88" customFormat="1" ht="35.25" customHeight="1" x14ac:dyDescent="0.2">
      <c r="A15" s="675"/>
      <c r="B15" s="95" t="s">
        <v>327</v>
      </c>
      <c r="C15" s="96"/>
      <c r="D15" s="91" t="s">
        <v>54</v>
      </c>
      <c r="E15" s="107" t="s">
        <v>96</v>
      </c>
      <c r="F15" s="127" t="s">
        <v>97</v>
      </c>
      <c r="G15" s="91"/>
      <c r="H15" s="91"/>
      <c r="I15" s="91" t="s">
        <v>98</v>
      </c>
      <c r="J15" s="106"/>
      <c r="K15" s="106"/>
      <c r="L15" s="106"/>
      <c r="M15" s="106"/>
      <c r="N15" s="106"/>
      <c r="O15" s="91" t="s">
        <v>58</v>
      </c>
      <c r="P15" s="91"/>
      <c r="Q15" s="91"/>
      <c r="R15" s="91"/>
      <c r="S15" s="91"/>
      <c r="T15" s="91"/>
      <c r="U15" s="91"/>
      <c r="V15" s="91"/>
      <c r="W15" s="94"/>
      <c r="X15" s="135"/>
    </row>
    <row r="16" spans="1:24" s="88" customFormat="1" ht="24" customHeight="1" x14ac:dyDescent="0.2">
      <c r="A16" s="675"/>
      <c r="B16" s="95" t="s">
        <v>99</v>
      </c>
      <c r="C16" s="96"/>
      <c r="D16" s="91" t="s">
        <v>54</v>
      </c>
      <c r="E16" s="107" t="s">
        <v>100</v>
      </c>
      <c r="F16" s="127" t="s">
        <v>101</v>
      </c>
      <c r="G16" s="91"/>
      <c r="H16" s="91"/>
      <c r="I16" s="91" t="s">
        <v>102</v>
      </c>
      <c r="J16" s="106"/>
      <c r="K16" s="106"/>
      <c r="L16" s="106"/>
      <c r="M16" s="106"/>
      <c r="N16" s="106"/>
      <c r="O16" s="91" t="s">
        <v>58</v>
      </c>
      <c r="P16" s="91"/>
      <c r="Q16" s="91"/>
      <c r="R16" s="91"/>
      <c r="S16" s="91"/>
      <c r="T16" s="91"/>
      <c r="U16" s="91"/>
      <c r="V16" s="91"/>
      <c r="W16" s="94"/>
      <c r="X16" s="135"/>
    </row>
    <row r="17" spans="1:24" s="88" customFormat="1" ht="44.25" customHeight="1" x14ac:dyDescent="0.2">
      <c r="A17" s="675"/>
      <c r="B17" s="95" t="s">
        <v>103</v>
      </c>
      <c r="C17" s="96"/>
      <c r="D17" s="91" t="s">
        <v>54</v>
      </c>
      <c r="E17" s="107" t="s">
        <v>104</v>
      </c>
      <c r="F17" s="127" t="s">
        <v>105</v>
      </c>
      <c r="G17" s="91"/>
      <c r="H17" s="91"/>
      <c r="I17" s="91" t="s">
        <v>106</v>
      </c>
      <c r="J17" s="106"/>
      <c r="K17" s="106"/>
      <c r="L17" s="106"/>
      <c r="M17" s="106"/>
      <c r="N17" s="106"/>
      <c r="O17" s="91" t="s">
        <v>58</v>
      </c>
      <c r="P17" s="91"/>
      <c r="Q17" s="91"/>
      <c r="R17" s="91"/>
      <c r="S17" s="91"/>
      <c r="T17" s="91"/>
      <c r="U17" s="91"/>
      <c r="V17" s="91"/>
      <c r="W17" s="94"/>
      <c r="X17" s="135"/>
    </row>
    <row r="18" spans="1:24" s="88" customFormat="1" ht="30" x14ac:dyDescent="0.2">
      <c r="A18" s="675"/>
      <c r="B18" s="95" t="s">
        <v>107</v>
      </c>
      <c r="C18" s="96"/>
      <c r="D18" s="91" t="s">
        <v>54</v>
      </c>
      <c r="E18" s="107" t="s">
        <v>108</v>
      </c>
      <c r="F18" s="127" t="s">
        <v>109</v>
      </c>
      <c r="G18" s="91"/>
      <c r="H18" s="91"/>
      <c r="I18" s="91" t="s">
        <v>110</v>
      </c>
      <c r="J18" s="108"/>
      <c r="K18" s="108"/>
      <c r="L18" s="108"/>
      <c r="M18" s="108"/>
      <c r="N18" s="108"/>
      <c r="O18" s="91" t="s">
        <v>58</v>
      </c>
      <c r="P18" s="91"/>
      <c r="Q18" s="91"/>
      <c r="R18" s="91"/>
      <c r="S18" s="91"/>
      <c r="T18" s="91"/>
      <c r="U18" s="91"/>
      <c r="V18" s="91"/>
      <c r="W18" s="94"/>
      <c r="X18" s="135"/>
    </row>
    <row r="19" spans="1:24" s="88" customFormat="1" ht="43.5" customHeight="1" x14ac:dyDescent="0.2">
      <c r="A19" s="675"/>
      <c r="B19" s="95" t="s">
        <v>111</v>
      </c>
      <c r="C19" s="96"/>
      <c r="D19" s="91" t="s">
        <v>54</v>
      </c>
      <c r="E19" s="107" t="s">
        <v>112</v>
      </c>
      <c r="F19" s="127" t="s">
        <v>113</v>
      </c>
      <c r="G19" s="91"/>
      <c r="H19" s="91"/>
      <c r="I19" s="91" t="s">
        <v>114</v>
      </c>
      <c r="J19" s="108"/>
      <c r="K19" s="108"/>
      <c r="L19" s="108"/>
      <c r="M19" s="108"/>
      <c r="N19" s="108"/>
      <c r="O19" s="91" t="s">
        <v>58</v>
      </c>
      <c r="P19" s="91"/>
      <c r="Q19" s="91"/>
      <c r="R19" s="91"/>
      <c r="S19" s="91"/>
      <c r="T19" s="91"/>
      <c r="U19" s="91"/>
      <c r="V19" s="91"/>
      <c r="W19" s="94"/>
      <c r="X19" s="135"/>
    </row>
    <row r="20" spans="1:24" s="88" customFormat="1" ht="36.75" customHeight="1" x14ac:dyDescent="0.2">
      <c r="A20" s="675"/>
      <c r="B20" s="95" t="s">
        <v>275</v>
      </c>
      <c r="C20" s="96"/>
      <c r="D20" s="91" t="s">
        <v>54</v>
      </c>
      <c r="E20" s="107" t="s">
        <v>277</v>
      </c>
      <c r="F20" s="127" t="s">
        <v>276</v>
      </c>
      <c r="G20" s="91"/>
      <c r="H20" s="91"/>
      <c r="I20" s="91" t="s">
        <v>278</v>
      </c>
      <c r="J20" s="108"/>
      <c r="K20" s="108"/>
      <c r="L20" s="108"/>
      <c r="M20" s="108"/>
      <c r="N20" s="108"/>
      <c r="O20" s="91" t="s">
        <v>58</v>
      </c>
      <c r="P20" s="91"/>
      <c r="Q20" s="91"/>
      <c r="R20" s="91"/>
      <c r="S20" s="91"/>
      <c r="T20" s="91"/>
      <c r="U20" s="91"/>
      <c r="V20" s="91"/>
      <c r="W20" s="94"/>
      <c r="X20" s="135"/>
    </row>
    <row r="21" spans="1:24" s="88" customFormat="1" ht="40.5" customHeight="1" x14ac:dyDescent="0.2">
      <c r="A21" s="675"/>
      <c r="B21" s="95" t="s">
        <v>115</v>
      </c>
      <c r="C21" s="109"/>
      <c r="D21" s="91" t="s">
        <v>60</v>
      </c>
      <c r="E21" s="107" t="s">
        <v>116</v>
      </c>
      <c r="F21" s="127" t="s">
        <v>117</v>
      </c>
      <c r="G21" s="91"/>
      <c r="H21" s="91"/>
      <c r="I21" s="91" t="s">
        <v>118</v>
      </c>
      <c r="J21" s="108"/>
      <c r="K21" s="108"/>
      <c r="L21" s="108"/>
      <c r="M21" s="108"/>
      <c r="N21" s="108"/>
      <c r="O21" s="91" t="s">
        <v>58</v>
      </c>
      <c r="P21" s="91"/>
      <c r="Q21" s="91"/>
      <c r="R21" s="91"/>
      <c r="S21" s="91"/>
      <c r="T21" s="91"/>
      <c r="U21" s="91"/>
      <c r="V21" s="91"/>
      <c r="W21" s="94"/>
      <c r="X21" s="135"/>
    </row>
    <row r="22" spans="1:24" s="88" customFormat="1" ht="16.5" thickBot="1" x14ac:dyDescent="0.25">
      <c r="A22" s="676"/>
      <c r="B22" s="136" t="s">
        <v>69</v>
      </c>
      <c r="C22" s="142">
        <v>0.18</v>
      </c>
      <c r="D22" s="119"/>
      <c r="E22" s="138"/>
      <c r="F22" s="143"/>
      <c r="G22" s="119"/>
      <c r="H22" s="119"/>
      <c r="I22" s="119"/>
      <c r="J22" s="144"/>
      <c r="K22" s="144"/>
      <c r="L22" s="144"/>
      <c r="M22" s="140"/>
      <c r="N22" s="119"/>
      <c r="O22" s="119"/>
      <c r="P22" s="119"/>
      <c r="Q22" s="145"/>
      <c r="R22" s="145"/>
      <c r="S22" s="119"/>
      <c r="T22" s="119"/>
      <c r="U22" s="119"/>
      <c r="V22" s="119"/>
      <c r="W22" s="104"/>
      <c r="X22" s="141"/>
    </row>
    <row r="23" spans="1:24" s="88" customFormat="1" ht="41.25" customHeight="1" x14ac:dyDescent="0.2">
      <c r="A23" s="666" t="s">
        <v>119</v>
      </c>
      <c r="B23" s="146" t="s">
        <v>328</v>
      </c>
      <c r="C23" s="99"/>
      <c r="D23" s="84" t="s">
        <v>60</v>
      </c>
      <c r="E23" s="85" t="s">
        <v>120</v>
      </c>
      <c r="F23" s="125" t="s">
        <v>121</v>
      </c>
      <c r="G23" s="84"/>
      <c r="H23" s="84"/>
      <c r="I23" s="84" t="s">
        <v>122</v>
      </c>
      <c r="J23" s="86"/>
      <c r="K23" s="86"/>
      <c r="L23" s="86"/>
      <c r="M23" s="86"/>
      <c r="N23" s="86"/>
      <c r="O23" s="84" t="s">
        <v>123</v>
      </c>
      <c r="P23" s="84"/>
      <c r="Q23" s="84"/>
      <c r="R23" s="84"/>
      <c r="S23" s="84"/>
      <c r="T23" s="84"/>
      <c r="U23" s="84"/>
      <c r="V23" s="84"/>
      <c r="W23" s="87"/>
      <c r="X23" s="134"/>
    </row>
    <row r="24" spans="1:24" s="88" customFormat="1" ht="39" customHeight="1" x14ac:dyDescent="0.2">
      <c r="A24" s="667"/>
      <c r="B24" s="131" t="s">
        <v>329</v>
      </c>
      <c r="C24" s="90"/>
      <c r="D24" s="91" t="s">
        <v>54</v>
      </c>
      <c r="E24" s="107" t="s">
        <v>124</v>
      </c>
      <c r="F24" s="127" t="s">
        <v>125</v>
      </c>
      <c r="G24" s="91"/>
      <c r="H24" s="91"/>
      <c r="I24" s="91" t="s">
        <v>126</v>
      </c>
      <c r="J24" s="108"/>
      <c r="K24" s="108"/>
      <c r="L24" s="108"/>
      <c r="M24" s="108"/>
      <c r="N24" s="108"/>
      <c r="O24" s="91" t="s">
        <v>123</v>
      </c>
      <c r="P24" s="91"/>
      <c r="Q24" s="91"/>
      <c r="R24" s="91"/>
      <c r="S24" s="91"/>
      <c r="T24" s="91"/>
      <c r="U24" s="91"/>
      <c r="V24" s="91"/>
      <c r="W24" s="94"/>
      <c r="X24" s="135"/>
    </row>
    <row r="25" spans="1:24" s="88" customFormat="1" ht="54.75" customHeight="1" x14ac:dyDescent="0.2">
      <c r="A25" s="667"/>
      <c r="B25" s="131" t="s">
        <v>330</v>
      </c>
      <c r="C25" s="90"/>
      <c r="D25" s="91" t="s">
        <v>54</v>
      </c>
      <c r="E25" s="107" t="s">
        <v>127</v>
      </c>
      <c r="F25" s="127" t="s">
        <v>128</v>
      </c>
      <c r="G25" s="91"/>
      <c r="H25" s="91"/>
      <c r="I25" s="91" t="s">
        <v>129</v>
      </c>
      <c r="J25" s="108"/>
      <c r="K25" s="108"/>
      <c r="L25" s="108"/>
      <c r="M25" s="108"/>
      <c r="N25" s="108"/>
      <c r="O25" s="91" t="s">
        <v>123</v>
      </c>
      <c r="P25" s="91"/>
      <c r="Q25" s="91"/>
      <c r="R25" s="91"/>
      <c r="S25" s="91"/>
      <c r="T25" s="91"/>
      <c r="U25" s="91"/>
      <c r="V25" s="91"/>
      <c r="W25" s="94"/>
      <c r="X25" s="135"/>
    </row>
    <row r="26" spans="1:24" s="88" customFormat="1" ht="56.25" customHeight="1" x14ac:dyDescent="0.2">
      <c r="A26" s="667"/>
      <c r="B26" s="131" t="s">
        <v>331</v>
      </c>
      <c r="C26" s="90"/>
      <c r="D26" s="91" t="s">
        <v>54</v>
      </c>
      <c r="E26" s="107" t="s">
        <v>130</v>
      </c>
      <c r="F26" s="127" t="s">
        <v>131</v>
      </c>
      <c r="G26" s="91"/>
      <c r="H26" s="91"/>
      <c r="I26" s="91" t="s">
        <v>132</v>
      </c>
      <c r="J26" s="108"/>
      <c r="K26" s="108"/>
      <c r="L26" s="108"/>
      <c r="M26" s="108"/>
      <c r="N26" s="108"/>
      <c r="O26" s="91" t="s">
        <v>58</v>
      </c>
      <c r="P26" s="91"/>
      <c r="Q26" s="91"/>
      <c r="R26" s="91"/>
      <c r="S26" s="91"/>
      <c r="T26" s="91"/>
      <c r="U26" s="91"/>
      <c r="V26" s="91"/>
      <c r="W26" s="94"/>
      <c r="X26" s="135"/>
    </row>
    <row r="27" spans="1:24" s="88" customFormat="1" ht="90.75" x14ac:dyDescent="0.2">
      <c r="A27" s="667"/>
      <c r="B27" s="131" t="s">
        <v>332</v>
      </c>
      <c r="C27" s="90"/>
      <c r="D27" s="91" t="s">
        <v>54</v>
      </c>
      <c r="E27" s="107" t="s">
        <v>133</v>
      </c>
      <c r="F27" s="127" t="s">
        <v>134</v>
      </c>
      <c r="G27" s="91"/>
      <c r="H27" s="91"/>
      <c r="I27" s="91" t="s">
        <v>135</v>
      </c>
      <c r="J27" s="108"/>
      <c r="K27" s="108"/>
      <c r="L27" s="108"/>
      <c r="M27" s="108"/>
      <c r="N27" s="108"/>
      <c r="O27" s="91" t="s">
        <v>58</v>
      </c>
      <c r="P27" s="91"/>
      <c r="Q27" s="91"/>
      <c r="R27" s="91"/>
      <c r="S27" s="91"/>
      <c r="T27" s="91"/>
      <c r="U27" s="91"/>
      <c r="V27" s="91"/>
      <c r="W27" s="94"/>
      <c r="X27" s="135"/>
    </row>
    <row r="28" spans="1:24" s="88" customFormat="1" ht="41.25" customHeight="1" x14ac:dyDescent="0.2">
      <c r="A28" s="667"/>
      <c r="B28" s="131" t="s">
        <v>333</v>
      </c>
      <c r="C28" s="132"/>
      <c r="D28" s="91" t="s">
        <v>54</v>
      </c>
      <c r="E28" s="107" t="s">
        <v>322</v>
      </c>
      <c r="F28" s="127" t="s">
        <v>322</v>
      </c>
      <c r="G28" s="91"/>
      <c r="H28" s="91"/>
      <c r="I28" s="91" t="s">
        <v>136</v>
      </c>
      <c r="J28" s="108"/>
      <c r="K28" s="108"/>
      <c r="L28" s="108"/>
      <c r="M28" s="108"/>
      <c r="N28" s="108"/>
      <c r="O28" s="91" t="s">
        <v>58</v>
      </c>
      <c r="P28" s="91"/>
      <c r="Q28" s="91"/>
      <c r="R28" s="91"/>
      <c r="S28" s="91"/>
      <c r="T28" s="91"/>
      <c r="U28" s="91"/>
      <c r="V28" s="91"/>
      <c r="W28" s="94"/>
      <c r="X28" s="135"/>
    </row>
    <row r="29" spans="1:24" s="88" customFormat="1" ht="39.75" customHeight="1" x14ac:dyDescent="0.2">
      <c r="A29" s="667"/>
      <c r="B29" s="131" t="s">
        <v>137</v>
      </c>
      <c r="C29" s="90"/>
      <c r="D29" s="91" t="s">
        <v>54</v>
      </c>
      <c r="E29" s="107" t="s">
        <v>138</v>
      </c>
      <c r="F29" s="127" t="s">
        <v>139</v>
      </c>
      <c r="G29" s="91"/>
      <c r="H29" s="91"/>
      <c r="I29" s="91" t="s">
        <v>140</v>
      </c>
      <c r="J29" s="108"/>
      <c r="K29" s="108"/>
      <c r="L29" s="108"/>
      <c r="M29" s="108"/>
      <c r="N29" s="108"/>
      <c r="O29" s="91" t="s">
        <v>58</v>
      </c>
      <c r="P29" s="91"/>
      <c r="Q29" s="91"/>
      <c r="R29" s="91"/>
      <c r="S29" s="91"/>
      <c r="T29" s="91"/>
      <c r="U29" s="91"/>
      <c r="V29" s="91"/>
      <c r="W29" s="94"/>
      <c r="X29" s="135"/>
    </row>
    <row r="30" spans="1:24" s="88" customFormat="1" ht="45.75" customHeight="1" x14ac:dyDescent="0.2">
      <c r="A30" s="667"/>
      <c r="B30" s="131" t="s">
        <v>141</v>
      </c>
      <c r="C30" s="90"/>
      <c r="D30" s="91" t="s">
        <v>54</v>
      </c>
      <c r="E30" s="107" t="s">
        <v>142</v>
      </c>
      <c r="F30" s="128" t="s">
        <v>143</v>
      </c>
      <c r="G30" s="91"/>
      <c r="H30" s="91"/>
      <c r="I30" s="91" t="s">
        <v>144</v>
      </c>
      <c r="J30" s="108"/>
      <c r="K30" s="108"/>
      <c r="L30" s="108"/>
      <c r="M30" s="108"/>
      <c r="N30" s="108"/>
      <c r="O30" s="91" t="s">
        <v>58</v>
      </c>
      <c r="P30" s="91"/>
      <c r="Q30" s="91"/>
      <c r="R30" s="91"/>
      <c r="S30" s="91"/>
      <c r="T30" s="91"/>
      <c r="U30" s="91"/>
      <c r="V30" s="91"/>
      <c r="W30" s="94"/>
      <c r="X30" s="135"/>
    </row>
    <row r="31" spans="1:24" s="88" customFormat="1" ht="51" customHeight="1" x14ac:dyDescent="0.2">
      <c r="A31" s="667"/>
      <c r="B31" s="124" t="s">
        <v>321</v>
      </c>
      <c r="C31" s="90"/>
      <c r="D31" s="91" t="s">
        <v>54</v>
      </c>
      <c r="E31" s="107" t="s">
        <v>145</v>
      </c>
      <c r="F31" s="128" t="s">
        <v>146</v>
      </c>
      <c r="G31" s="91"/>
      <c r="H31" s="91" t="s">
        <v>76</v>
      </c>
      <c r="I31" s="91" t="s">
        <v>289</v>
      </c>
      <c r="J31" s="106"/>
      <c r="K31" s="106"/>
      <c r="L31" s="106"/>
      <c r="M31" s="106"/>
      <c r="N31" s="106"/>
      <c r="O31" s="91" t="s">
        <v>58</v>
      </c>
      <c r="P31" s="91"/>
      <c r="Q31" s="91"/>
      <c r="R31" s="91"/>
      <c r="S31" s="91"/>
      <c r="T31" s="91"/>
      <c r="U31" s="91"/>
      <c r="V31" s="91"/>
      <c r="W31" s="94"/>
      <c r="X31" s="135"/>
    </row>
    <row r="32" spans="1:24" s="88" customFormat="1" ht="60" x14ac:dyDescent="0.2">
      <c r="A32" s="667"/>
      <c r="B32" s="124" t="s">
        <v>147</v>
      </c>
      <c r="C32" s="90"/>
      <c r="D32" s="91" t="s">
        <v>60</v>
      </c>
      <c r="E32" s="107" t="s">
        <v>148</v>
      </c>
      <c r="F32" s="128" t="s">
        <v>149</v>
      </c>
      <c r="G32" s="91"/>
      <c r="H32" s="91" t="s">
        <v>74</v>
      </c>
      <c r="I32" s="91" t="s">
        <v>290</v>
      </c>
      <c r="J32" s="106"/>
      <c r="K32" s="106"/>
      <c r="L32" s="106"/>
      <c r="M32" s="106"/>
      <c r="N32" s="106"/>
      <c r="O32" s="91" t="s">
        <v>58</v>
      </c>
      <c r="P32" s="91"/>
      <c r="Q32" s="91"/>
      <c r="R32" s="91"/>
      <c r="S32" s="91"/>
      <c r="T32" s="91"/>
      <c r="U32" s="91"/>
      <c r="V32" s="91"/>
      <c r="W32" s="94"/>
      <c r="X32" s="135"/>
    </row>
    <row r="33" spans="1:24" s="88" customFormat="1" ht="16.5" thickBot="1" x14ac:dyDescent="0.25">
      <c r="A33" s="668"/>
      <c r="B33" s="136" t="s">
        <v>69</v>
      </c>
      <c r="C33" s="142">
        <v>0.17</v>
      </c>
      <c r="D33" s="136"/>
      <c r="E33" s="147"/>
      <c r="F33" s="148"/>
      <c r="G33" s="136"/>
      <c r="H33" s="119"/>
      <c r="I33" s="119"/>
      <c r="J33" s="149"/>
      <c r="K33" s="149"/>
      <c r="L33" s="149"/>
      <c r="M33" s="149"/>
      <c r="N33" s="136"/>
      <c r="O33" s="136"/>
      <c r="P33" s="136"/>
      <c r="Q33" s="136"/>
      <c r="R33" s="136"/>
      <c r="S33" s="136"/>
      <c r="T33" s="136"/>
      <c r="U33" s="136"/>
      <c r="V33" s="136"/>
      <c r="W33" s="150"/>
      <c r="X33" s="151"/>
    </row>
    <row r="34" spans="1:24" s="88" customFormat="1" ht="55.5" customHeight="1" x14ac:dyDescent="0.2">
      <c r="A34" s="666" t="s">
        <v>151</v>
      </c>
      <c r="B34" s="98" t="s">
        <v>152</v>
      </c>
      <c r="C34" s="152"/>
      <c r="D34" s="84" t="s">
        <v>54</v>
      </c>
      <c r="E34" s="100" t="s">
        <v>153</v>
      </c>
      <c r="F34" s="153" t="s">
        <v>297</v>
      </c>
      <c r="G34" s="84"/>
      <c r="H34" s="84"/>
      <c r="I34" s="84" t="s">
        <v>154</v>
      </c>
      <c r="J34" s="103"/>
      <c r="K34" s="103"/>
      <c r="L34" s="103"/>
      <c r="M34" s="103"/>
      <c r="N34" s="103"/>
      <c r="O34" s="84" t="s">
        <v>58</v>
      </c>
      <c r="P34" s="84"/>
      <c r="Q34" s="84"/>
      <c r="R34" s="84"/>
      <c r="S34" s="84"/>
      <c r="T34" s="154"/>
      <c r="U34" s="154"/>
      <c r="V34" s="154"/>
      <c r="W34" s="155"/>
      <c r="X34" s="156"/>
    </row>
    <row r="35" spans="1:24" s="88" customFormat="1" ht="16.5" thickBot="1" x14ac:dyDescent="0.25">
      <c r="A35" s="668"/>
      <c r="B35" s="136" t="s">
        <v>69</v>
      </c>
      <c r="C35" s="142">
        <v>7.0000000000000007E-2</v>
      </c>
      <c r="D35" s="119"/>
      <c r="E35" s="144"/>
      <c r="F35" s="143"/>
      <c r="G35" s="119"/>
      <c r="H35" s="119"/>
      <c r="I35" s="119"/>
      <c r="J35" s="157"/>
      <c r="K35" s="157"/>
      <c r="L35" s="157"/>
      <c r="M35" s="157"/>
      <c r="N35" s="157"/>
      <c r="O35" s="119"/>
      <c r="P35" s="119"/>
      <c r="Q35" s="119"/>
      <c r="R35" s="119"/>
      <c r="S35" s="119"/>
      <c r="T35" s="136"/>
      <c r="U35" s="136"/>
      <c r="V35" s="136"/>
      <c r="W35" s="150"/>
      <c r="X35" s="151"/>
    </row>
    <row r="36" spans="1:24" s="88" customFormat="1" ht="45" x14ac:dyDescent="0.2">
      <c r="A36" s="666" t="s">
        <v>155</v>
      </c>
      <c r="B36" s="98" t="s">
        <v>249</v>
      </c>
      <c r="C36" s="98"/>
      <c r="D36" s="98" t="s">
        <v>60</v>
      </c>
      <c r="E36" s="98" t="s">
        <v>250</v>
      </c>
      <c r="F36" s="153" t="s">
        <v>251</v>
      </c>
      <c r="G36" s="158" t="s">
        <v>252</v>
      </c>
      <c r="H36" s="84" t="s">
        <v>76</v>
      </c>
      <c r="I36" s="84" t="s">
        <v>253</v>
      </c>
      <c r="J36" s="98"/>
      <c r="K36" s="98"/>
      <c r="L36" s="98"/>
      <c r="M36" s="98"/>
      <c r="N36" s="98"/>
      <c r="O36" s="98" t="s">
        <v>58</v>
      </c>
      <c r="P36" s="98" t="s">
        <v>254</v>
      </c>
      <c r="Q36" s="98"/>
      <c r="R36" s="84"/>
      <c r="S36" s="84"/>
      <c r="T36" s="84"/>
      <c r="U36" s="84"/>
      <c r="V36" s="84"/>
      <c r="W36" s="87"/>
      <c r="X36" s="134"/>
    </row>
    <row r="37" spans="1:24" s="88" customFormat="1" ht="45" x14ac:dyDescent="0.2">
      <c r="A37" s="667"/>
      <c r="B37" s="110" t="s">
        <v>255</v>
      </c>
      <c r="C37" s="110"/>
      <c r="D37" s="110" t="s">
        <v>60</v>
      </c>
      <c r="E37" s="110" t="s">
        <v>256</v>
      </c>
      <c r="F37" s="129" t="s">
        <v>257</v>
      </c>
      <c r="G37" s="112" t="s">
        <v>252</v>
      </c>
      <c r="H37" s="91" t="s">
        <v>74</v>
      </c>
      <c r="I37" s="91" t="s">
        <v>258</v>
      </c>
      <c r="J37" s="110"/>
      <c r="K37" s="110"/>
      <c r="L37" s="110"/>
      <c r="M37" s="110"/>
      <c r="N37" s="110"/>
      <c r="O37" s="110" t="s">
        <v>58</v>
      </c>
      <c r="P37" s="110" t="s">
        <v>259</v>
      </c>
      <c r="Q37" s="110"/>
      <c r="R37" s="91"/>
      <c r="S37" s="91"/>
      <c r="T37" s="91"/>
      <c r="U37" s="91"/>
      <c r="V37" s="91"/>
      <c r="W37" s="94"/>
      <c r="X37" s="135"/>
    </row>
    <row r="38" spans="1:24" s="88" customFormat="1" ht="45" x14ac:dyDescent="0.2">
      <c r="A38" s="667"/>
      <c r="B38" s="110" t="s">
        <v>260</v>
      </c>
      <c r="C38" s="110"/>
      <c r="D38" s="110" t="s">
        <v>54</v>
      </c>
      <c r="E38" s="110" t="s">
        <v>261</v>
      </c>
      <c r="F38" s="129" t="s">
        <v>262</v>
      </c>
      <c r="G38" s="112" t="s">
        <v>252</v>
      </c>
      <c r="H38" s="91" t="s">
        <v>76</v>
      </c>
      <c r="I38" s="91" t="s">
        <v>263</v>
      </c>
      <c r="J38" s="110"/>
      <c r="K38" s="110"/>
      <c r="L38" s="110"/>
      <c r="M38" s="110"/>
      <c r="N38" s="110"/>
      <c r="O38" s="110" t="s">
        <v>58</v>
      </c>
      <c r="P38" s="110" t="s">
        <v>264</v>
      </c>
      <c r="Q38" s="110"/>
      <c r="R38" s="91"/>
      <c r="S38" s="91"/>
      <c r="T38" s="91"/>
      <c r="U38" s="91"/>
      <c r="V38" s="91"/>
      <c r="W38" s="94"/>
      <c r="X38" s="135"/>
    </row>
    <row r="39" spans="1:24" s="88" customFormat="1" ht="16.5" thickBot="1" x14ac:dyDescent="0.25">
      <c r="A39" s="668"/>
      <c r="B39" s="136" t="s">
        <v>69</v>
      </c>
      <c r="C39" s="142">
        <v>0.05</v>
      </c>
      <c r="D39" s="119"/>
      <c r="E39" s="144"/>
      <c r="F39" s="143"/>
      <c r="G39" s="119"/>
      <c r="H39" s="119"/>
      <c r="I39" s="119"/>
      <c r="J39" s="140"/>
      <c r="K39" s="140"/>
      <c r="L39" s="140"/>
      <c r="M39" s="140"/>
      <c r="N39" s="119"/>
      <c r="O39" s="119"/>
      <c r="P39" s="119"/>
      <c r="Q39" s="119"/>
      <c r="R39" s="119"/>
      <c r="S39" s="119"/>
      <c r="T39" s="119"/>
      <c r="U39" s="119"/>
      <c r="V39" s="119"/>
      <c r="W39" s="104"/>
      <c r="X39" s="141"/>
    </row>
    <row r="40" spans="1:24" s="88" customFormat="1" ht="30" x14ac:dyDescent="0.2">
      <c r="A40" s="666" t="s">
        <v>156</v>
      </c>
      <c r="B40" s="98" t="s">
        <v>157</v>
      </c>
      <c r="C40" s="152"/>
      <c r="D40" s="84" t="s">
        <v>54</v>
      </c>
      <c r="E40" s="100" t="s">
        <v>158</v>
      </c>
      <c r="F40" s="126" t="s">
        <v>159</v>
      </c>
      <c r="G40" s="84"/>
      <c r="H40" s="84"/>
      <c r="I40" s="84" t="s">
        <v>160</v>
      </c>
      <c r="J40" s="86"/>
      <c r="K40" s="86"/>
      <c r="L40" s="86"/>
      <c r="M40" s="86"/>
      <c r="N40" s="86"/>
      <c r="O40" s="84" t="s">
        <v>58</v>
      </c>
      <c r="P40" s="84"/>
      <c r="Q40" s="84"/>
      <c r="R40" s="84"/>
      <c r="S40" s="84"/>
      <c r="T40" s="84"/>
      <c r="U40" s="84"/>
      <c r="V40" s="84"/>
      <c r="W40" s="87"/>
      <c r="X40" s="134"/>
    </row>
    <row r="41" spans="1:24" s="88" customFormat="1" ht="16.5" thickBot="1" x14ac:dyDescent="0.25">
      <c r="A41" s="668"/>
      <c r="B41" s="136" t="s">
        <v>69</v>
      </c>
      <c r="C41" s="142">
        <v>0.05</v>
      </c>
      <c r="D41" s="119"/>
      <c r="E41" s="144"/>
      <c r="F41" s="143"/>
      <c r="G41" s="119"/>
      <c r="H41" s="119"/>
      <c r="I41" s="119"/>
      <c r="J41" s="140"/>
      <c r="K41" s="140"/>
      <c r="L41" s="140"/>
      <c r="M41" s="140"/>
      <c r="N41" s="140"/>
      <c r="O41" s="119"/>
      <c r="P41" s="119"/>
      <c r="Q41" s="119"/>
      <c r="R41" s="119"/>
      <c r="S41" s="119"/>
      <c r="T41" s="119"/>
      <c r="U41" s="119"/>
      <c r="V41" s="119"/>
      <c r="W41" s="104"/>
      <c r="X41" s="141"/>
    </row>
    <row r="42" spans="1:24" s="88" customFormat="1" ht="45" x14ac:dyDescent="0.2">
      <c r="A42" s="666" t="s">
        <v>162</v>
      </c>
      <c r="B42" s="98" t="s">
        <v>308</v>
      </c>
      <c r="C42" s="159">
        <v>0.01</v>
      </c>
      <c r="D42" s="158" t="s">
        <v>179</v>
      </c>
      <c r="E42" s="98" t="s">
        <v>291</v>
      </c>
      <c r="F42" s="153" t="s">
        <v>292</v>
      </c>
      <c r="G42" s="113"/>
      <c r="H42" s="84" t="s">
        <v>76</v>
      </c>
      <c r="I42" s="84" t="s">
        <v>279</v>
      </c>
      <c r="J42" s="102"/>
      <c r="K42" s="102"/>
      <c r="L42" s="114"/>
      <c r="M42" s="114">
        <v>1</v>
      </c>
      <c r="N42" s="115">
        <v>1</v>
      </c>
      <c r="O42" s="84" t="s">
        <v>58</v>
      </c>
      <c r="P42" s="84" t="s">
        <v>247</v>
      </c>
      <c r="Q42" s="84"/>
      <c r="R42" s="84"/>
      <c r="S42" s="84"/>
      <c r="T42" s="84"/>
      <c r="U42" s="84"/>
      <c r="V42" s="84"/>
      <c r="W42" s="87"/>
      <c r="X42" s="134"/>
    </row>
    <row r="43" spans="1:24" s="88" customFormat="1" ht="51" customHeight="1" x14ac:dyDescent="0.2">
      <c r="A43" s="667"/>
      <c r="B43" s="110" t="s">
        <v>326</v>
      </c>
      <c r="C43" s="111">
        <v>2.5000000000000001E-2</v>
      </c>
      <c r="D43" s="112" t="s">
        <v>179</v>
      </c>
      <c r="E43" s="110" t="s">
        <v>244</v>
      </c>
      <c r="F43" s="129" t="s">
        <v>280</v>
      </c>
      <c r="G43" s="91"/>
      <c r="H43" s="91" t="s">
        <v>74</v>
      </c>
      <c r="I43" s="91" t="s">
        <v>245</v>
      </c>
      <c r="J43" s="116">
        <v>1</v>
      </c>
      <c r="K43" s="116">
        <v>1</v>
      </c>
      <c r="L43" s="116">
        <v>1</v>
      </c>
      <c r="M43" s="117">
        <v>1</v>
      </c>
      <c r="N43" s="117">
        <v>1</v>
      </c>
      <c r="O43" s="91" t="s">
        <v>58</v>
      </c>
      <c r="P43" s="91" t="s">
        <v>246</v>
      </c>
      <c r="Q43" s="91"/>
      <c r="R43" s="91"/>
      <c r="S43" s="91"/>
      <c r="T43" s="91"/>
      <c r="U43" s="91"/>
      <c r="V43" s="91"/>
      <c r="W43" s="94"/>
      <c r="X43" s="135"/>
    </row>
    <row r="44" spans="1:24" s="88" customFormat="1" ht="45.75" customHeight="1" x14ac:dyDescent="0.2">
      <c r="A44" s="667"/>
      <c r="B44" s="110" t="s">
        <v>295</v>
      </c>
      <c r="C44" s="111">
        <v>1.4999999999999999E-2</v>
      </c>
      <c r="D44" s="112" t="s">
        <v>179</v>
      </c>
      <c r="E44" s="110" t="s">
        <v>293</v>
      </c>
      <c r="F44" s="129" t="s">
        <v>296</v>
      </c>
      <c r="G44" s="91"/>
      <c r="H44" s="105"/>
      <c r="I44" s="91" t="s">
        <v>294</v>
      </c>
      <c r="J44" s="116"/>
      <c r="K44" s="116"/>
      <c r="L44" s="116"/>
      <c r="M44" s="117"/>
      <c r="N44" s="117">
        <v>0.8</v>
      </c>
      <c r="O44" s="91" t="s">
        <v>58</v>
      </c>
      <c r="P44" s="91" t="s">
        <v>265</v>
      </c>
      <c r="Q44" s="91"/>
      <c r="R44" s="91"/>
      <c r="S44" s="91"/>
      <c r="T44" s="91"/>
      <c r="U44" s="91"/>
      <c r="V44" s="91"/>
      <c r="W44" s="94"/>
      <c r="X44" s="135"/>
    </row>
    <row r="45" spans="1:24" s="88" customFormat="1" ht="43.5" customHeight="1" x14ac:dyDescent="0.2">
      <c r="A45" s="667"/>
      <c r="B45" s="110" t="s">
        <v>281</v>
      </c>
      <c r="C45" s="111">
        <v>1.4999999999999999E-2</v>
      </c>
      <c r="D45" s="112" t="s">
        <v>179</v>
      </c>
      <c r="E45" s="110" t="s">
        <v>282</v>
      </c>
      <c r="F45" s="129" t="s">
        <v>284</v>
      </c>
      <c r="G45" s="91"/>
      <c r="H45" s="105"/>
      <c r="I45" s="91" t="s">
        <v>285</v>
      </c>
      <c r="J45" s="116"/>
      <c r="K45" s="116"/>
      <c r="L45" s="116"/>
      <c r="M45" s="117"/>
      <c r="N45" s="117">
        <v>1</v>
      </c>
      <c r="O45" s="91" t="s">
        <v>58</v>
      </c>
      <c r="P45" s="91" t="s">
        <v>266</v>
      </c>
      <c r="Q45" s="91"/>
      <c r="R45" s="91"/>
      <c r="S45" s="91"/>
      <c r="T45" s="91"/>
      <c r="U45" s="91"/>
      <c r="V45" s="91"/>
      <c r="W45" s="94"/>
      <c r="X45" s="135"/>
    </row>
    <row r="46" spans="1:24" s="88" customFormat="1" ht="39.75" customHeight="1" x14ac:dyDescent="0.2">
      <c r="A46" s="667"/>
      <c r="B46" s="110" t="s">
        <v>283</v>
      </c>
      <c r="C46" s="111">
        <v>1.4999999999999999E-2</v>
      </c>
      <c r="D46" s="112" t="s">
        <v>179</v>
      </c>
      <c r="E46" s="110" t="s">
        <v>267</v>
      </c>
      <c r="F46" s="129" t="s">
        <v>269</v>
      </c>
      <c r="G46" s="91"/>
      <c r="H46" s="105"/>
      <c r="I46" s="91" t="s">
        <v>267</v>
      </c>
      <c r="J46" s="116"/>
      <c r="K46" s="116"/>
      <c r="L46" s="116"/>
      <c r="M46" s="117"/>
      <c r="N46" s="118">
        <v>2</v>
      </c>
      <c r="O46" s="91" t="s">
        <v>58</v>
      </c>
      <c r="P46" s="91" t="s">
        <v>268</v>
      </c>
      <c r="Q46" s="91"/>
      <c r="R46" s="91"/>
      <c r="S46" s="91"/>
      <c r="T46" s="91"/>
      <c r="U46" s="91"/>
      <c r="V46" s="91"/>
      <c r="W46" s="94"/>
      <c r="X46" s="135"/>
    </row>
    <row r="47" spans="1:24" s="88" customFormat="1" ht="54.75" customHeight="1" x14ac:dyDescent="0.2">
      <c r="A47" s="667"/>
      <c r="B47" s="110" t="s">
        <v>309</v>
      </c>
      <c r="C47" s="111">
        <v>2.5000000000000001E-2</v>
      </c>
      <c r="D47" s="112" t="s">
        <v>179</v>
      </c>
      <c r="E47" s="110" t="s">
        <v>298</v>
      </c>
      <c r="F47" s="129" t="s">
        <v>299</v>
      </c>
      <c r="G47" s="91"/>
      <c r="H47" s="105"/>
      <c r="I47" s="91"/>
      <c r="J47" s="116"/>
      <c r="K47" s="116"/>
      <c r="L47" s="116"/>
      <c r="M47" s="117"/>
      <c r="N47" s="117"/>
      <c r="O47" s="91"/>
      <c r="P47" s="91"/>
      <c r="Q47" s="91"/>
      <c r="R47" s="91"/>
      <c r="S47" s="91"/>
      <c r="T47" s="91"/>
      <c r="U47" s="91"/>
      <c r="V47" s="91"/>
      <c r="W47" s="94"/>
      <c r="X47" s="135"/>
    </row>
    <row r="48" spans="1:24" s="88" customFormat="1" ht="45" x14ac:dyDescent="0.2">
      <c r="A48" s="667"/>
      <c r="B48" s="110" t="s">
        <v>310</v>
      </c>
      <c r="C48" s="111">
        <v>2.5000000000000001E-2</v>
      </c>
      <c r="D48" s="112" t="s">
        <v>179</v>
      </c>
      <c r="E48" s="110" t="s">
        <v>270</v>
      </c>
      <c r="F48" s="129" t="s">
        <v>311</v>
      </c>
      <c r="G48" s="91"/>
      <c r="H48" s="105"/>
      <c r="I48" s="91" t="s">
        <v>271</v>
      </c>
      <c r="J48" s="91"/>
      <c r="K48" s="91"/>
      <c r="L48" s="91"/>
      <c r="M48" s="91"/>
      <c r="N48" s="91">
        <v>2</v>
      </c>
      <c r="O48" s="91" t="s">
        <v>58</v>
      </c>
      <c r="P48" s="91" t="s">
        <v>272</v>
      </c>
      <c r="Q48" s="91"/>
      <c r="R48" s="91"/>
      <c r="S48" s="91"/>
      <c r="T48" s="91"/>
      <c r="U48" s="91"/>
      <c r="V48" s="91"/>
      <c r="W48" s="94"/>
      <c r="X48" s="135"/>
    </row>
    <row r="49" spans="1:24" s="88" customFormat="1" ht="30" x14ac:dyDescent="0.2">
      <c r="A49" s="667"/>
      <c r="B49" s="110" t="s">
        <v>312</v>
      </c>
      <c r="C49" s="111">
        <v>1.4E-2</v>
      </c>
      <c r="D49" s="112" t="s">
        <v>179</v>
      </c>
      <c r="E49" s="110" t="s">
        <v>286</v>
      </c>
      <c r="F49" s="129" t="s">
        <v>287</v>
      </c>
      <c r="G49" s="91"/>
      <c r="H49" s="105"/>
      <c r="I49" s="91" t="s">
        <v>288</v>
      </c>
      <c r="J49" s="91"/>
      <c r="K49" s="91"/>
      <c r="L49" s="91"/>
      <c r="M49" s="91"/>
      <c r="N49" s="91"/>
      <c r="O49" s="91"/>
      <c r="P49" s="91"/>
      <c r="Q49" s="91"/>
      <c r="R49" s="91"/>
      <c r="S49" s="91"/>
      <c r="T49" s="91"/>
      <c r="U49" s="91"/>
      <c r="V49" s="91"/>
      <c r="W49" s="94"/>
      <c r="X49" s="135"/>
    </row>
    <row r="50" spans="1:24" s="88" customFormat="1" ht="42" customHeight="1" x14ac:dyDescent="0.2">
      <c r="A50" s="667"/>
      <c r="B50" s="110" t="s">
        <v>303</v>
      </c>
      <c r="C50" s="111">
        <v>1.4E-2</v>
      </c>
      <c r="D50" s="112" t="s">
        <v>179</v>
      </c>
      <c r="E50" s="110" t="s">
        <v>300</v>
      </c>
      <c r="F50" s="129" t="s">
        <v>313</v>
      </c>
      <c r="G50" s="91" t="s">
        <v>252</v>
      </c>
      <c r="H50" s="91" t="s">
        <v>74</v>
      </c>
      <c r="I50" s="91" t="s">
        <v>301</v>
      </c>
      <c r="J50" s="91">
        <v>1</v>
      </c>
      <c r="K50" s="91">
        <v>1</v>
      </c>
      <c r="L50" s="91">
        <v>1</v>
      </c>
      <c r="M50" s="91">
        <v>1</v>
      </c>
      <c r="N50" s="91">
        <v>1</v>
      </c>
      <c r="O50" s="91" t="s">
        <v>58</v>
      </c>
      <c r="P50" s="91" t="s">
        <v>302</v>
      </c>
      <c r="Q50" s="91"/>
      <c r="R50" s="91"/>
      <c r="S50" s="91"/>
      <c r="T50" s="91"/>
      <c r="U50" s="91"/>
      <c r="V50" s="91"/>
      <c r="W50" s="94"/>
      <c r="X50" s="135"/>
    </row>
    <row r="51" spans="1:24" s="88" customFormat="1" ht="44.25" customHeight="1" x14ac:dyDescent="0.2">
      <c r="A51" s="667"/>
      <c r="B51" s="110" t="s">
        <v>314</v>
      </c>
      <c r="C51" s="111">
        <v>1.4E-2</v>
      </c>
      <c r="D51" s="112" t="s">
        <v>179</v>
      </c>
      <c r="E51" s="110" t="s">
        <v>304</v>
      </c>
      <c r="F51" s="129" t="s">
        <v>305</v>
      </c>
      <c r="G51" s="91" t="s">
        <v>252</v>
      </c>
      <c r="H51" s="91" t="s">
        <v>74</v>
      </c>
      <c r="I51" s="91" t="s">
        <v>306</v>
      </c>
      <c r="J51" s="91">
        <v>1</v>
      </c>
      <c r="K51" s="91">
        <v>1</v>
      </c>
      <c r="L51" s="91">
        <v>1</v>
      </c>
      <c r="M51" s="91">
        <v>1</v>
      </c>
      <c r="N51" s="91">
        <v>1</v>
      </c>
      <c r="O51" s="91" t="s">
        <v>58</v>
      </c>
      <c r="P51" s="91" t="s">
        <v>307</v>
      </c>
      <c r="Q51" s="91"/>
      <c r="R51" s="91"/>
      <c r="S51" s="91"/>
      <c r="T51" s="91"/>
      <c r="U51" s="91"/>
      <c r="V51" s="91"/>
      <c r="W51" s="94"/>
      <c r="X51" s="135"/>
    </row>
    <row r="52" spans="1:24" s="88" customFormat="1" ht="40.5" customHeight="1" x14ac:dyDescent="0.2">
      <c r="A52" s="667"/>
      <c r="B52" s="110" t="s">
        <v>315</v>
      </c>
      <c r="C52" s="111">
        <v>1.4E-2</v>
      </c>
      <c r="D52" s="112" t="s">
        <v>179</v>
      </c>
      <c r="E52" s="110" t="s">
        <v>316</v>
      </c>
      <c r="F52" s="129" t="s">
        <v>317</v>
      </c>
      <c r="G52" s="91" t="s">
        <v>252</v>
      </c>
      <c r="H52" s="91" t="s">
        <v>74</v>
      </c>
      <c r="I52" s="91" t="s">
        <v>306</v>
      </c>
      <c r="J52" s="91">
        <v>1</v>
      </c>
      <c r="K52" s="91">
        <v>1</v>
      </c>
      <c r="L52" s="91">
        <v>1</v>
      </c>
      <c r="M52" s="91">
        <v>1</v>
      </c>
      <c r="N52" s="91">
        <v>1</v>
      </c>
      <c r="O52" s="91" t="s">
        <v>58</v>
      </c>
      <c r="P52" s="91" t="s">
        <v>307</v>
      </c>
      <c r="Q52" s="91"/>
      <c r="R52" s="91"/>
      <c r="S52" s="91"/>
      <c r="T52" s="91"/>
      <c r="U52" s="91"/>
      <c r="V52" s="91"/>
      <c r="W52" s="94"/>
      <c r="X52" s="135"/>
    </row>
    <row r="53" spans="1:24" s="88" customFormat="1" ht="39.75" customHeight="1" thickBot="1" x14ac:dyDescent="0.25">
      <c r="A53" s="668"/>
      <c r="B53" s="160" t="s">
        <v>318</v>
      </c>
      <c r="C53" s="161">
        <v>1.4E-2</v>
      </c>
      <c r="D53" s="162" t="s">
        <v>179</v>
      </c>
      <c r="E53" s="160" t="s">
        <v>319</v>
      </c>
      <c r="F53" s="139" t="s">
        <v>324</v>
      </c>
      <c r="G53" s="119"/>
      <c r="H53" s="120"/>
      <c r="I53" s="119" t="s">
        <v>274</v>
      </c>
      <c r="J53" s="119"/>
      <c r="K53" s="119"/>
      <c r="L53" s="119"/>
      <c r="M53" s="119"/>
      <c r="N53" s="119"/>
      <c r="O53" s="119" t="s">
        <v>58</v>
      </c>
      <c r="P53" s="119" t="s">
        <v>273</v>
      </c>
      <c r="Q53" s="119"/>
      <c r="R53" s="119"/>
      <c r="S53" s="119"/>
      <c r="T53" s="119"/>
      <c r="U53" s="119"/>
      <c r="V53" s="119"/>
      <c r="W53" s="104"/>
      <c r="X53" s="141"/>
    </row>
    <row r="54" spans="1:24" s="88" customFormat="1" ht="16.5" thickBot="1" x14ac:dyDescent="0.25">
      <c r="A54" s="677"/>
      <c r="B54" s="678"/>
      <c r="C54" s="163">
        <f>SUM(C42:C53,C41,C39,C35,C33,C22,C12,C8,C6)</f>
        <v>1</v>
      </c>
      <c r="D54" s="164"/>
      <c r="E54" s="165"/>
      <c r="F54" s="166"/>
      <c r="G54" s="166"/>
      <c r="H54" s="166"/>
      <c r="I54" s="166"/>
      <c r="J54" s="166"/>
      <c r="K54" s="166"/>
      <c r="L54" s="166"/>
      <c r="M54" s="166"/>
      <c r="N54" s="97"/>
      <c r="O54" s="166"/>
      <c r="P54" s="166"/>
      <c r="Q54" s="166"/>
      <c r="R54" s="166"/>
      <c r="S54" s="166"/>
      <c r="T54" s="166"/>
      <c r="U54" s="166"/>
      <c r="V54" s="166"/>
      <c r="W54" s="166"/>
      <c r="X54" s="167"/>
    </row>
  </sheetData>
  <mergeCells count="12">
    <mergeCell ref="A13:A22"/>
    <mergeCell ref="A54:B54"/>
    <mergeCell ref="A23:A33"/>
    <mergeCell ref="A34:A35"/>
    <mergeCell ref="A36:A39"/>
    <mergeCell ref="A40:A41"/>
    <mergeCell ref="A42:A53"/>
    <mergeCell ref="A1:A2"/>
    <mergeCell ref="V1:W1"/>
    <mergeCell ref="A3:A6"/>
    <mergeCell ref="A7:A8"/>
    <mergeCell ref="A9:A12"/>
  </mergeCells>
  <dataValidations count="6">
    <dataValidation type="list" allowBlank="1" showInputMessage="1" showErrorMessage="1" sqref="S3:S53" xr:uid="{00000000-0002-0000-0200-000000000000}">
      <formula1>CONTRALORIA</formula1>
    </dataValidation>
    <dataValidation type="list" allowBlank="1" showInputMessage="1" showErrorMessage="1" sqref="U3:U53" xr:uid="{00000000-0002-0000-0200-000001000000}">
      <formula1>RUBROS</formula1>
    </dataValidation>
    <dataValidation type="list" allowBlank="1" showInputMessage="1" showErrorMessage="1" sqref="T3:T53" xr:uid="{00000000-0002-0000-0200-000002000000}">
      <formula1>FUENTE</formula1>
    </dataValidation>
    <dataValidation type="list" allowBlank="1" showInputMessage="1" showErrorMessage="1" sqref="O3:O53" xr:uid="{00000000-0002-0000-0200-000003000000}">
      <formula1>INDICADOR</formula1>
    </dataValidation>
    <dataValidation type="list" allowBlank="1" showInputMessage="1" showErrorMessage="1" sqref="H7:H53" xr:uid="{00000000-0002-0000-0200-000004000000}">
      <formula1>PROGRAMACION</formula1>
    </dataValidation>
    <dataValidation type="list" allowBlank="1" showInputMessage="1" showErrorMessage="1" error="Escriba un texto " promptTitle="Cualquier contenido" sqref="D53 D3:D49" xr:uid="{00000000-0002-0000-0200-000005000000}">
      <formula1>META2</formula1>
    </dataValidation>
  </dataValidations>
  <pageMargins left="0.70866141732283472" right="0.70866141732283472" top="0.74803149606299213" bottom="0.74803149606299213" header="0.31496062992125984" footer="0.31496062992125984"/>
  <pageSetup paperSize="5" scale="4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Hoja1</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Martha Stephanny Barreto Mantilla</cp:lastModifiedBy>
  <cp:revision/>
  <cp:lastPrinted>2018-01-23T16:06:48Z</cp:lastPrinted>
  <dcterms:created xsi:type="dcterms:W3CDTF">2016-04-29T15:58:00Z</dcterms:created>
  <dcterms:modified xsi:type="dcterms:W3CDTF">2018-11-02T16:34:52Z</dcterms:modified>
</cp:coreProperties>
</file>