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177" activeTab="0"/>
  </bookViews>
  <sheets>
    <sheet name="Plan de Gestión" sheetId="1" r:id="rId1"/>
    <sheet name="Hoja2" sheetId="2" r:id="rId2"/>
  </sheets>
  <definedNames>
    <definedName name="_xlnm.Print_Area" localSheetId="0">'Plan de Gestión'!$A$1:$AC$16</definedName>
    <definedName name="Excel_BuiltIn__FilterDatabase" localSheetId="0">'Plan de Gestión'!#REF!</definedName>
    <definedName name="Excel_BuiltIn_Print_Titles" localSheetId="0">'Plan de Gestión'!$1:$12</definedName>
    <definedName name="Print_Area_0" localSheetId="0">'Plan de Gestión'!$A$1:$AC$16</definedName>
    <definedName name="Print_Area_0_0" localSheetId="0">'Plan de Gestión'!$A$1:$AC$16</definedName>
    <definedName name="Print_Area_0_0_0" localSheetId="0">'Plan de Gestión'!$A$1:$AC$16</definedName>
    <definedName name="Print_Area_0_0_0_0" localSheetId="0">'Plan de Gestión'!$A$1:$AC$16</definedName>
    <definedName name="Print_Area_0_0_0_0_0" localSheetId="0">'Plan de Gestión'!$A$1:$AC$16</definedName>
    <definedName name="Print_Area_0_0_0_0_0_0" localSheetId="0">'Plan de Gestión'!$A$1:$AC$16</definedName>
    <definedName name="Print_Area_0_0_0_0_0_0_0" localSheetId="0">'Plan de Gestión'!$A$1:$AC$16</definedName>
    <definedName name="Print_Area_0_0_0_0_0_0_0_0" localSheetId="0">'Plan de Gestión'!$A$1:$AC$16</definedName>
    <definedName name="Print_Titles_0" localSheetId="0">'Plan de Gestión'!$2:$12</definedName>
    <definedName name="Print_Titles_0_0" localSheetId="0">'Plan de Gestión'!$2:$12</definedName>
    <definedName name="Print_Titles_0_0_0" localSheetId="0">'Plan de Gestión'!$2:$12</definedName>
    <definedName name="Print_Titles_0_0_0_0" localSheetId="0">'Plan de Gestión'!$2:$12</definedName>
    <definedName name="Print_Titles_0_0_0_0_0" localSheetId="0">'Plan de Gestión'!$2:$12</definedName>
    <definedName name="Print_Titles_0_0_0_0_0_0" localSheetId="0">'Plan de Gestión'!$2:$12</definedName>
    <definedName name="Print_Titles_0_0_0_0_0_0_0" localSheetId="0">'Plan de Gestión'!$2:$12</definedName>
    <definedName name="Print_Titles_0_0_0_0_0_0_0_0" localSheetId="0">'Plan de Gestión'!$2:$12</definedName>
    <definedName name="_xlnm.Print_Titles" localSheetId="0">'Plan de Gestión'!$2:$12</definedName>
  </definedNames>
  <calcPr fullCalcOnLoad="1"/>
</workbook>
</file>

<file path=xl/comments1.xml><?xml version="1.0" encoding="utf-8"?>
<comments xmlns="http://schemas.openxmlformats.org/spreadsheetml/2006/main">
  <authors>
    <author/>
  </authors>
  <commentList>
    <comment ref="E11" authorId="0">
      <text>
        <r>
          <rPr>
            <sz val="10"/>
            <rFont val="Arial"/>
            <family val="2"/>
          </rPr>
          <t xml:space="preserve">En este campo se relaciona la expresión numérica que tiene asignada la
 meta, es decir si será medida en cantidad o porcentaje, teniendo en cuenta la columna
 “Tipo de Programación” que se encuentra en el Plan de Gestión.
</t>
        </r>
      </text>
    </comment>
    <comment ref="W11" authorId="0">
      <text>
        <r>
          <rPr>
            <sz val="8"/>
            <color indexed="10"/>
            <rFont val="Tahoma"/>
            <family val="2"/>
          </rPr>
          <t xml:space="preserve">Designación que identifica el indicador respectivo. Ej. “Informe de seguimiento plan
de desarrollo”
</t>
        </r>
      </text>
    </comment>
    <comment ref="W14" authorId="0">
      <text>
        <r>
          <rPr>
            <sz val="10"/>
            <rFont val="Arial"/>
            <family val="2"/>
          </rPr>
          <t xml:space="preserve">Dada la reformulación de la meta, en este caso sería expedientes radicados en el primer semestre de 2016 evacuados y entregados  para su notificación a la Secretaría General </t>
        </r>
      </text>
    </comment>
    <comment ref="X11" authorId="0">
      <text>
        <r>
          <rPr>
            <sz val="8"/>
            <color indexed="10"/>
            <rFont val="Tahoma"/>
            <family val="2"/>
          </rPr>
          <t xml:space="preserve">Constituye la razón de ser del indicador, establece el propósito o fin último de la
medición. La definición debe estar constituida por los siguientes elementos:
1)Qué se espera hacer
2)En donde se quiere hacer
3)Elementos de contexto o descriptivo
</t>
        </r>
      </text>
    </comment>
    <comment ref="Y11" authorId="0">
      <text>
        <r>
          <rPr>
            <sz val="8"/>
            <color indexed="10"/>
            <rFont val="Tahoma"/>
            <family val="2"/>
          </rPr>
          <t xml:space="preserve">Hace referencia al Objeto, la descripción de lo que se va a
medir. Ej. (Documentos, jornadas, pactos, planes, proyectos, seguimientos, informes,
talleres, usuarios etc.).
</t>
        </r>
      </text>
    </comment>
    <comment ref="Z14" authorId="0">
      <text>
        <r>
          <rPr>
            <sz val="10"/>
            <rFont val="Arial"/>
            <family val="2"/>
          </rPr>
          <t>Acorde con el cambio sugiero que quede: No. de expedientes evacuados y entregados para su notificación a Secretaría General</t>
        </r>
      </text>
    </comment>
    <comment ref="AA13" authorId="0">
      <text>
        <r>
          <rPr>
            <sz val="10"/>
            <rFont val="Arial"/>
            <family val="2"/>
          </rPr>
          <t>La mención de activo como denominador no es por cuanto se mide es sobre lo radicado a 31 de diciembre de 2015 y precisamente sobre este dado es que se evacuaría el 90%- Entonce se debe dejar es No. total de expedientes radicados a 31 de diciembre de 2015 en el Consejo de Justicia</t>
        </r>
      </text>
    </comment>
    <comment ref="AB11" authorId="0">
      <text>
        <r>
          <rPr>
            <sz val="10"/>
            <rFont val="Arial"/>
            <family val="2"/>
          </rPr>
          <t xml:space="preserve">La naturaleza o tipo del indicador se establece de acuerdo a los
siguientes criterios: Logro de los resultados esperados (Eficacia), manejo de los recursos
disponibles (Eficiencia), impacto de la gestión adelantada (Efectividad), que se puede hacer
por proceso, por conjunto de procesos o en forma global para el sistema
</t>
        </r>
      </text>
    </comment>
    <comment ref="AC11" authorId="0">
      <text>
        <r>
          <rPr>
            <sz val="10"/>
            <rFont val="Arial"/>
            <family val="2"/>
          </rPr>
          <t>Donde se van a obtener los datos para el indicador</t>
        </r>
      </text>
    </comment>
    <comment ref="AC13" authorId="0">
      <text>
        <r>
          <rPr>
            <sz val="10"/>
            <rFont val="Arial"/>
            <family val="2"/>
          </rPr>
          <t>También es fuente de información el memorial con el que se devuelve el expediente a la primera instancia</t>
        </r>
      </text>
    </comment>
    <comment ref="AC14" authorId="0">
      <text>
        <r>
          <rPr>
            <sz val="10"/>
            <rFont val="Arial"/>
            <family val="2"/>
          </rPr>
          <t>También es fuente de información el memorial con el que se devuelve el expediente a la primera instancia</t>
        </r>
      </text>
    </comment>
    <comment ref="AD11" authorId="0">
      <text>
        <r>
          <rPr>
            <sz val="10"/>
            <rFont val="Arial"/>
            <family val="2"/>
          </rPr>
          <t xml:space="preserve">Corresponde al nivel dentro del Sector Gobierno, Seguridad y Convivencia en donde
aplica el indicador;
1)Sectorial
2)Central 
3)Alcaldías locales
</t>
        </r>
      </text>
    </comment>
    <comment ref="AE8" authorId="0">
      <text>
        <r>
          <rPr>
            <sz val="10"/>
            <rFont val="Arial"/>
            <family val="2"/>
          </rPr>
          <t>Nombre o cargo de la persona quien es responsable  de larecolectar los datos del indicador</t>
        </r>
      </text>
    </comment>
    <comment ref="AE11" authorId="0">
      <text>
        <r>
          <rPr>
            <sz val="10"/>
            <rFont val="Arial"/>
            <family val="2"/>
          </rPr>
          <t xml:space="preserve">El indicador es una medida comparativa que puede presentarse en
una de las siguientes formas o puede tener las siguientes estructuras:
1)Índice o razón:
Relación entre dos valores que pueden estar asociados a una misma
variable. Proporciona explícitamente la relación existente entre el numerador y el
denominador.
2)Coeficiente:
Valor numérico obtenido al relacionar las variables de una razón o
proporción, teniendo en cuenta las unidades de cada variable.
3)Porcentaje: Valor esperado como una fracción de 100, se obtiene al relacionar dos
variables en forma de cociente, las variables deben tener las mismas variables.
4)Valor Absoluto: Valor obtenido al relacionar una sola variable. Es un valor que por sí
mismo representa algo, sin necesidad de otro valor. Es un número que refleja el
conteo o la enumeración directa de unidades, fenómenos, o sucesos que describe el
indicador
5)Tasa: Es la relación entre dos variables enmarcadas en un periodo determinado y que
representa la frecuencia de un fenómeno
</t>
        </r>
      </text>
    </comment>
    <comment ref="AF11" authorId="0">
      <text>
        <r>
          <rPr>
            <sz val="10"/>
            <rFont val="Arial"/>
            <family val="2"/>
          </rPr>
          <t xml:space="preserve">Es la frecuencia con la cual se recogen los datos para alimentar el
indicador
</t>
        </r>
      </text>
    </comment>
    <comment ref="AG11" authorId="0">
      <text>
        <r>
          <rPr>
            <sz val="10"/>
            <rFont val="Arial"/>
            <family val="2"/>
          </rPr>
          <t xml:space="preserve">Calificación otorgada de acuerdo con las facilidades que se tengan
para tener la información
</t>
        </r>
      </text>
    </comment>
    <comment ref="AH12" authorId="0">
      <text>
        <r>
          <rPr>
            <sz val="10"/>
            <rFont val="Arial"/>
            <family val="2"/>
          </rPr>
          <t xml:space="preserve">Es el dato referencia para la comparación. En el caso de que no exista, se
escribirá no aplica (N.A)
</t>
        </r>
      </text>
    </comment>
    <comment ref="AI12" authorId="0">
      <text>
        <r>
          <rPr>
            <sz val="10"/>
            <rFont val="Arial"/>
            <family val="2"/>
          </rPr>
          <t>Año vigencia del indicador</t>
        </r>
      </text>
    </comment>
    <comment ref="AJ12" authorId="0">
      <text>
        <r>
          <rPr>
            <sz val="10"/>
            <rFont val="Arial"/>
            <family val="2"/>
          </rPr>
          <t>Corresponde al periodo del cual se ha tomando la línea base para el
Indicador</t>
        </r>
      </text>
    </comment>
    <comment ref="AK11" authorId="0">
      <text>
        <r>
          <rPr>
            <sz val="10"/>
            <rFont val="Arial"/>
            <family val="2"/>
          </rPr>
          <t xml:space="preserve">Este campo el sistema lo trae automáticamente a gestión
</t>
        </r>
      </text>
    </comment>
    <comment ref="AL11" authorId="0">
      <text>
        <r>
          <rPr>
            <sz val="10"/>
            <rFont val="Arial"/>
            <family val="2"/>
          </rPr>
          <t xml:space="preserve">Indica el ámbito o la cobertura
Indicador
</t>
        </r>
      </text>
    </comment>
    <comment ref="AM11" authorId="0">
      <text>
        <r>
          <rPr>
            <sz val="10"/>
            <rFont val="Arial"/>
            <family val="2"/>
          </rPr>
          <t xml:space="preserve">Con que objetivos, procesos, proyectos o planes esta asociado el indicador, </t>
        </r>
        <r>
          <rPr>
            <b/>
            <sz val="10"/>
            <rFont val="Arial"/>
            <family val="2"/>
          </rPr>
          <t>ELIJA LOS QUE CREA NECESARIOS</t>
        </r>
      </text>
    </comment>
    <comment ref="AM12" authorId="0">
      <text>
        <r>
          <rPr>
            <sz val="10"/>
            <rFont val="Arial"/>
            <family val="2"/>
          </rPr>
          <t>Que objetivo estratégico cumple</t>
        </r>
      </text>
    </comment>
    <comment ref="AN12" authorId="0">
      <text>
        <r>
          <rPr>
            <sz val="10"/>
            <rFont val="Arial"/>
            <family val="2"/>
          </rPr>
          <t>Si esta asociado a plan de desarrollo</t>
        </r>
      </text>
    </comment>
    <comment ref="AO12" authorId="0">
      <text>
        <r>
          <rPr>
            <sz val="10"/>
            <rFont val="Arial"/>
            <family val="2"/>
          </rPr>
          <t>Si hace parte de PMR</t>
        </r>
      </text>
    </comment>
    <comment ref="AP12" authorId="0">
      <text>
        <r>
          <rPr>
            <sz val="10"/>
            <rFont val="Arial"/>
            <family val="2"/>
          </rPr>
          <t>Si hace parte de un proceso ( de que proceso)</t>
        </r>
      </text>
    </comment>
    <comment ref="AQ12" authorId="0">
      <text>
        <r>
          <rPr>
            <sz val="10"/>
            <rFont val="Arial"/>
            <family val="2"/>
          </rPr>
          <t xml:space="preserve">Colocar número de un proyecto si hace parte de </t>
        </r>
      </text>
    </comment>
    <comment ref="AR12" authorId="0">
      <text>
        <r>
          <rPr>
            <sz val="10"/>
            <rFont val="Arial"/>
            <family val="2"/>
          </rPr>
          <t xml:space="preserve">Hace parte de cual objetivo de calidad
</t>
        </r>
      </text>
    </comment>
    <comment ref="AS11" authorId="0">
      <text>
        <r>
          <rPr>
            <sz val="10"/>
            <rFont val="Arial"/>
            <family val="2"/>
          </rPr>
          <t>Relacione toda la normatividad asociada  a la meta, seleccione los necesarios</t>
        </r>
      </text>
    </comment>
    <comment ref="AV12" authorId="0">
      <text>
        <r>
          <rPr>
            <sz val="10"/>
            <rFont val="Arial"/>
            <family val="2"/>
          </rPr>
          <t xml:space="preserve">En caso de no presentarse la normatividad que enmarca la meta colocarla acá
</t>
        </r>
      </text>
    </comment>
    <comment ref="AW11" authorId="0">
      <text>
        <r>
          <rPr>
            <sz val="10"/>
            <rFont val="Arial"/>
            <family val="2"/>
          </rPr>
          <t xml:space="preserve">Este campo es un campo de control del Grupo de Planeación Estrategica , por favor </t>
        </r>
        <r>
          <rPr>
            <b/>
            <sz val="10"/>
            <rFont val="Arial"/>
            <family val="2"/>
          </rPr>
          <t>NO DILIGENCIAR</t>
        </r>
      </text>
    </comment>
    <comment ref="AX11" authorId="0">
      <text>
        <r>
          <rPr>
            <sz val="10"/>
            <rFont val="Arial"/>
            <family val="2"/>
          </rPr>
          <t xml:space="preserve">En este campo se puede complementar de donde sale la fuente de datos,
quienes y que entidades participan con el aporte de la información para el cumplimiento del
indicador
</t>
        </r>
      </text>
    </comment>
    <comment ref="AX13" authorId="0">
      <text>
        <r>
          <rPr>
            <sz val="10"/>
            <rFont val="Arial"/>
            <family val="2"/>
          </rPr>
          <t>Cabe el mismo comentario realizado sobre fuente de información en el sentido de incluir el memorando con el que devuelve el expediente a la primera instancia una vez notificado</t>
        </r>
      </text>
    </comment>
    <comment ref="AY11" authorId="0">
      <text>
        <r>
          <rPr>
            <sz val="10"/>
            <rFont val="Arial"/>
            <family val="2"/>
          </rPr>
          <t>Responsables d ella tarea del indicador</t>
        </r>
      </text>
    </comment>
    <comment ref="AZ11" authorId="0">
      <text>
        <r>
          <rPr>
            <sz val="10"/>
            <rFont val="Arial"/>
            <family val="2"/>
          </rPr>
          <t>Soportes fisicos y/o digitales,
 que permiten dar cuenta de los logros y resultados de la meta</t>
        </r>
      </text>
    </comment>
  </commentList>
</comments>
</file>

<file path=xl/sharedStrings.xml><?xml version="1.0" encoding="utf-8"?>
<sst xmlns="http://schemas.openxmlformats.org/spreadsheetml/2006/main" count="441" uniqueCount="260">
  <si>
    <t>SECRETARÍA DISTRITAL DE GOBIERNO</t>
  </si>
  <si>
    <t>FORMATO DE FORMULACIÓN DE PLANES DE GESTIÓN</t>
  </si>
  <si>
    <t>VIGENCIA 2015</t>
  </si>
  <si>
    <t>MISIÓN:</t>
  </si>
  <si>
    <t>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t>
  </si>
  <si>
    <t>PROCESO:</t>
  </si>
  <si>
    <t>JUSTICIA EN EL DISTRITO CAPITAL</t>
  </si>
  <si>
    <t>DEPENDENCIAS:</t>
  </si>
  <si>
    <t>Dirección de Derechos Humanos y Apoyo a la Justicia.
Dirección de Asuntos Étnicos.
Consejo de Justicia</t>
  </si>
  <si>
    <t>TIPO DE PROCESO:</t>
  </si>
  <si>
    <t>MISIONAL</t>
  </si>
  <si>
    <t>OBJETIVO DEL PROCESO:</t>
  </si>
  <si>
    <t>Agenciar las políticas y estrategias para el acceso a la justicia formal, no formal, comunitaria en el Distrito Capital, para que ésta se brinde con disponibilidad, accesibilidad, asequibilidad, calidad, legitimidad, adaptabilidad y de manera articulada con el fin de contribuir a la construcción y Consolidación de las condiciones de convivencia pacífica para el ejercicio efectivo de los derechos de los/las ciudadanos/as del Distrito Capital</t>
  </si>
  <si>
    <t>FECHA DE FORMULACION: DD/MM/AAAA</t>
  </si>
  <si>
    <t>LIDER DEL PROCESO:</t>
  </si>
  <si>
    <t>Subsecretario(a) de Asuntos para la Convivencia y Seguridad Ciudadana</t>
  </si>
  <si>
    <t>RESPONSABLE MEDICIÓN</t>
  </si>
  <si>
    <t>PROYECTOS DE INVERSION ASOCIADOS:</t>
  </si>
  <si>
    <t>839 - Fortalecimiento del acceso a la justicia formal y promoción de la justicia no formal y comunitaria
827 - Promoción de los sistemas de justicia propia y ordinaria y de los espacios de concertación e interlocución con los grupos étnicos en Bogotá D. C.</t>
  </si>
  <si>
    <t>CUANTIFICACIÓN DE LA META</t>
  </si>
  <si>
    <t>HOJA DE LA VIDA DEL INDICADOR</t>
  </si>
  <si>
    <t>OBJETIVO ESTRATÉGICO</t>
  </si>
  <si>
    <t>ID. META GLOBAL</t>
  </si>
  <si>
    <t>META GLOBAL</t>
  </si>
  <si>
    <t>POND META</t>
  </si>
  <si>
    <t>Tipo de magnitud</t>
  </si>
  <si>
    <t>Tipo de Medición</t>
  </si>
  <si>
    <t>Trimestre I</t>
  </si>
  <si>
    <t>Trimestre II</t>
  </si>
  <si>
    <t>Trimestre III</t>
  </si>
  <si>
    <t>Trimestre IV</t>
  </si>
  <si>
    <t>ANUAL</t>
  </si>
  <si>
    <t>Avance Anual Plan de Gestión</t>
  </si>
  <si>
    <t>NOMBRE INDICADOR</t>
  </si>
  <si>
    <t>DEFINICIÓN</t>
  </si>
  <si>
    <t>UNIDAD DE MEDIDA</t>
  </si>
  <si>
    <t>FÓRMULA INDICADOR</t>
  </si>
  <si>
    <t>TIPO
INDICADOR</t>
  </si>
  <si>
    <t>FUENTE DE INFORMACIÓN</t>
  </si>
  <si>
    <t>NIVEL DEL INDICADOR</t>
  </si>
  <si>
    <t>ESTRUCTURA DEL INDICADOR</t>
  </si>
  <si>
    <t>PERIODÍCIDAD DE DATOS</t>
  </si>
  <si>
    <t>DISPONIBILIDAD DE DATOS</t>
  </si>
  <si>
    <t>LÍNEA BASE</t>
  </si>
  <si>
    <t>INDICADOR POR TEMÁTICA</t>
  </si>
  <si>
    <t>DESAGREGACIÓN GEOGRÁFICA</t>
  </si>
  <si>
    <t>HACE PARTE DE</t>
  </si>
  <si>
    <t>RESPONDE A CUMPLIMIENTO DE</t>
  </si>
  <si>
    <t>REPORTA CB0404</t>
  </si>
  <si>
    <t>OBSERVACIONES</t>
  </si>
  <si>
    <t>RESPONSABLES</t>
  </si>
  <si>
    <t>MEDIO DE VERIFICACION</t>
  </si>
  <si>
    <t>TRIMESTRE I</t>
  </si>
  <si>
    <t>TRIMESTRE II</t>
  </si>
  <si>
    <t>TRIMESTRE III</t>
  </si>
  <si>
    <t>TRIMESTRE IV</t>
  </si>
  <si>
    <t>Tipo de Programación</t>
  </si>
  <si>
    <t>Tipo de Anualización</t>
  </si>
  <si>
    <t>Prog</t>
  </si>
  <si>
    <t>Eject</t>
  </si>
  <si>
    <t>%Ejec</t>
  </si>
  <si>
    <t>NUMERADOR ( Nombre de la Variable)</t>
  </si>
  <si>
    <t>DENOMINADOR ( Nombre de la variable)</t>
  </si>
  <si>
    <t>Linea Base</t>
  </si>
  <si>
    <t>Vigencia del Indicador</t>
  </si>
  <si>
    <t>Vigencia de la linea base</t>
  </si>
  <si>
    <t>Objetivo estratégico</t>
  </si>
  <si>
    <t>Plan de desarrollo</t>
  </si>
  <si>
    <t>PMR</t>
  </si>
  <si>
    <t>Proceso</t>
  </si>
  <si>
    <t>Proyecto</t>
  </si>
  <si>
    <t>Objetivo de calidad</t>
  </si>
  <si>
    <t>Seleccione</t>
  </si>
  <si>
    <t>Otro:</t>
  </si>
  <si>
    <t>Programado</t>
  </si>
  <si>
    <t>Ejecutado</t>
  </si>
  <si>
    <t>Análisis de avance</t>
  </si>
  <si>
    <t>Medio de verificación.</t>
  </si>
  <si>
    <t>Promover el acceso al sistema de justicia, mediante mecanismos efectivos, incluyentes y diferenciales que conlleven a la garantía de los derechos humanos individuales y colectivos.</t>
  </si>
  <si>
    <t>Tramitar durante la vigencia  2016  el 90% de los expedientes radicados a 31 de diciembre de 2015 en el Consejo de Justicia, hasta su devolución a la primera instancia.</t>
  </si>
  <si>
    <t>Porcentaje</t>
  </si>
  <si>
    <t>Suma</t>
  </si>
  <si>
    <t>Expedientes evacuados antes del 31 de diciembre de 2016, con radicado a 31 de diciembre de 2015 en el Consejo de Justicia.</t>
  </si>
  <si>
    <t>El indicador mide el Porcentaje de expedientes evacuados, radicados en el  2015,  antes del 31 de diciembre de 2016 en el Consejo de Justicia</t>
  </si>
  <si>
    <t>Expedientes</t>
  </si>
  <si>
    <t>Expedientes evacuados  antes del 31 de diciembre de 2016, con radicado a 31 de diciembre de 2015 en el Consejo de Justicia.</t>
  </si>
  <si>
    <t>Nº total de expedientes  con radicado a 31 de diciembre del 2015 en el Consejo de Justicia)*90</t>
  </si>
  <si>
    <t>Eficacia</t>
  </si>
  <si>
    <t>La fuente de información para esta meta es la constancia de recibo de cada expediente o memorial que dé lugar a una actuación susceptible de reparto a los Consejeros de Justicia,  el acto administrativo, providencia y/o auto devolutivo de cada expediente o actuación y memorial con el que se devuelve el expediente a primera instancia.</t>
  </si>
  <si>
    <t>Central</t>
  </si>
  <si>
    <t>Trimestral</t>
  </si>
  <si>
    <t>Alta</t>
  </si>
  <si>
    <t>100% - 437</t>
  </si>
  <si>
    <t>Gestión</t>
  </si>
  <si>
    <t>Distrital</t>
  </si>
  <si>
    <t>Fortalecer el sistema de justicia que garantice la solución de conflictos de convivencia incrementando en 
 20% la efectividad del sistema</t>
  </si>
  <si>
    <t>Justicia en el Distrito Capital</t>
  </si>
  <si>
    <t>839- Fortalecimiento del acceso a la justicia formal y promoción de la justicia no formal y comunitaria</t>
  </si>
  <si>
    <t>Acuerdo 489/2012</t>
  </si>
  <si>
    <t>Decreto distrital 539/2006</t>
  </si>
  <si>
    <t>Código contencioso administrativo</t>
  </si>
  <si>
    <r>
      <t xml:space="preserve">La fuente de información para esta meta es la constancia de recibo de cada expediente o memorial que dé lugar a una actuación susceptible de reparto a los Consejeros de Justicia, así como el acto administrativo, providencia y/o auto devolutivo de cada expediente o actuación.                                       </t>
    </r>
    <r>
      <rPr>
        <i/>
        <sz val="10"/>
        <rFont val="Arial"/>
        <family val="2"/>
      </rPr>
      <t>En el evento de los reingresos a a despachos habiéndose cumplido el ciclo primigenio  de evacuación   de entrega del expediente a la Secretaría General el computo se hará con base en la primera entrega</t>
    </r>
    <r>
      <rPr>
        <sz val="11"/>
        <rFont val="Arial"/>
        <family val="2"/>
      </rPr>
      <t>.</t>
    </r>
  </si>
  <si>
    <t>Consejeros de Justicia 
Secretaría General del Consejo de Justicia</t>
  </si>
  <si>
    <t>Aplicativo Si Actúa
Bases de datos internas de la Corporación</t>
  </si>
  <si>
    <t>De los 437 expedientes  con radicado a 31 de diciembre de 2015 en el Consejo de Justicia pendientes de decisión, se tramitaron 94  incluida la devolución a la primera instancia a 31 de marzo de 2016</t>
  </si>
  <si>
    <t>Aplicativo Si Actúa, Bases de datos internas de la Corporación</t>
  </si>
  <si>
    <t>Expedientes radicados a 31 de diciembre de 2015: 437
90% de 437: 393
Expedientes evacuados: 382 - 87.41%</t>
  </si>
  <si>
    <t>Aplicativo Si Actúa, Orfeo y bases de datos internos</t>
  </si>
  <si>
    <t>Evacuar durante la vigencia de 2016  el 70% de los expedientes radicados durante el primer semestre  del mismo año  en el Consejo de Justicia con entrega para su notificación a la Secretaría General.</t>
  </si>
  <si>
    <t>Cantidad</t>
  </si>
  <si>
    <t>Expedientes radicados en el primer semestre de 2016 evacuados y  entregados  para su notificación a la Secretaría General</t>
  </si>
  <si>
    <t>El indicador mide el tiempo de evacuación de los expedientes recibidos en el Consejo de Justicia con radicado del primer semestre de  2016,  contados desde su recepción hasta la entrega para su notificación a la Secretaría General</t>
  </si>
  <si>
    <t>Días</t>
  </si>
  <si>
    <t>N° de expedientes evacuados y entregados para su notificación a  la Secretaría General.</t>
  </si>
  <si>
    <t>N° de expedientes recibidos en el primer semestre de 2016</t>
  </si>
  <si>
    <t>Eficiencia</t>
  </si>
  <si>
    <t>Índice o razón</t>
  </si>
  <si>
    <t>Hacer uso eficiente y eficaz de nuestros recursos en cumplimiento de nuestra misionalidad</t>
  </si>
  <si>
    <r>
      <t xml:space="preserve">A 31 de marzo de 2016 se han </t>
    </r>
    <r>
      <rPr>
        <sz val="10"/>
        <color indexed="10"/>
        <rFont val="Arial"/>
        <family val="2"/>
      </rPr>
      <t>evacuado 31 expedientes contando desde su recepción hasta su entrega para notificación a la Secretaría General.</t>
    </r>
  </si>
  <si>
    <t>Expedientes recibidos en el primer semestre: 623
70% de 623: 436
Expedientes evacuados: 481 – 77.21%</t>
  </si>
  <si>
    <t>Elaborar un documento base de las decisiones relevantes, del Consejo de Justicia que sirva como insumo  para su difusión o publicación</t>
  </si>
  <si>
    <t>Documento base elaborado y radicado que contenga las decisiones relevantes del consejo de justicia</t>
  </si>
  <si>
    <t>El indicador mide la Elaboración de  un documento base de las principales decisiones relevantes del Consejo de Justicia que sirva como insumo  para su difusión o publicación</t>
  </si>
  <si>
    <t>Documento</t>
  </si>
  <si>
    <t>Número de documentos  elaborados y radicados que contengan  las decisiones relevantes del Consejo de Justicia</t>
  </si>
  <si>
    <t>Número de documentos que contengan las decisiones relevantes del Consejo de Justicia programados.</t>
  </si>
  <si>
    <t>Documento radicado en orfeo</t>
  </si>
  <si>
    <t>100% - 1</t>
  </si>
  <si>
    <t>El documento debe ser radicado y presentado ante el Secretario Distrital de Gobierno, la Subsecretaría de Convivencia y Seguridad Ciudadana y la Oficina de Comunicaciones.</t>
  </si>
  <si>
    <t>Consejeros de Justicia</t>
  </si>
  <si>
    <t>Aplicativo Orfeo, No. de Radicado del documento</t>
  </si>
  <si>
    <t>Mediante memorando con radicado No. 20161100735343 del 30 de diciembre se remite el documento al Presidente del Consejo de Justicia</t>
  </si>
  <si>
    <t>Aplicativo Orfeo</t>
  </si>
  <si>
    <t>Propiciar cuatro (4) encuentros académicos con actores estratégicos de la justicia policiva</t>
  </si>
  <si>
    <t>Encuentros académicos propiciados con actores estratégicos de la justicia policiva.</t>
  </si>
  <si>
    <t>Mide la gestión para la realización del  evento con actores estratégicos de la justicia policiva, para la difusión de las líneas decisionales del Consejo de Justicia</t>
  </si>
  <si>
    <t>Evento</t>
  </si>
  <si>
    <t>Numero de  eventos propiciados con actores estratégicos de la justicia policiva propiciados</t>
  </si>
  <si>
    <t>Numero de  eventos con actores estratégicos de la justicia policiva programados</t>
  </si>
  <si>
    <t>Registro de asistencia a los eventos académicos</t>
  </si>
  <si>
    <t>El evento debe contar con la participación de actores estratégicos de la justicia policiva en Bogotá y  facilitar la difusión de las líneas decisionales del Consejo de Justicia.</t>
  </si>
  <si>
    <t>Planillas de asistencia al evento</t>
  </si>
  <si>
    <t>Se realizaron 5 encuentros académicos así:
    - Cerros Orientales - 7 de julio de 2016
    - Nuevo Código Nacional de Policía y los retos para Bogotá - 22 de julio de 2016.
    - POT - 4 de agosto de 2016
    - Salud: requisitos higiénicos sanitarios - 18 de agosto de 2016
    - Retos de los acuerdos de paz para la justicia policiva en Bogotá - 29 de septiembre de 2016</t>
  </si>
  <si>
    <t>Planillas de asistencia</t>
  </si>
  <si>
    <t>INDICADOR</t>
  </si>
  <si>
    <t>CATEGORÍA
INDICADOR</t>
  </si>
  <si>
    <t>FUENTE DE INFORMACION</t>
  </si>
  <si>
    <t>NUMERADOR</t>
  </si>
  <si>
    <t>DENOMINADOR</t>
  </si>
  <si>
    <t>Formular 22 planes de gestión, con base en la metodología de formulación de planes de gestión</t>
  </si>
  <si>
    <t>Planes de gestión formulados, con base en la metodología de formulación de planes de gestión</t>
  </si>
  <si>
    <t>Total de planes de gestión propuestos, con base en la metodología  de formulación de planes de gestión</t>
  </si>
  <si>
    <t>Carpeta formulación planes de gestión 2014</t>
  </si>
  <si>
    <t>Intranet</t>
  </si>
  <si>
    <t>El formato de formualción de metas: 1) Inicialmente se utlizo como documento de trabajo, el cual, fue controlado en el SIG</t>
  </si>
  <si>
    <t>Grupo planeación estrategica</t>
  </si>
  <si>
    <t>Elaborar cuatro informes de seguimiento, a los planes de gestión</t>
  </si>
  <si>
    <t>Informes de seguimiento a planes de gestión elaborados</t>
  </si>
  <si>
    <t>Informes de seguimientos de planes de gestión elaborados</t>
  </si>
  <si>
    <t>Informes de seguimientos de planes de gestión programados</t>
  </si>
  <si>
    <t>Intranet – Dirección de Planeación y Sistemas de Información</t>
  </si>
  <si>
    <t>Elaborar 152 documentos de análisis a los registros de ejecución de los planes de gestión</t>
  </si>
  <si>
    <t>Documentos de análisis a los registros de ejecución trimestral  elaborados</t>
  </si>
  <si>
    <t>Total de documentos de análisis a los registros de ejecución trimestral  programados</t>
  </si>
  <si>
    <t>Correo electronico</t>
  </si>
  <si>
    <t>Dirección de Planeación y Sistemas de Información</t>
  </si>
  <si>
    <t>El documento contiene solicitud de ajustes, siempre y cuando se requieran</t>
  </si>
  <si>
    <t>Diseñar un instrumento, que permita el registro de los indicadores insitucionales y sectoriales,  para su articulación con el aplicativo SIPSE.</t>
  </si>
  <si>
    <t>Instrumento que permita el registro de los indicadores institucionales y sectoriales,para su articulación con el aplicativo SIPSE,  diseñado</t>
  </si>
  <si>
    <t>Instrumento que permita el registro de los indicadores institucionales y sectoriales,para su articulación con el aplicativo SIPSE,  elborado</t>
  </si>
  <si>
    <t>Instrumento que permita el registro de los indicadores institucionales y sectoriales,para su articulación con el aplicativo SIPSE,  programado</t>
  </si>
  <si>
    <t>Hoja de vida del indicador</t>
  </si>
  <si>
    <t>El instrumento solo hace referencia a entregar la hoja de la vida del indicador con los campos necesarios para incluir los indicadores para planes de gestión, PMR, indicadores sectoriales(acuerdo 067-2002, acuerdo 489-2012, decreto 101-2010 y objetivos desarrollo del milenio) y proyectos de inversión. Este instrumento se articulara con el aplicativo SIPSE.</t>
  </si>
  <si>
    <t>Grupo planeación estrategica, grupo de proyectos y grupo SIG</t>
  </si>
  <si>
    <t>Migrar un (1) componenete de SIPSE a la nueva arquitectura en software libre.</t>
  </si>
  <si>
    <t>Componente migrado a la nueva arquitectura de software libre</t>
  </si>
  <si>
    <t>Comoponente migrado de oracle a software libre</t>
  </si>
  <si>
    <t>Componente proyectado para migrar</t>
  </si>
  <si>
    <t>La meta hace referencia a migrar la interfaz de usuario de Oracle a la arquitectura de software libre.
El componente hace referencia a Interfaz de usuario.</t>
  </si>
  <si>
    <t>Grupo Gestión de sistemas información</t>
  </si>
  <si>
    <t>Implementar 3 módulos del sistema GLPI</t>
  </si>
  <si>
    <t>Módulos del sistema GLPI implementados</t>
  </si>
  <si>
    <t>Número de módulos del sistema GLPI implementados</t>
  </si>
  <si>
    <t>Número de módulos programados para implementación</t>
  </si>
  <si>
    <t>Sistema GLPI: Sistema para la gestión de servicios tecnológicos.
Los modulos a los que hace referencia la meta son: Tikets, control de inventarios y acceso remoto.</t>
  </si>
  <si>
    <t>Migrar 50 reportes de REPORTS a I-REPORTS.</t>
  </si>
  <si>
    <t>Reportes migrados de reports a  I-REPORTS</t>
  </si>
  <si>
    <t>Número de reportes migrados de REPORTS a I-REPORTS</t>
  </si>
  <si>
    <t>Nmero de reportes  programados para migración.</t>
  </si>
  <si>
    <t>SIAP: Aplicativo de gestión humana.
La magnitud de la meta se desagrega en los siguientes componentes: 30 reportes de SI CAPITAL (proyecto 823) y 20 reportes de SIAP. (Funcionarios de planta).</t>
  </si>
  <si>
    <t>Fortalecer 9 aplicativos (SI ACTUA; SIAP; SI CAPITAL; SIGOB; ORFEO; SIUP; SIPSE,  SIG y DELEGACIONES).</t>
  </si>
  <si>
    <t>Aplicativos ajustados de acuerdo a la matriz de requerimientos.</t>
  </si>
  <si>
    <t>Número de aplicativos ajustados</t>
  </si>
  <si>
    <t>Número de aplicativos  programados para ajustar.</t>
  </si>
  <si>
    <t>Medio de verificación y fuente de información: Plan de acción,  requerimientos y aplicativos.
Alcance del verbo rector: fortalecimiento de los aplicativos frente al cumplimiento de los planes de acción que se formulen por cada aplicativo, con base en los requerimientos de los usuarios.</t>
  </si>
  <si>
    <t>Implementar un (1) servicio de datos geográficos para trabajar con sistemas de información que tengan datos estandarizados</t>
  </si>
  <si>
    <t>Servicio de datos geográficos implementado</t>
  </si>
  <si>
    <t>Número de servicio de datos geograficos</t>
  </si>
  <si>
    <t>Número de servicios programados</t>
  </si>
  <si>
    <t>l servicio se refiere a la Geocodificaciòn de la información</t>
  </si>
  <si>
    <t>Configurar  una plataforma de BI (Inteligencia de negocios) de la entidad para la inclusión de análisis de datos de las diferentes fuentes de captura de información de la secretaría</t>
  </si>
  <si>
    <t>Plataforma BI configurada</t>
  </si>
  <si>
    <t>Número de Plataformas de BI Configuradas</t>
  </si>
  <si>
    <t>Numero de Plataformas de BI programadas para configurar</t>
  </si>
  <si>
    <t>Realizar  2  jornadas de entrenamiento a  gestores de contenido en la administración de la plataforma (CMS-Joomla) de los portales web de la entidad</t>
  </si>
  <si>
    <t>Jornadas de entrenamiento a  gestores de contenido realizadas</t>
  </si>
  <si>
    <t>Número de jornadas de entrenamiento realizadas</t>
  </si>
  <si>
    <t>Número de jornadas de entrenamiento programadas</t>
  </si>
  <si>
    <t>Gestores de contenidos son las personas que administran toda la información que se publica en un sitio web</t>
  </si>
  <si>
    <t>Grupo Gestión de servicios tecnológicos</t>
  </si>
  <si>
    <t>Realizar 4 jornadas de mantenimiento preventivo de los equipos de cómputo de la entidad</t>
  </si>
  <si>
    <t>Jornadas de mantenimiento preventivo realizadas</t>
  </si>
  <si>
    <t>Número Jornadas de mantenimiento preventivo realizadas</t>
  </si>
  <si>
    <t>Número Jornadas de mantenimiento preventivo programadas</t>
  </si>
  <si>
    <t>Grupo  Gestión de servicios tecnológicos</t>
  </si>
  <si>
    <t>Realizar el 100% de los entrenamientos programados al mes en los aplicativos de la SDG</t>
  </si>
  <si>
    <t>Constante</t>
  </si>
  <si>
    <t>Entrenamientos realizados</t>
  </si>
  <si>
    <t>Numero de entrenamientos realizados</t>
  </si>
  <si>
    <t>Numero de entrenamientos programados</t>
  </si>
  <si>
    <t>Cronograma de capacitaciones programadas de la DPSI.</t>
  </si>
  <si>
    <t>Elaborar 12 informes de seguimiento a  los requerimientos registrados en mesa de servicios.</t>
  </si>
  <si>
    <t>Informes de seguimiento elaborados</t>
  </si>
  <si>
    <t>Número de Informes de seguimiento elaborados</t>
  </si>
  <si>
    <t>Número Informes de seguimiento programados</t>
  </si>
  <si>
    <t>Obtener 4 en la calificación de los entrenamientos realizados por el grupo de sistemas tecnológicos</t>
  </si>
  <si>
    <t>Calificación obtenida en los entrenamientos realizados</t>
  </si>
  <si>
    <t>Sumatoria de puntaje obtenido en total de encuestas</t>
  </si>
  <si>
    <t>10*(Numero de encuestas diligenciadas)</t>
  </si>
  <si>
    <t>Efectividad</t>
  </si>
  <si>
    <t>Formato 1D-PGE-F31-1 DPSI</t>
  </si>
  <si>
    <t>Implementar 25 Access point en el nivel central</t>
  </si>
  <si>
    <t>Access Point Implementados</t>
  </si>
  <si>
    <t>Número de Access point Implementados</t>
  </si>
  <si>
    <t>Número de Access point programados para implementar</t>
  </si>
  <si>
    <t>Consola de monitoreo y actas de instalación.</t>
  </si>
  <si>
    <t>Alcance del verbo rector: Incluye instalación y puesta en marcha.
Alcance de la implementación: Edificio Lievano (Secretaria de Gobierno)</t>
  </si>
  <si>
    <t>Grupo Gestión de Infraestructura</t>
  </si>
  <si>
    <t>Instalar 4 servidores blade en el sistema de actualización de la entidad</t>
  </si>
  <si>
    <t>Servidores Blade Instalados</t>
  </si>
  <si>
    <t>Número de Servidores Blade Instalados</t>
  </si>
  <si>
    <t>Número de Servidores Blade programados para instalar.</t>
  </si>
  <si>
    <r>
      <t xml:space="preserve">Alcance del verbo rector: Configurar y Adecuar al sistema actual de virtualizaciòn </t>
    </r>
    <r>
      <rPr>
        <sz val="8"/>
        <rFont val="Arial"/>
        <family val="1"/>
      </rPr>
      <t>Alcance de la implementación: Edificio Lievano (Secretaria de Gobierno)</t>
    </r>
  </si>
  <si>
    <t>Implementar XXX  VILANS en IP versión 6</t>
  </si>
  <si>
    <t>VILANS implementados en IP versión 6</t>
  </si>
  <si>
    <t>Número de VILANS implementados en IP versión 6</t>
  </si>
  <si>
    <t>Número de VILANS programados para implementar.</t>
  </si>
  <si>
    <t>Alcance de la implementación: Edificio Lievano (Secretaria de Gobierno)</t>
  </si>
  <si>
    <t>Implementar 100% de los requisitos de la norma ISO 14001 en tres instalaciones físicas de la entidad</t>
  </si>
  <si>
    <t>Requisitos de la norma ISO 14001 Implementados</t>
  </si>
  <si>
    <t>Número de requisitos implementados en las tres instalaciones</t>
  </si>
  <si>
    <t>Número de requisitos de la norma ISO 140001</t>
  </si>
  <si>
    <t>ista de chequeo de la norma ISO 14001</t>
  </si>
  <si>
    <t>ISO 14001: Sistema de gestión ambiental Alcance de la meta: La meta se aplica para tres instalaciones físicas de la entidad (Cárcel Distrital, Furatena y Edificio Bicentenario).
Línea base: 45 requisitos.</t>
  </si>
  <si>
    <t>Grupo Sistema Integrado de Gestión- SIG</t>
  </si>
  <si>
    <t>Mantener 23 certificaciones de calidad en la norma técnica de calidad de la gestión pública.</t>
  </si>
  <si>
    <t>Certificaciones de calidad mantenidas</t>
  </si>
  <si>
    <t>Número de unidades que mantienen la certificación</t>
  </si>
  <si>
    <t>Número total de unidades certificadas</t>
  </si>
  <si>
    <t>Alcance del verbo rector: El auditor manifiesta en la reunión de seguimiento de cierre que las certificaciones se mantienen.  
Unidades certificadas en la norma de calidad NTCGP 1000 2009 e ISO 9001 2008: Cárcel distrital, Nuse, Nivel central y 20 alcaldías locales.</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</si>
</sst>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77" formatCode="General"/>
  </numFmts>
  <fonts count="51">
    <font>
      <sz val="10"/>
      <name val="Arial"/>
      <family val="2"/>
    </font>
    <font>
      <sz val="11"/>
      <color indexed="10"/>
      <name val="Calibri"/>
      <family val="2"/>
    </font>
    <font>
      <sz val="8"/>
      <name val="Arial"/>
      <family val="2"/>
    </font>
    <font>
      <b/>
      <sz val="8"/>
      <name val="Arial"/>
      <family val="2"/>
    </font>
    <font>
      <sz val="11"/>
      <name val="Arial"/>
      <family val="2"/>
    </font>
    <font>
      <b/>
      <sz val="10"/>
      <name val="Arial"/>
      <family val="2"/>
    </font>
    <font>
      <b/>
      <sz val="10"/>
      <color indexed="10"/>
      <name val="Arial"/>
      <family val="2"/>
    </font>
    <font>
      <b/>
      <sz val="9"/>
      <color indexed="10"/>
      <name val="Arial"/>
      <family val="2"/>
    </font>
    <font>
      <b/>
      <sz val="12"/>
      <name val="Arial"/>
      <family val="2"/>
    </font>
    <font>
      <sz val="10"/>
      <color indexed="10"/>
      <name val="Arial"/>
      <family val="2"/>
    </font>
    <font>
      <i/>
      <sz val="10"/>
      <name val="Arial"/>
      <family val="2"/>
    </font>
    <font>
      <sz val="12"/>
      <name val="Arial"/>
      <family val="2"/>
    </font>
    <font>
      <sz val="8"/>
      <color indexed="10"/>
      <name val="Tahoma"/>
      <family val="2"/>
    </font>
    <font>
      <sz val="7"/>
      <name val="Arial"/>
      <family val="2"/>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63"/>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b/>
      <sz val="11"/>
      <color indexed="10"/>
      <name val="Calibri"/>
      <family val="2"/>
    </font>
    <font>
      <sz val="11"/>
      <color indexed="1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rgb="FF000000"/>
      <name val="Arial"/>
      <family val="2"/>
    </font>
    <font>
      <b/>
      <sz val="9"/>
      <color rgb="FF000000"/>
      <name val="Arial"/>
      <family val="2"/>
    </font>
    <font>
      <sz val="10"/>
      <color rgb="FF00000A"/>
      <name val="Arial"/>
      <family val="2"/>
    </font>
    <font>
      <sz val="10"/>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99"/>
        <bgColor indexed="64"/>
      </patternFill>
    </fill>
    <fill>
      <patternFill patternType="solid">
        <fgColor rgb="FFC0C0C0"/>
        <bgColor indexed="64"/>
      </patternFill>
    </fill>
    <fill>
      <patternFill patternType="solid">
        <fgColor rgb="FFCCFFCC"/>
        <bgColor indexed="64"/>
      </patternFill>
    </fill>
    <fill>
      <patternFill patternType="solid">
        <fgColor rgb="FFCC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rgb="FF1A1A1A"/>
      </left>
      <right style="hair">
        <color rgb="FF1A1A1A"/>
      </right>
      <top style="hair">
        <color rgb="FF1A1A1A"/>
      </top>
      <bottom style="hair">
        <color rgb="FF1A1A1A"/>
      </bottom>
    </border>
    <border>
      <left style="hair"/>
      <right style="hair"/>
      <top style="hair"/>
      <bottom style="hair"/>
    </border>
    <border>
      <left style="hair">
        <color rgb="FF1A1A1A"/>
      </left>
      <right style="hair">
        <color rgb="FF1A1A1A"/>
      </right>
      <top style="hair"/>
      <bottom style="hair">
        <color rgb="FF1A1A1A"/>
      </bottom>
    </border>
    <border>
      <left style="thick"/>
      <right style="thick"/>
      <top style="thick"/>
      <bottom style="thick"/>
    </border>
    <border>
      <left style="hair"/>
      <right style="thick"/>
      <top style="hair"/>
      <bottom style="hair"/>
    </border>
    <border>
      <left style="hair">
        <color rgb="FF1A1A1A"/>
      </left>
      <right style="hair"/>
      <top style="hair"/>
      <bottom style="hair">
        <color rgb="FF1A1A1A"/>
      </bottom>
    </border>
    <border>
      <left/>
      <right style="thick"/>
      <top style="thick"/>
      <bottom style="thick"/>
    </border>
    <border>
      <left style="hair">
        <color rgb="FF1A1A1A"/>
      </left>
      <right/>
      <top style="hair"/>
      <bottom style="hair">
        <color rgb="FF1A1A1A"/>
      </bottom>
    </border>
    <border>
      <left style="hair"/>
      <right style="hair">
        <color rgb="FF1A1A1A"/>
      </right>
      <top style="hair"/>
      <bottom style="hair">
        <color rgb="FF1A1A1A"/>
      </bottom>
    </border>
    <border>
      <left style="hair"/>
      <right style="hair"/>
      <top style="hair"/>
      <bottom/>
    </border>
    <border>
      <left style="hair"/>
      <right style="hair"/>
      <top/>
      <bottom/>
    </border>
    <border>
      <left style="hair"/>
      <right style="hair"/>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lignment/>
      <protection/>
    </xf>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81">
    <xf numFmtId="0" fontId="0" fillId="0" borderId="0" xfId="0" applyAlignment="1">
      <alignment/>
    </xf>
    <xf numFmtId="0" fontId="2" fillId="0" borderId="0" xfId="0" applyFont="1" applyBorder="1" applyAlignment="1">
      <alignment vertical="center" wrapText="1"/>
    </xf>
    <xf numFmtId="0" fontId="2" fillId="33" borderId="0" xfId="0" applyFont="1" applyFill="1" applyBorder="1" applyAlignment="1">
      <alignment vertical="center" wrapText="1"/>
    </xf>
    <xf numFmtId="0" fontId="3" fillId="34" borderId="10" xfId="0" applyFont="1" applyFill="1" applyBorder="1" applyAlignment="1" applyProtection="1">
      <alignment horizontal="center" vertical="center" wrapText="1"/>
      <protection locked="0"/>
    </xf>
    <xf numFmtId="0" fontId="2" fillId="0" borderId="0" xfId="0" applyFont="1" applyBorder="1" applyAlignment="1" applyProtection="1">
      <alignment vertical="center" wrapText="1"/>
      <protection/>
    </xf>
    <xf numFmtId="0" fontId="0" fillId="0" borderId="11"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0" fillId="0" borderId="11" xfId="0" applyFont="1" applyBorder="1" applyAlignment="1" applyProtection="1">
      <alignment horizontal="justify" vertical="center" wrapText="1"/>
      <protection locked="0"/>
    </xf>
    <xf numFmtId="0" fontId="2" fillId="33" borderId="11" xfId="0" applyFont="1" applyFill="1" applyBorder="1" applyAlignment="1" applyProtection="1">
      <alignment horizontal="center" vertical="center" wrapText="1"/>
      <protection locked="0"/>
    </xf>
    <xf numFmtId="0" fontId="4" fillId="0" borderId="11" xfId="0" applyFont="1" applyBorder="1" applyAlignment="1" applyProtection="1">
      <alignment horizontal="justify" vertical="center" wrapText="1"/>
      <protection locked="0"/>
    </xf>
    <xf numFmtId="0" fontId="3" fillId="34" borderId="12" xfId="0" applyFont="1" applyFill="1" applyBorder="1" applyAlignment="1" applyProtection="1">
      <alignment horizontal="center" vertical="center" wrapText="1"/>
      <protection locked="0"/>
    </xf>
    <xf numFmtId="0" fontId="47" fillId="34" borderId="12" xfId="0" applyFont="1" applyFill="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10" fontId="3" fillId="34" borderId="10" xfId="0" applyNumberFormat="1" applyFont="1" applyFill="1" applyBorder="1" applyAlignment="1" applyProtection="1">
      <alignment horizontal="center" vertical="center" wrapText="1"/>
      <protection locked="0"/>
    </xf>
    <xf numFmtId="0" fontId="48" fillId="35" borderId="13" xfId="0" applyFont="1" applyFill="1" applyBorder="1" applyAlignment="1" applyProtection="1">
      <alignment horizontal="center" vertical="center" wrapText="1"/>
      <protection locked="0"/>
    </xf>
    <xf numFmtId="0" fontId="0" fillId="36" borderId="10" xfId="0" applyFont="1" applyFill="1" applyBorder="1" applyAlignment="1" applyProtection="1">
      <alignment horizontal="center" vertical="center" wrapText="1"/>
      <protection locked="0"/>
    </xf>
    <xf numFmtId="9" fontId="0" fillId="0" borderId="10" xfId="0" applyNumberFormat="1" applyFont="1" applyBorder="1" applyAlignment="1" applyProtection="1">
      <alignment horizontal="center" vertical="center" wrapText="1"/>
      <protection locked="0"/>
    </xf>
    <xf numFmtId="9" fontId="0" fillId="0" borderId="11" xfId="0" applyNumberFormat="1" applyFont="1" applyBorder="1" applyAlignment="1" applyProtection="1">
      <alignment horizontal="center" vertical="center" wrapText="1"/>
      <protection locked="0"/>
    </xf>
    <xf numFmtId="9" fontId="0" fillId="33" borderId="11" xfId="0" applyNumberFormat="1" applyFont="1" applyFill="1" applyBorder="1" applyAlignment="1" applyProtection="1">
      <alignment horizontal="center" vertical="center" wrapText="1"/>
      <protection locked="0"/>
    </xf>
    <xf numFmtId="10" fontId="0" fillId="33" borderId="11" xfId="0" applyNumberFormat="1" applyFont="1" applyFill="1" applyBorder="1" applyAlignment="1" applyProtection="1">
      <alignment horizontal="center" vertical="center" wrapText="1"/>
      <protection locked="0"/>
    </xf>
    <xf numFmtId="10" fontId="0" fillId="33" borderId="11" xfId="53" applyNumberFormat="1" applyFont="1" applyFill="1" applyBorder="1" applyAlignment="1" applyProtection="1">
      <alignment horizontal="center" vertical="center" wrapText="1"/>
      <protection locked="0"/>
    </xf>
    <xf numFmtId="10" fontId="49" fillId="0" borderId="11" xfId="0" applyNumberFormat="1" applyFont="1" applyBorder="1" applyAlignment="1">
      <alignment horizontal="center" vertical="center" wrapText="1"/>
    </xf>
    <xf numFmtId="10" fontId="0" fillId="0" borderId="11" xfId="0" applyNumberFormat="1" applyFont="1" applyBorder="1" applyAlignment="1" applyProtection="1">
      <alignment horizontal="center" vertical="center" wrapText="1"/>
      <protection locked="0"/>
    </xf>
    <xf numFmtId="10" fontId="49" fillId="0" borderId="11" xfId="0" applyNumberFormat="1" applyFont="1" applyBorder="1" applyAlignment="1" applyProtection="1">
      <alignment horizontal="center" vertical="center" wrapText="1"/>
      <protection locked="0"/>
    </xf>
    <xf numFmtId="0" fontId="0" fillId="0" borderId="11" xfId="0" applyFont="1" applyBorder="1" applyAlignment="1" applyProtection="1">
      <alignment vertical="center" wrapText="1"/>
      <protection locked="0"/>
    </xf>
    <xf numFmtId="10" fontId="50" fillId="37" borderId="11" xfId="0" applyNumberFormat="1" applyFont="1" applyFill="1" applyBorder="1" applyAlignment="1" applyProtection="1">
      <alignment horizontal="center" vertical="center" wrapText="1"/>
      <protection locked="0"/>
    </xf>
    <xf numFmtId="9" fontId="0" fillId="37" borderId="11" xfId="0" applyNumberFormat="1" applyFont="1" applyFill="1" applyBorder="1" applyAlignment="1">
      <alignment horizontal="center" vertical="center" wrapText="1"/>
    </xf>
    <xf numFmtId="10" fontId="50" fillId="0" borderId="11" xfId="0" applyNumberFormat="1" applyFont="1" applyBorder="1" applyAlignment="1" applyProtection="1">
      <alignment horizontal="center" vertical="center" wrapText="1"/>
      <protection locked="0"/>
    </xf>
    <xf numFmtId="9" fontId="0" fillId="0" borderId="11" xfId="0" applyNumberFormat="1" applyFont="1" applyBorder="1" applyAlignment="1">
      <alignment horizontal="center" vertical="center" wrapText="1"/>
    </xf>
    <xf numFmtId="0" fontId="50" fillId="37" borderId="11" xfId="0" applyFont="1" applyFill="1" applyBorder="1" applyAlignment="1" applyProtection="1">
      <alignment horizontal="center" vertical="center" wrapText="1"/>
      <protection locked="0"/>
    </xf>
    <xf numFmtId="0" fontId="50" fillId="0" borderId="11" xfId="0" applyFont="1" applyBorder="1" applyAlignment="1" applyProtection="1">
      <alignment horizontal="center" vertical="center" wrapText="1"/>
      <protection locked="0"/>
    </xf>
    <xf numFmtId="9" fontId="11" fillId="0" borderId="11" xfId="0" applyNumberFormat="1" applyFont="1" applyBorder="1" applyAlignment="1">
      <alignment horizontal="left" vertical="center" wrapText="1"/>
    </xf>
    <xf numFmtId="0" fontId="0" fillId="33" borderId="11" xfId="0" applyFont="1" applyFill="1" applyBorder="1" applyAlignment="1" applyProtection="1">
      <alignment horizontal="center" vertical="center" wrapText="1"/>
      <protection locked="0"/>
    </xf>
    <xf numFmtId="10" fontId="0" fillId="0" borderId="11" xfId="0" applyNumberFormat="1" applyFont="1" applyBorder="1" applyAlignment="1">
      <alignment horizontal="center" vertical="center" wrapText="1"/>
    </xf>
    <xf numFmtId="0" fontId="0" fillId="0" borderId="0" xfId="0" applyFont="1" applyAlignment="1">
      <alignment horizontal="justify" vertical="center"/>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10" fontId="11" fillId="0" borderId="11" xfId="0" applyNumberFormat="1" applyFont="1" applyBorder="1" applyAlignment="1" applyProtection="1">
      <alignment horizontal="left" vertical="center" wrapText="1"/>
      <protection locked="0"/>
    </xf>
    <xf numFmtId="0" fontId="49" fillId="0" borderId="11" xfId="0" applyFont="1" applyBorder="1" applyAlignment="1" applyProtection="1">
      <alignment horizontal="justify" vertical="center" wrapText="1"/>
      <protection locked="0"/>
    </xf>
    <xf numFmtId="9" fontId="11" fillId="0" borderId="11" xfId="0" applyNumberFormat="1" applyFont="1" applyBorder="1" applyAlignment="1">
      <alignment horizontal="center" vertical="center" wrapText="1"/>
    </xf>
    <xf numFmtId="0" fontId="49" fillId="0" borderId="13" xfId="0" applyFont="1" applyBorder="1" applyAlignment="1">
      <alignment horizontal="justify" vertical="center"/>
    </xf>
    <xf numFmtId="9" fontId="11" fillId="0" borderId="11" xfId="0" applyNumberFormat="1" applyFont="1" applyBorder="1" applyAlignment="1">
      <alignment horizontal="left" vertical="top" wrapText="1"/>
    </xf>
    <xf numFmtId="0" fontId="13" fillId="34" borderId="11" xfId="0" applyFont="1" applyFill="1" applyBorder="1" applyAlignment="1" applyProtection="1">
      <alignment horizontal="center" vertical="center" wrapText="1"/>
      <protection locked="0"/>
    </xf>
    <xf numFmtId="0" fontId="13" fillId="34" borderId="11" xfId="0" applyFont="1" applyFill="1" applyBorder="1" applyAlignment="1" applyProtection="1">
      <alignment horizontal="center" vertical="center"/>
      <protection locked="0"/>
    </xf>
    <xf numFmtId="0" fontId="2" fillId="36" borderId="11" xfId="0" applyFont="1" applyFill="1" applyBorder="1" applyAlignment="1" applyProtection="1">
      <alignment horizontal="center" vertical="center" wrapText="1"/>
      <protection locked="0"/>
    </xf>
    <xf numFmtId="0" fontId="2" fillId="0" borderId="11" xfId="0" applyFont="1" applyBorder="1" applyAlignment="1" applyProtection="1">
      <alignment horizontal="justify" vertical="center" wrapText="1"/>
      <protection locked="0"/>
    </xf>
    <xf numFmtId="9" fontId="2" fillId="0" borderId="11" xfId="0" applyNumberFormat="1" applyFont="1" applyBorder="1" applyAlignment="1" applyProtection="1">
      <alignment horizontal="center" vertical="center" wrapText="1"/>
      <protection locked="0"/>
    </xf>
    <xf numFmtId="3" fontId="2" fillId="0" borderId="11" xfId="0" applyNumberFormat="1" applyFont="1" applyBorder="1" applyAlignment="1" applyProtection="1">
      <alignment horizontal="center" vertical="center" wrapText="1"/>
      <protection locked="0"/>
    </xf>
    <xf numFmtId="10" fontId="2" fillId="0" borderId="11" xfId="0" applyNumberFormat="1" applyFont="1" applyBorder="1" applyAlignment="1" applyProtection="1">
      <alignment horizontal="center" vertical="center" wrapText="1"/>
      <protection locked="0"/>
    </xf>
    <xf numFmtId="0" fontId="2" fillId="33" borderId="11" xfId="0" applyFont="1" applyFill="1" applyBorder="1" applyAlignment="1" applyProtection="1">
      <alignment vertical="center" wrapText="1"/>
      <protection locked="0"/>
    </xf>
    <xf numFmtId="0" fontId="2" fillId="0" borderId="11" xfId="0" applyFont="1" applyBorder="1" applyAlignment="1" applyProtection="1">
      <alignment horizontal="center" vertical="center" wrapText="1"/>
      <protection locked="0"/>
    </xf>
    <xf numFmtId="9" fontId="2" fillId="33" borderId="11" xfId="0" applyNumberFormat="1" applyFont="1" applyFill="1" applyBorder="1" applyAlignment="1" applyProtection="1">
      <alignment horizontal="center" vertical="center" wrapText="1"/>
      <protection locked="0"/>
    </xf>
    <xf numFmtId="0" fontId="2" fillId="0" borderId="11" xfId="0" applyFont="1" applyBorder="1" applyAlignment="1" applyProtection="1">
      <alignment horizontal="left" vertical="center" wrapText="1"/>
      <protection locked="0"/>
    </xf>
    <xf numFmtId="1" fontId="2" fillId="0" borderId="11" xfId="0" applyNumberFormat="1" applyFont="1" applyBorder="1" applyAlignment="1" applyProtection="1">
      <alignment horizontal="center" vertical="center" wrapText="1"/>
      <protection locked="0"/>
    </xf>
    <xf numFmtId="1" fontId="2" fillId="33" borderId="11" xfId="0" applyNumberFormat="1" applyFont="1" applyFill="1" applyBorder="1" applyAlignment="1" applyProtection="1">
      <alignment horizontal="center" vertical="center" wrapText="1"/>
      <protection locked="0"/>
    </xf>
    <xf numFmtId="0" fontId="2" fillId="0" borderId="11" xfId="0" applyFont="1" applyBorder="1" applyAlignment="1" applyProtection="1">
      <alignment vertical="center" wrapText="1"/>
      <protection locked="0"/>
    </xf>
    <xf numFmtId="0" fontId="47" fillId="35" borderId="13" xfId="0" applyFont="1" applyFill="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3" fillId="34" borderId="12" xfId="0" applyFont="1" applyFill="1" applyBorder="1" applyAlignment="1" applyProtection="1">
      <alignment horizontal="center" vertical="center" wrapText="1"/>
      <protection locked="0"/>
    </xf>
    <xf numFmtId="0" fontId="3" fillId="34" borderId="11" xfId="0" applyFont="1" applyFill="1" applyBorder="1" applyAlignment="1" applyProtection="1">
      <alignment horizontal="center" vertical="center" wrapText="1"/>
      <protection locked="0"/>
    </xf>
    <xf numFmtId="0" fontId="3" fillId="34" borderId="15" xfId="0" applyFont="1" applyFill="1" applyBorder="1" applyAlignment="1" applyProtection="1">
      <alignment horizontal="center" vertical="center" wrapText="1"/>
      <protection locked="0"/>
    </xf>
    <xf numFmtId="0" fontId="47" fillId="35" borderId="16" xfId="0" applyFont="1" applyFill="1" applyBorder="1" applyAlignment="1" applyProtection="1">
      <alignment horizontal="center" vertical="center" wrapText="1"/>
      <protection locked="0"/>
    </xf>
    <xf numFmtId="0" fontId="3" fillId="34" borderId="17" xfId="0" applyFont="1" applyFill="1" applyBorder="1" applyAlignment="1" applyProtection="1">
      <alignment horizontal="center" vertical="center" wrapText="1"/>
      <protection locked="0"/>
    </xf>
    <xf numFmtId="0" fontId="3" fillId="34" borderId="18" xfId="0" applyFont="1" applyFill="1" applyBorder="1" applyAlignment="1" applyProtection="1">
      <alignment horizontal="center" vertical="center" wrapText="1"/>
      <protection locked="0"/>
    </xf>
    <xf numFmtId="0" fontId="3" fillId="34" borderId="12" xfId="0" applyFont="1" applyFill="1" applyBorder="1" applyAlignment="1" applyProtection="1">
      <alignment horizontal="center" vertical="center" textRotation="90" wrapText="1"/>
      <protection locked="0"/>
    </xf>
    <xf numFmtId="0" fontId="3" fillId="34" borderId="10" xfId="0" applyFont="1" applyFill="1" applyBorder="1" applyAlignment="1" applyProtection="1">
      <alignment horizontal="center" vertical="center" wrapText="1"/>
      <protection locked="0"/>
    </xf>
    <xf numFmtId="0" fontId="4" fillId="0" borderId="11" xfId="0" applyFont="1" applyBorder="1" applyAlignment="1" applyProtection="1">
      <alignment horizontal="justify" vertical="center" wrapText="1"/>
      <protection locked="0"/>
    </xf>
    <xf numFmtId="0" fontId="0" fillId="0" borderId="11" xfId="0" applyFont="1" applyBorder="1" applyAlignment="1" applyProtection="1">
      <alignment horizontal="justify" vertical="center" wrapText="1"/>
      <protection locked="0"/>
    </xf>
    <xf numFmtId="0" fontId="2" fillId="33" borderId="11"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wrapText="1"/>
      <protection locked="0"/>
    </xf>
    <xf numFmtId="0" fontId="2" fillId="33" borderId="11" xfId="0" applyFont="1" applyFill="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5" fillId="0" borderId="11" xfId="0" applyFont="1" applyBorder="1" applyAlignment="1" applyProtection="1">
      <alignment horizontal="center" vertical="center" wrapText="1"/>
      <protection locked="0"/>
    </xf>
    <xf numFmtId="0" fontId="5" fillId="0" borderId="0" xfId="0" applyFont="1" applyBorder="1" applyAlignment="1">
      <alignment horizontal="center" vertical="center" wrapText="1"/>
    </xf>
    <xf numFmtId="0" fontId="2" fillId="33" borderId="10"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13" fillId="34" borderId="11" xfId="0" applyFont="1" applyFill="1" applyBorder="1" applyAlignment="1" applyProtection="1">
      <alignment horizontal="center" vertical="center" wrapText="1"/>
      <protection locked="0"/>
    </xf>
    <xf numFmtId="0" fontId="13" fillId="34" borderId="11" xfId="0" applyFont="1" applyFill="1" applyBorder="1" applyAlignment="1" applyProtection="1">
      <alignment horizontal="center" vertical="center" textRotation="90" wrapText="1"/>
      <protection locked="0"/>
    </xf>
    <xf numFmtId="0" fontId="13" fillId="34" borderId="11" xfId="0" applyFont="1" applyFill="1" applyBorder="1" applyAlignment="1" applyProtection="1">
      <alignment horizontal="center" vertical="center"/>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6">
    <dxf>
      <font>
        <sz val="10"/>
        <name val="Arial"/>
      </font>
      <numFmt numFmtId="177" formatCode="General"/>
      <fill>
        <patternFill>
          <bgColor rgb="FFFFFF00"/>
        </patternFill>
      </fill>
    </dxf>
    <dxf>
      <font>
        <sz val="10"/>
        <name val="Arial"/>
      </font>
      <numFmt numFmtId="177" formatCode="General"/>
      <fill>
        <patternFill>
          <bgColor rgb="FFFF0000"/>
        </patternFill>
      </fill>
    </dxf>
    <dxf>
      <font>
        <sz val="10"/>
        <name val="Arial"/>
      </font>
      <numFmt numFmtId="177" formatCode="General"/>
      <fill>
        <patternFill>
          <bgColor rgb="FFFFFF00"/>
        </patternFill>
      </fill>
    </dxf>
    <dxf>
      <font>
        <sz val="10"/>
        <name val="Arial"/>
      </font>
      <numFmt numFmtId="177" formatCode="General"/>
      <fill>
        <patternFill>
          <bgColor rgb="FF008000"/>
        </patternFill>
      </fill>
    </dxf>
    <dxf>
      <font>
        <sz val="10"/>
        <name val="Arial"/>
      </font>
      <numFmt numFmtId="177" formatCode="General"/>
      <fill>
        <patternFill>
          <bgColor rgb="FFFF0000"/>
        </patternFill>
      </fill>
    </dxf>
    <dxf>
      <font>
        <sz val="10"/>
        <name val="Arial"/>
      </font>
      <numFmt numFmtId="177" formatCode="General"/>
      <fill>
        <patternFill>
          <bgColor rgb="FFFFFF00"/>
        </patternFill>
      </fill>
    </dxf>
    <dxf>
      <font>
        <sz val="10"/>
        <name val="Arial"/>
      </font>
      <numFmt numFmtId="177" formatCode="General"/>
      <fill>
        <patternFill>
          <bgColor rgb="FF008000"/>
        </patternFill>
      </fill>
    </dxf>
    <dxf>
      <font>
        <sz val="10"/>
        <name val="Arial"/>
      </font>
      <numFmt numFmtId="177" formatCode="General"/>
      <fill>
        <patternFill>
          <bgColor rgb="FFFFFF00"/>
        </patternFill>
      </fill>
    </dxf>
    <dxf>
      <font>
        <sz val="10"/>
        <name val="Arial"/>
      </font>
      <numFmt numFmtId="177" formatCode="General"/>
      <fill>
        <patternFill>
          <bgColor rgb="FFFF0000"/>
        </patternFill>
      </fill>
    </dxf>
    <dxf>
      <font>
        <sz val="10"/>
        <name val="Arial"/>
      </font>
      <numFmt numFmtId="177" formatCode="General"/>
      <fill>
        <patternFill>
          <bgColor rgb="FFFFFF00"/>
        </patternFill>
      </fill>
    </dxf>
    <dxf>
      <font>
        <sz val="10"/>
        <name val="Arial"/>
      </font>
      <numFmt numFmtId="177" formatCode="General"/>
      <fill>
        <patternFill>
          <bgColor rgb="FF008000"/>
        </patternFill>
      </fill>
    </dxf>
    <dxf>
      <font>
        <sz val="10"/>
        <name val="Arial"/>
      </font>
      <numFmt numFmtId="177" formatCode="General"/>
      <fill>
        <patternFill>
          <bgColor rgb="FFFFFF00"/>
        </patternFill>
      </fill>
    </dxf>
    <dxf>
      <font>
        <sz val="10"/>
        <name val="Arial"/>
      </font>
      <numFmt numFmtId="177" formatCode="General"/>
      <fill>
        <patternFill>
          <bgColor rgb="FFFF0000"/>
        </patternFill>
      </fill>
    </dxf>
    <dxf>
      <font>
        <sz val="10"/>
        <name val="Arial"/>
      </font>
      <numFmt numFmtId="177" formatCode="General"/>
      <fill>
        <patternFill>
          <bgColor rgb="FFFFFF00"/>
        </patternFill>
      </fill>
    </dxf>
    <dxf>
      <font>
        <sz val="10"/>
        <name val="Arial"/>
      </font>
      <numFmt numFmtId="177" formatCode="General"/>
      <fill>
        <patternFill>
          <bgColor rgb="FF008000"/>
        </patternFill>
      </fill>
    </dxf>
    <dxf>
      <font>
        <sz val="10"/>
        <name val="Arial"/>
      </font>
      <numFmt numFmtId="177" formatCode="General"/>
      <fill>
        <patternFill>
          <bgColor rgb="FFFFFF00"/>
        </patternFill>
      </fill>
    </dxf>
    <dxf>
      <font>
        <sz val="10"/>
        <name val="Arial"/>
      </font>
      <numFmt numFmtId="177" formatCode="General"/>
      <fill>
        <patternFill>
          <bgColor rgb="FFFF0000"/>
        </patternFill>
      </fill>
    </dxf>
    <dxf>
      <font>
        <sz val="10"/>
        <name val="Arial"/>
      </font>
      <numFmt numFmtId="177" formatCode="General"/>
      <fill>
        <patternFill>
          <bgColor rgb="FFFFFF00"/>
        </patternFill>
      </fill>
    </dxf>
    <dxf>
      <font>
        <sz val="10"/>
        <name val="Arial"/>
      </font>
      <numFmt numFmtId="177" formatCode="General"/>
      <fill>
        <patternFill>
          <bgColor rgb="FF008000"/>
        </patternFill>
      </fill>
    </dxf>
    <dxf>
      <font>
        <sz val="10"/>
        <name val="Arial"/>
      </font>
      <numFmt numFmtId="177" formatCode="General"/>
      <fill>
        <patternFill>
          <bgColor rgb="FFFFFF00"/>
        </patternFill>
      </fill>
    </dxf>
    <dxf>
      <font>
        <sz val="10"/>
        <name val="Arial"/>
      </font>
      <numFmt numFmtId="177" formatCode="General"/>
      <fill>
        <patternFill>
          <bgColor rgb="FFFF0000"/>
        </patternFill>
      </fill>
    </dxf>
    <dxf>
      <font>
        <sz val="10"/>
        <name val="Arial"/>
      </font>
      <numFmt numFmtId="177" formatCode="General"/>
      <fill>
        <patternFill>
          <bgColor rgb="FFFFFF00"/>
        </patternFill>
      </fill>
    </dxf>
    <dxf>
      <font>
        <sz val="10"/>
        <name val="Arial"/>
      </font>
      <numFmt numFmtId="177" formatCode="General"/>
      <fill>
        <patternFill>
          <bgColor rgb="FF008000"/>
        </patternFill>
      </fill>
    </dxf>
    <dxf>
      <font>
        <sz val="10"/>
      </font>
      <fill>
        <patternFill>
          <bgColor rgb="FF008000"/>
        </patternFill>
      </fill>
      <border/>
    </dxf>
    <dxf>
      <font>
        <sz val="10"/>
      </font>
      <fill>
        <patternFill>
          <bgColor rgb="FFFFFF00"/>
        </patternFill>
      </fill>
      <border/>
    </dxf>
    <dxf>
      <font>
        <sz val="1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95250</xdr:colOff>
      <xdr:row>0</xdr:row>
      <xdr:rowOff>38100</xdr:rowOff>
    </xdr:from>
    <xdr:to>
      <xdr:col>2</xdr:col>
      <xdr:colOff>847725</xdr:colOff>
      <xdr:row>3</xdr:row>
      <xdr:rowOff>133350</xdr:rowOff>
    </xdr:to>
    <xdr:pic>
      <xdr:nvPicPr>
        <xdr:cNvPr id="1" name="Picture 345"/>
        <xdr:cNvPicPr preferRelativeResize="1">
          <a:picLocks noChangeAspect="1"/>
        </xdr:cNvPicPr>
      </xdr:nvPicPr>
      <xdr:blipFill>
        <a:blip r:embed="rId1"/>
        <a:stretch>
          <a:fillRect/>
        </a:stretch>
      </xdr:blipFill>
      <xdr:spPr>
        <a:xfrm>
          <a:off x="1285875" y="38100"/>
          <a:ext cx="1123950" cy="981075"/>
        </a:xfrm>
        <a:prstGeom prst="rect">
          <a:avLst/>
        </a:prstGeom>
        <a:noFill/>
        <a:ln w="9525" cmpd="sng">
          <a:noFill/>
        </a:ln>
      </xdr:spPr>
    </xdr:pic>
    <xdr:clientData/>
  </xdr:twoCellAnchor>
  <xdr:twoCellAnchor>
    <xdr:from>
      <xdr:col>0</xdr:col>
      <xdr:colOff>0</xdr:colOff>
      <xdr:row>0</xdr:row>
      <xdr:rowOff>0</xdr:rowOff>
    </xdr:from>
    <xdr:to>
      <xdr:col>9</xdr:col>
      <xdr:colOff>714375</xdr:colOff>
      <xdr:row>14</xdr:row>
      <xdr:rowOff>209550</xdr:rowOff>
    </xdr:to>
    <xdr:sp fLocksText="0">
      <xdr:nvSpPr>
        <xdr:cNvPr id="2" name="shapetype_202" hidden="1"/>
        <xdr:cNvSpPr txBox="1">
          <a:spLocks noChangeArrowheads="1"/>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6"/>
  <sheetViews>
    <sheetView tabSelected="1" zoomScale="55" zoomScaleNormal="55" zoomScalePageLayoutView="0" workbookViewId="0" topLeftCell="A7">
      <selection activeCell="BM22" sqref="BM22"/>
    </sheetView>
  </sheetViews>
  <sheetFormatPr defaultColWidth="9.140625" defaultRowHeight="12.75"/>
  <cols>
    <col min="1" max="1" width="17.8515625" style="1" customWidth="1"/>
    <col min="2" max="2" width="5.57421875" style="1" customWidth="1"/>
    <col min="3" max="3" width="36.140625" style="1" customWidth="1"/>
    <col min="4" max="4" width="7.7109375" style="1" customWidth="1"/>
    <col min="5" max="6" width="15.421875" style="1" customWidth="1"/>
    <col min="7" max="7" width="10.8515625" style="1" customWidth="1"/>
    <col min="8" max="19" width="11.57421875" style="1" customWidth="1"/>
    <col min="20" max="20" width="12.7109375" style="1" customWidth="1"/>
    <col min="21" max="22" width="11.8515625" style="1" customWidth="1"/>
    <col min="23" max="24" width="25.7109375" style="1" customWidth="1"/>
    <col min="25" max="25" width="17.8515625" style="1" customWidth="1"/>
    <col min="26" max="26" width="21.57421875" style="1" customWidth="1"/>
    <col min="27" max="27" width="17.7109375" style="1" customWidth="1"/>
    <col min="28" max="28" width="17.7109375" style="2" customWidth="1"/>
    <col min="29" max="29" width="39.28125" style="2" customWidth="1"/>
    <col min="30" max="30" width="20.8515625" style="2" customWidth="1"/>
    <col min="31" max="31" width="15.00390625" style="2" customWidth="1"/>
    <col min="32" max="32" width="14.7109375" style="2" customWidth="1"/>
    <col min="33" max="33" width="13.8515625" style="2" customWidth="1"/>
    <col min="34" max="34" width="11.421875" style="2" customWidth="1"/>
    <col min="35" max="35" width="11.8515625" style="2" customWidth="1"/>
    <col min="36" max="37" width="11.421875" style="2" customWidth="1"/>
    <col min="38" max="38" width="15.00390625" style="2" customWidth="1"/>
    <col min="39" max="39" width="25.7109375" style="2" customWidth="1"/>
    <col min="40" max="40" width="26.8515625" style="2" customWidth="1"/>
    <col min="41" max="41" width="25.8515625" style="2" customWidth="1"/>
    <col min="42" max="42" width="16.8515625" style="2" customWidth="1"/>
    <col min="43" max="43" width="22.28125" style="2" customWidth="1"/>
    <col min="44" max="44" width="27.00390625" style="2" customWidth="1"/>
    <col min="45" max="45" width="17.7109375" style="2" customWidth="1"/>
    <col min="46" max="46" width="13.28125" style="2" customWidth="1"/>
    <col min="47" max="49" width="11.421875" style="2" customWidth="1"/>
    <col min="50" max="50" width="40.7109375" style="2" customWidth="1"/>
    <col min="51" max="51" width="15.8515625" style="2" customWidth="1"/>
    <col min="52" max="52" width="13.7109375" style="2" customWidth="1"/>
    <col min="53" max="53" width="14.421875" style="2" customWidth="1"/>
    <col min="54" max="54" width="11.421875" style="2" customWidth="1"/>
    <col min="55" max="55" width="46.57421875" style="2" customWidth="1"/>
    <col min="56" max="56" width="16.8515625" style="1" customWidth="1"/>
    <col min="57" max="57" width="15.140625" style="1" customWidth="1"/>
    <col min="58" max="58" width="15.421875" style="1" customWidth="1"/>
    <col min="59" max="59" width="40.8515625" style="1" customWidth="1"/>
    <col min="60" max="60" width="15.7109375" style="1" customWidth="1"/>
    <col min="61" max="61" width="13.28125" style="1" customWidth="1"/>
    <col min="62" max="62" width="11.421875" style="1" customWidth="1"/>
    <col min="63" max="63" width="53.140625" style="1" customWidth="1"/>
    <col min="64" max="64" width="17.421875" style="1" customWidth="1"/>
    <col min="65" max="65" width="13.7109375" style="1" customWidth="1"/>
    <col min="66" max="66" width="11.421875" style="1" customWidth="1"/>
    <col min="67" max="67" width="60.00390625" style="1" customWidth="1"/>
    <col min="68" max="68" width="14.8515625" style="1" customWidth="1"/>
    <col min="69" max="16384" width="11.421875" style="1" customWidth="1"/>
  </cols>
  <sheetData>
    <row r="1" spans="1:52" s="2" customFormat="1" ht="23.25" customHeight="1">
      <c r="A1" s="74"/>
      <c r="B1" s="74"/>
      <c r="C1" s="74"/>
      <c r="D1" s="75" t="s">
        <v>0</v>
      </c>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row>
    <row r="2" spans="1:256" ht="23.25" customHeight="1">
      <c r="A2" s="74"/>
      <c r="B2" s="74"/>
      <c r="C2" s="74"/>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3.25" customHeight="1">
      <c r="A3" s="74"/>
      <c r="B3" s="74"/>
      <c r="C3" s="74"/>
      <c r="D3" s="76" t="s">
        <v>1</v>
      </c>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3.25" customHeight="1">
      <c r="A4" s="74"/>
      <c r="B4" s="74"/>
      <c r="C4" s="74"/>
      <c r="D4" s="77" t="s">
        <v>2</v>
      </c>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52" s="4" customFormat="1" ht="35.25" customHeight="1">
      <c r="A5" s="65" t="s">
        <v>3</v>
      </c>
      <c r="B5" s="65"/>
      <c r="C5" s="65"/>
      <c r="D5" s="71" t="s">
        <v>4</v>
      </c>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row>
    <row r="6" spans="1:52" s="6" customFormat="1" ht="35.25" customHeight="1">
      <c r="A6" s="65" t="s">
        <v>5</v>
      </c>
      <c r="B6" s="65"/>
      <c r="C6" s="65"/>
      <c r="D6" s="72" t="s">
        <v>6</v>
      </c>
      <c r="E6" s="72"/>
      <c r="F6" s="72"/>
      <c r="G6" s="72"/>
      <c r="H6" s="72"/>
      <c r="I6" s="72"/>
      <c r="J6" s="72"/>
      <c r="K6" s="72"/>
      <c r="L6" s="72"/>
      <c r="M6" s="72"/>
      <c r="N6" s="72"/>
      <c r="O6" s="72"/>
      <c r="P6" s="72"/>
      <c r="Q6" s="72"/>
      <c r="R6" s="72"/>
      <c r="S6" s="72"/>
      <c r="T6" s="72"/>
      <c r="U6" s="72"/>
      <c r="V6" s="72"/>
      <c r="W6" s="72"/>
      <c r="X6" s="72"/>
      <c r="Y6" s="72"/>
      <c r="Z6" s="72"/>
      <c r="AA6" s="72"/>
      <c r="AB6" s="72"/>
      <c r="AC6" s="59" t="s">
        <v>7</v>
      </c>
      <c r="AD6" s="59"/>
      <c r="AE6" s="73" t="s">
        <v>8</v>
      </c>
      <c r="AF6" s="73"/>
      <c r="AG6" s="73"/>
      <c r="AH6" s="73"/>
      <c r="AI6" s="73"/>
      <c r="AJ6" s="73"/>
      <c r="AK6" s="73"/>
      <c r="AL6" s="73"/>
      <c r="AM6" s="59" t="s">
        <v>9</v>
      </c>
      <c r="AN6" s="59"/>
      <c r="AO6" s="69" t="s">
        <v>10</v>
      </c>
      <c r="AP6" s="69"/>
      <c r="AQ6" s="69"/>
      <c r="AR6" s="69"/>
      <c r="AS6" s="69"/>
      <c r="AT6" s="69"/>
      <c r="AU6" s="69"/>
      <c r="AV6" s="69"/>
      <c r="AW6" s="69"/>
      <c r="AX6" s="69"/>
      <c r="AY6" s="69"/>
      <c r="AZ6" s="69"/>
    </row>
    <row r="7" spans="1:256" ht="41.25" customHeight="1">
      <c r="A7" s="65" t="s">
        <v>11</v>
      </c>
      <c r="B7" s="65"/>
      <c r="C7" s="65"/>
      <c r="D7" s="67" t="s">
        <v>12</v>
      </c>
      <c r="E7" s="67"/>
      <c r="F7" s="67"/>
      <c r="G7" s="67"/>
      <c r="H7" s="67"/>
      <c r="I7" s="67"/>
      <c r="J7" s="67"/>
      <c r="K7" s="67"/>
      <c r="L7" s="67"/>
      <c r="M7" s="67"/>
      <c r="N7" s="67"/>
      <c r="O7" s="67"/>
      <c r="P7" s="67"/>
      <c r="Q7" s="67"/>
      <c r="R7" s="67"/>
      <c r="S7" s="67"/>
      <c r="T7" s="67"/>
      <c r="U7" s="67"/>
      <c r="V7" s="67"/>
      <c r="W7" s="67"/>
      <c r="X7" s="67"/>
      <c r="Y7" s="67"/>
      <c r="Z7" s="67"/>
      <c r="AA7" s="67"/>
      <c r="AB7" s="67"/>
      <c r="AC7" s="67"/>
      <c r="AD7" s="67"/>
      <c r="AE7" s="59" t="s">
        <v>13</v>
      </c>
      <c r="AF7" s="59"/>
      <c r="AG7" s="59"/>
      <c r="AH7" s="68"/>
      <c r="AI7" s="68"/>
      <c r="AJ7" s="68"/>
      <c r="AK7" s="68"/>
      <c r="AL7" s="68"/>
      <c r="AM7" s="68"/>
      <c r="AN7" s="68"/>
      <c r="AO7" s="68"/>
      <c r="AP7" s="68"/>
      <c r="AQ7" s="68"/>
      <c r="AR7" s="68"/>
      <c r="AS7" s="68"/>
      <c r="AT7" s="68"/>
      <c r="AU7" s="68"/>
      <c r="AV7" s="68"/>
      <c r="AW7" s="68"/>
      <c r="AX7" s="68"/>
      <c r="AY7" s="68"/>
      <c r="AZ7" s="68"/>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5.25" customHeight="1">
      <c r="A8" s="65" t="s">
        <v>14</v>
      </c>
      <c r="B8" s="65"/>
      <c r="C8" s="65"/>
      <c r="D8" s="69" t="s">
        <v>15</v>
      </c>
      <c r="E8" s="69"/>
      <c r="F8" s="69"/>
      <c r="G8" s="69"/>
      <c r="H8" s="69"/>
      <c r="I8" s="69"/>
      <c r="J8" s="69"/>
      <c r="K8" s="69"/>
      <c r="L8" s="69"/>
      <c r="M8" s="69"/>
      <c r="N8" s="69"/>
      <c r="O8" s="69"/>
      <c r="P8" s="69"/>
      <c r="Q8" s="69"/>
      <c r="R8" s="69"/>
      <c r="S8" s="69"/>
      <c r="T8" s="69"/>
      <c r="U8" s="69"/>
      <c r="V8" s="69"/>
      <c r="W8" s="69"/>
      <c r="X8" s="69"/>
      <c r="Y8" s="69"/>
      <c r="Z8" s="69"/>
      <c r="AA8" s="69"/>
      <c r="AB8" s="69"/>
      <c r="AC8" s="69"/>
      <c r="AD8" s="69"/>
      <c r="AE8" s="59" t="s">
        <v>16</v>
      </c>
      <c r="AF8" s="59"/>
      <c r="AG8" s="59"/>
      <c r="AH8" s="70"/>
      <c r="AI8" s="70"/>
      <c r="AJ8" s="70"/>
      <c r="AK8" s="70"/>
      <c r="AL8" s="70"/>
      <c r="AM8" s="70"/>
      <c r="AN8" s="70"/>
      <c r="AO8" s="70"/>
      <c r="AP8" s="70"/>
      <c r="AQ8" s="70"/>
      <c r="AR8" s="70"/>
      <c r="AS8" s="70"/>
      <c r="AT8" s="70"/>
      <c r="AU8" s="70"/>
      <c r="AV8" s="70"/>
      <c r="AW8" s="70"/>
      <c r="AX8" s="70"/>
      <c r="AY8" s="70"/>
      <c r="AZ8" s="70"/>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51.75" customHeight="1">
      <c r="A9" s="65" t="s">
        <v>17</v>
      </c>
      <c r="B9" s="65"/>
      <c r="C9" s="65"/>
      <c r="D9" s="66" t="s">
        <v>18</v>
      </c>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5.5" customHeight="1">
      <c r="A10" s="3"/>
      <c r="B10" s="65"/>
      <c r="C10" s="65"/>
      <c r="D10" s="65"/>
      <c r="E10" s="65"/>
      <c r="F10" s="65"/>
      <c r="G10" s="65" t="s">
        <v>19</v>
      </c>
      <c r="H10" s="65"/>
      <c r="I10" s="65"/>
      <c r="J10" s="65"/>
      <c r="K10" s="65"/>
      <c r="L10" s="65"/>
      <c r="M10" s="65"/>
      <c r="N10" s="65"/>
      <c r="O10" s="65"/>
      <c r="P10" s="65"/>
      <c r="Q10" s="65"/>
      <c r="R10" s="65"/>
      <c r="S10" s="65"/>
      <c r="T10" s="65"/>
      <c r="U10" s="65"/>
      <c r="V10" s="65"/>
      <c r="W10" s="65" t="s">
        <v>20</v>
      </c>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68" s="12" customFormat="1" ht="47.25" customHeight="1">
      <c r="A11" s="63" t="s">
        <v>21</v>
      </c>
      <c r="B11" s="64" t="s">
        <v>22</v>
      </c>
      <c r="C11" s="58" t="s">
        <v>23</v>
      </c>
      <c r="D11" s="64" t="s">
        <v>24</v>
      </c>
      <c r="E11" s="10" t="s">
        <v>25</v>
      </c>
      <c r="F11" s="10" t="s">
        <v>26</v>
      </c>
      <c r="G11" s="62" t="s">
        <v>27</v>
      </c>
      <c r="H11" s="62"/>
      <c r="I11" s="62"/>
      <c r="J11" s="62" t="s">
        <v>28</v>
      </c>
      <c r="K11" s="62"/>
      <c r="L11" s="62"/>
      <c r="M11" s="62" t="s">
        <v>29</v>
      </c>
      <c r="N11" s="62"/>
      <c r="O11" s="62"/>
      <c r="P11" s="62" t="s">
        <v>30</v>
      </c>
      <c r="Q11" s="62"/>
      <c r="R11" s="62"/>
      <c r="S11" s="58" t="s">
        <v>31</v>
      </c>
      <c r="T11" s="58"/>
      <c r="U11" s="58"/>
      <c r="V11" s="11" t="s">
        <v>32</v>
      </c>
      <c r="W11" s="58" t="s">
        <v>33</v>
      </c>
      <c r="X11" s="58" t="s">
        <v>34</v>
      </c>
      <c r="Y11" s="58" t="s">
        <v>35</v>
      </c>
      <c r="Z11" s="58" t="s">
        <v>36</v>
      </c>
      <c r="AA11" s="58"/>
      <c r="AB11" s="58" t="s">
        <v>37</v>
      </c>
      <c r="AC11" s="58" t="s">
        <v>38</v>
      </c>
      <c r="AD11" s="58" t="s">
        <v>39</v>
      </c>
      <c r="AE11" s="58" t="s">
        <v>40</v>
      </c>
      <c r="AF11" s="58" t="s">
        <v>41</v>
      </c>
      <c r="AG11" s="58" t="s">
        <v>42</v>
      </c>
      <c r="AH11" s="58" t="s">
        <v>43</v>
      </c>
      <c r="AI11" s="58"/>
      <c r="AJ11" s="58"/>
      <c r="AK11" s="58" t="s">
        <v>44</v>
      </c>
      <c r="AL11" s="58" t="s">
        <v>45</v>
      </c>
      <c r="AM11" s="58" t="s">
        <v>46</v>
      </c>
      <c r="AN11" s="58"/>
      <c r="AO11" s="58"/>
      <c r="AP11" s="58"/>
      <c r="AQ11" s="58"/>
      <c r="AR11" s="58"/>
      <c r="AS11" s="58" t="s">
        <v>47</v>
      </c>
      <c r="AT11" s="58"/>
      <c r="AU11" s="58"/>
      <c r="AV11" s="58"/>
      <c r="AW11" s="58" t="s">
        <v>48</v>
      </c>
      <c r="AX11" s="58" t="s">
        <v>49</v>
      </c>
      <c r="AY11" s="59" t="s">
        <v>50</v>
      </c>
      <c r="AZ11" s="60" t="s">
        <v>51</v>
      </c>
      <c r="BA11" s="61" t="s">
        <v>52</v>
      </c>
      <c r="BB11" s="61" t="s">
        <v>52</v>
      </c>
      <c r="BC11" s="61" t="s">
        <v>52</v>
      </c>
      <c r="BD11" s="61" t="s">
        <v>52</v>
      </c>
      <c r="BE11" s="56" t="s">
        <v>53</v>
      </c>
      <c r="BF11" s="56" t="s">
        <v>52</v>
      </c>
      <c r="BG11" s="56" t="s">
        <v>52</v>
      </c>
      <c r="BH11" s="56" t="s">
        <v>52</v>
      </c>
      <c r="BI11" s="56" t="s">
        <v>54</v>
      </c>
      <c r="BJ11" s="56" t="s">
        <v>54</v>
      </c>
      <c r="BK11" s="56" t="s">
        <v>54</v>
      </c>
      <c r="BL11" s="56" t="s">
        <v>54</v>
      </c>
      <c r="BM11" s="56" t="s">
        <v>55</v>
      </c>
      <c r="BN11" s="56" t="s">
        <v>54</v>
      </c>
      <c r="BO11" s="56" t="s">
        <v>54</v>
      </c>
      <c r="BP11" s="56" t="s">
        <v>54</v>
      </c>
    </row>
    <row r="12" spans="1:256" ht="48" customHeight="1">
      <c r="A12" s="63"/>
      <c r="B12" s="64"/>
      <c r="C12" s="58"/>
      <c r="D12" s="64"/>
      <c r="E12" s="3" t="s">
        <v>56</v>
      </c>
      <c r="F12" s="3" t="s">
        <v>57</v>
      </c>
      <c r="G12" s="3" t="s">
        <v>58</v>
      </c>
      <c r="H12" s="3" t="s">
        <v>59</v>
      </c>
      <c r="I12" s="3" t="s">
        <v>60</v>
      </c>
      <c r="J12" s="3" t="s">
        <v>58</v>
      </c>
      <c r="K12" s="3" t="s">
        <v>59</v>
      </c>
      <c r="L12" s="3" t="s">
        <v>60</v>
      </c>
      <c r="M12" s="3" t="s">
        <v>58</v>
      </c>
      <c r="N12" s="3" t="s">
        <v>59</v>
      </c>
      <c r="O12" s="3" t="s">
        <v>60</v>
      </c>
      <c r="P12" s="3" t="s">
        <v>58</v>
      </c>
      <c r="Q12" s="3" t="s">
        <v>59</v>
      </c>
      <c r="R12" s="3" t="s">
        <v>60</v>
      </c>
      <c r="S12" s="3" t="s">
        <v>58</v>
      </c>
      <c r="T12" s="3" t="s">
        <v>59</v>
      </c>
      <c r="U12" s="3" t="s">
        <v>60</v>
      </c>
      <c r="V12" s="13">
        <f>SUM(V13:V16)</f>
        <v>0.25226654578422486</v>
      </c>
      <c r="W12" s="58"/>
      <c r="X12" s="58"/>
      <c r="Y12" s="58"/>
      <c r="Z12" s="3" t="s">
        <v>61</v>
      </c>
      <c r="AA12" s="3" t="s">
        <v>62</v>
      </c>
      <c r="AB12" s="58"/>
      <c r="AC12" s="58"/>
      <c r="AD12" s="58"/>
      <c r="AE12" s="58"/>
      <c r="AF12" s="58"/>
      <c r="AG12" s="58"/>
      <c r="AH12" s="3" t="s">
        <v>63</v>
      </c>
      <c r="AI12" s="3" t="s">
        <v>64</v>
      </c>
      <c r="AJ12" s="3" t="s">
        <v>65</v>
      </c>
      <c r="AK12" s="58"/>
      <c r="AL12" s="58"/>
      <c r="AM12" s="3" t="s">
        <v>66</v>
      </c>
      <c r="AN12" s="3" t="s">
        <v>67</v>
      </c>
      <c r="AO12" s="3" t="s">
        <v>68</v>
      </c>
      <c r="AP12" s="3" t="s">
        <v>69</v>
      </c>
      <c r="AQ12" s="3" t="s">
        <v>70</v>
      </c>
      <c r="AR12" s="3" t="s">
        <v>71</v>
      </c>
      <c r="AS12" s="3" t="s">
        <v>72</v>
      </c>
      <c r="AT12" s="3" t="s">
        <v>72</v>
      </c>
      <c r="AU12" s="3" t="s">
        <v>72</v>
      </c>
      <c r="AV12" s="3" t="s">
        <v>73</v>
      </c>
      <c r="AW12" s="58"/>
      <c r="AX12" s="58"/>
      <c r="AY12" s="59"/>
      <c r="AZ12" s="60"/>
      <c r="BA12" s="14" t="s">
        <v>74</v>
      </c>
      <c r="BB12" s="14" t="s">
        <v>75</v>
      </c>
      <c r="BC12" s="14" t="s">
        <v>76</v>
      </c>
      <c r="BD12" s="14" t="s">
        <v>77</v>
      </c>
      <c r="BE12" s="14" t="s">
        <v>74</v>
      </c>
      <c r="BF12" s="14" t="s">
        <v>75</v>
      </c>
      <c r="BG12" s="14" t="s">
        <v>76</v>
      </c>
      <c r="BH12" s="14" t="s">
        <v>77</v>
      </c>
      <c r="BI12" s="14" t="s">
        <v>74</v>
      </c>
      <c r="BJ12" s="14" t="s">
        <v>75</v>
      </c>
      <c r="BK12" s="14" t="s">
        <v>76</v>
      </c>
      <c r="BL12" s="14" t="s">
        <v>77</v>
      </c>
      <c r="BM12" s="14" t="s">
        <v>74</v>
      </c>
      <c r="BN12" s="14" t="s">
        <v>75</v>
      </c>
      <c r="BO12" s="14" t="s">
        <v>76</v>
      </c>
      <c r="BP12" s="14" t="s">
        <v>77</v>
      </c>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68" s="6" customFormat="1" ht="142.5" customHeight="1">
      <c r="A13" s="57" t="s">
        <v>78</v>
      </c>
      <c r="B13" s="15">
        <v>1</v>
      </c>
      <c r="C13" s="9" t="s">
        <v>79</v>
      </c>
      <c r="D13" s="16">
        <v>0.25</v>
      </c>
      <c r="E13" s="17" t="s">
        <v>80</v>
      </c>
      <c r="F13" s="17" t="s">
        <v>81</v>
      </c>
      <c r="G13" s="17">
        <v>0</v>
      </c>
      <c r="H13" s="5">
        <v>0</v>
      </c>
      <c r="I13" s="17">
        <v>0</v>
      </c>
      <c r="J13" s="17">
        <v>0</v>
      </c>
      <c r="K13" s="17">
        <f>BF13</f>
        <v>0</v>
      </c>
      <c r="L13" s="17">
        <v>0</v>
      </c>
      <c r="M13" s="17">
        <v>0</v>
      </c>
      <c r="N13" s="17">
        <f>BJ13</f>
        <v>0</v>
      </c>
      <c r="O13" s="17">
        <v>0</v>
      </c>
      <c r="P13" s="18">
        <v>1</v>
      </c>
      <c r="Q13" s="18">
        <f>BN13</f>
        <v>97.13</v>
      </c>
      <c r="R13" s="18">
        <v>0</v>
      </c>
      <c r="S13" s="18">
        <f>SUM(G13,J13,M13,P13)</f>
        <v>1</v>
      </c>
      <c r="T13" s="18">
        <v>0</v>
      </c>
      <c r="U13" s="19">
        <v>0</v>
      </c>
      <c r="V13" s="20">
        <f>U13*D13</f>
        <v>0</v>
      </c>
      <c r="W13" s="21" t="s">
        <v>82</v>
      </c>
      <c r="X13" s="22" t="s">
        <v>83</v>
      </c>
      <c r="Y13" s="22" t="s">
        <v>84</v>
      </c>
      <c r="Z13" s="23" t="s">
        <v>85</v>
      </c>
      <c r="AA13" s="22" t="s">
        <v>86</v>
      </c>
      <c r="AB13" s="5" t="s">
        <v>87</v>
      </c>
      <c r="AC13" s="5" t="s">
        <v>88</v>
      </c>
      <c r="AD13" s="24" t="s">
        <v>89</v>
      </c>
      <c r="AE13" s="24" t="s">
        <v>80</v>
      </c>
      <c r="AF13" s="24" t="s">
        <v>90</v>
      </c>
      <c r="AG13" s="24" t="s">
        <v>91</v>
      </c>
      <c r="AH13" s="5" t="s">
        <v>92</v>
      </c>
      <c r="AI13" s="5">
        <v>2016</v>
      </c>
      <c r="AJ13" s="5">
        <v>2015</v>
      </c>
      <c r="AK13" s="24" t="s">
        <v>93</v>
      </c>
      <c r="AL13" s="24" t="s">
        <v>94</v>
      </c>
      <c r="AM13" s="24" t="s">
        <v>78</v>
      </c>
      <c r="AN13" s="5" t="s">
        <v>95</v>
      </c>
      <c r="AO13" s="5"/>
      <c r="AP13" s="5" t="s">
        <v>96</v>
      </c>
      <c r="AQ13" s="5" t="s">
        <v>97</v>
      </c>
      <c r="AR13" s="24"/>
      <c r="AS13" s="24" t="s">
        <v>98</v>
      </c>
      <c r="AT13" s="24" t="s">
        <v>99</v>
      </c>
      <c r="AU13" s="24" t="s">
        <v>100</v>
      </c>
      <c r="AV13" s="5"/>
      <c r="AW13" s="5"/>
      <c r="AX13" s="22" t="s">
        <v>101</v>
      </c>
      <c r="AY13" s="24" t="s">
        <v>102</v>
      </c>
      <c r="AZ13" s="5" t="s">
        <v>103</v>
      </c>
      <c r="BA13" s="25">
        <f>G13</f>
        <v>0</v>
      </c>
      <c r="BB13" s="25">
        <v>0.215</v>
      </c>
      <c r="BC13" s="26" t="s">
        <v>104</v>
      </c>
      <c r="BD13" s="26" t="s">
        <v>105</v>
      </c>
      <c r="BE13" s="27">
        <f>J13</f>
        <v>0</v>
      </c>
      <c r="BF13" s="27"/>
      <c r="BG13" s="28"/>
      <c r="BH13" s="28"/>
      <c r="BI13" s="25">
        <f>M13</f>
        <v>0</v>
      </c>
      <c r="BJ13" s="29"/>
      <c r="BK13" s="26"/>
      <c r="BL13" s="26"/>
      <c r="BM13" s="27">
        <f>P13</f>
        <v>1</v>
      </c>
      <c r="BN13" s="30">
        <v>97.13</v>
      </c>
      <c r="BO13" s="31" t="s">
        <v>106</v>
      </c>
      <c r="BP13" s="31" t="s">
        <v>107</v>
      </c>
    </row>
    <row r="14" spans="1:68" ht="178.5" customHeight="1">
      <c r="A14" s="57"/>
      <c r="B14" s="15">
        <v>2</v>
      </c>
      <c r="C14" s="9" t="s">
        <v>108</v>
      </c>
      <c r="D14" s="16">
        <v>0.25</v>
      </c>
      <c r="E14" s="17" t="s">
        <v>109</v>
      </c>
      <c r="F14" s="17" t="s">
        <v>81</v>
      </c>
      <c r="G14" s="17">
        <v>0</v>
      </c>
      <c r="H14" s="5">
        <f>BB14</f>
        <v>0</v>
      </c>
      <c r="I14" s="17">
        <v>0</v>
      </c>
      <c r="J14" s="17">
        <v>0</v>
      </c>
      <c r="K14" s="17">
        <f>BF14</f>
        <v>0</v>
      </c>
      <c r="L14" s="17">
        <f>IF(ISERROR(K14/J14),"",(K14/J14))</f>
      </c>
      <c r="M14" s="17">
        <v>0</v>
      </c>
      <c r="N14" s="32">
        <f>BJ14</f>
        <v>0</v>
      </c>
      <c r="O14" s="17">
        <v>0</v>
      </c>
      <c r="P14" s="17">
        <v>1</v>
      </c>
      <c r="Q14" s="18">
        <f>BN14</f>
        <v>110.3</v>
      </c>
      <c r="R14" s="18">
        <v>0</v>
      </c>
      <c r="S14" s="19">
        <f>SUM(G14,J14,M14,P14)</f>
        <v>1</v>
      </c>
      <c r="T14" s="32">
        <f>SUM(H14,K14,N14,Q14)</f>
        <v>110.3</v>
      </c>
      <c r="U14" s="19">
        <f>IF((IF(ISERROR(S14/T14),0,(S14/T14)))&gt;1,1,(IF(ISERROR(S14/T14),0,(S14/T14))))</f>
        <v>0.009066183136899365</v>
      </c>
      <c r="V14" s="20">
        <f>U14*D14</f>
        <v>0.0022665457842248413</v>
      </c>
      <c r="W14" s="33" t="s">
        <v>110</v>
      </c>
      <c r="X14" s="22" t="s">
        <v>111</v>
      </c>
      <c r="Y14" s="22" t="s">
        <v>112</v>
      </c>
      <c r="Z14" s="34" t="s">
        <v>113</v>
      </c>
      <c r="AA14" s="22" t="s">
        <v>114</v>
      </c>
      <c r="AB14" s="5" t="s">
        <v>115</v>
      </c>
      <c r="AC14" s="5" t="s">
        <v>88</v>
      </c>
      <c r="AD14" s="24" t="s">
        <v>89</v>
      </c>
      <c r="AE14" s="24" t="s">
        <v>116</v>
      </c>
      <c r="AF14" s="24" t="s">
        <v>90</v>
      </c>
      <c r="AG14" s="24" t="s">
        <v>91</v>
      </c>
      <c r="AH14" s="5">
        <v>104</v>
      </c>
      <c r="AI14" s="5">
        <v>2016</v>
      </c>
      <c r="AJ14" s="5">
        <v>2016</v>
      </c>
      <c r="AK14" s="24" t="s">
        <v>93</v>
      </c>
      <c r="AL14" s="24" t="s">
        <v>94</v>
      </c>
      <c r="AM14" s="24" t="s">
        <v>78</v>
      </c>
      <c r="AN14" s="5" t="s">
        <v>95</v>
      </c>
      <c r="AO14" s="5"/>
      <c r="AP14" s="5" t="s">
        <v>96</v>
      </c>
      <c r="AQ14" s="5" t="s">
        <v>97</v>
      </c>
      <c r="AR14" s="5" t="s">
        <v>117</v>
      </c>
      <c r="AS14" s="24" t="s">
        <v>98</v>
      </c>
      <c r="AT14" s="24" t="s">
        <v>99</v>
      </c>
      <c r="AU14" s="24" t="s">
        <v>100</v>
      </c>
      <c r="AV14" s="5"/>
      <c r="AW14" s="5"/>
      <c r="AX14" s="22" t="s">
        <v>101</v>
      </c>
      <c r="AY14" s="24" t="s">
        <v>102</v>
      </c>
      <c r="AZ14" s="5" t="s">
        <v>103</v>
      </c>
      <c r="BA14" s="25">
        <v>0</v>
      </c>
      <c r="BB14" s="29"/>
      <c r="BC14" s="26" t="s">
        <v>118</v>
      </c>
      <c r="BD14" s="26"/>
      <c r="BE14" s="27">
        <v>0.6</v>
      </c>
      <c r="BF14" s="30"/>
      <c r="BG14" s="35"/>
      <c r="BH14" s="36"/>
      <c r="BI14" s="25">
        <v>0.8</v>
      </c>
      <c r="BJ14" s="29"/>
      <c r="BK14" s="26"/>
      <c r="BL14" s="26"/>
      <c r="BM14" s="27">
        <v>1</v>
      </c>
      <c r="BN14" s="30">
        <v>110.3</v>
      </c>
      <c r="BO14" s="37" t="s">
        <v>119</v>
      </c>
      <c r="BP14" s="31" t="s">
        <v>107</v>
      </c>
    </row>
    <row r="15" spans="1:68" ht="212.25" customHeight="1">
      <c r="A15" s="57"/>
      <c r="B15" s="15">
        <v>3</v>
      </c>
      <c r="C15" s="38" t="s">
        <v>120</v>
      </c>
      <c r="D15" s="16">
        <v>0.25</v>
      </c>
      <c r="E15" s="17" t="s">
        <v>109</v>
      </c>
      <c r="F15" s="17" t="s">
        <v>81</v>
      </c>
      <c r="G15" s="5">
        <v>0</v>
      </c>
      <c r="H15" s="5">
        <f>BB15</f>
        <v>0</v>
      </c>
      <c r="I15" s="22">
        <f>IF(ISERROR(H15/G15),"",(H15/G15))</f>
      </c>
      <c r="J15" s="32">
        <v>0</v>
      </c>
      <c r="K15" s="5">
        <f>BF15</f>
        <v>0</v>
      </c>
      <c r="L15" s="22">
        <f>IF(ISERROR(K15/J15),"",(K15/J15))</f>
      </c>
      <c r="M15" s="32">
        <v>0</v>
      </c>
      <c r="N15" s="32">
        <f>BJ15</f>
        <v>0</v>
      </c>
      <c r="O15" s="22">
        <f>IF(ISERROR(N15/M15),"",(N15/M15))</f>
      </c>
      <c r="P15" s="32">
        <v>1</v>
      </c>
      <c r="Q15" s="18">
        <f>BN15</f>
        <v>100</v>
      </c>
      <c r="R15" s="18">
        <f>IF(ISERROR(Q15/P15),"",(Q15/P15))</f>
        <v>100</v>
      </c>
      <c r="S15" s="32">
        <f>SUM(G15,J15,M15,P15)</f>
        <v>1</v>
      </c>
      <c r="T15" s="32">
        <f>SUM(H15,K15,N15,Q15)</f>
        <v>100</v>
      </c>
      <c r="U15" s="19">
        <f>IF((IF(ISERROR(T15/S15),0,(T15/S15)))&gt;1,1,(IF(ISERROR(T15/S15),0,(T15/S15))))</f>
        <v>1</v>
      </c>
      <c r="V15" s="19">
        <f>U15*D15</f>
        <v>0.25</v>
      </c>
      <c r="W15" s="33" t="s">
        <v>121</v>
      </c>
      <c r="X15" s="22" t="s">
        <v>122</v>
      </c>
      <c r="Y15" s="22" t="s">
        <v>123</v>
      </c>
      <c r="Z15" s="23" t="s">
        <v>124</v>
      </c>
      <c r="AA15" s="23" t="s">
        <v>125</v>
      </c>
      <c r="AB15" s="5" t="s">
        <v>87</v>
      </c>
      <c r="AC15" s="5" t="s">
        <v>126</v>
      </c>
      <c r="AD15" s="24" t="s">
        <v>89</v>
      </c>
      <c r="AE15" s="24" t="s">
        <v>80</v>
      </c>
      <c r="AF15" s="24" t="s">
        <v>90</v>
      </c>
      <c r="AG15" s="24" t="s">
        <v>91</v>
      </c>
      <c r="AH15" s="5" t="s">
        <v>127</v>
      </c>
      <c r="AI15" s="5">
        <v>2016</v>
      </c>
      <c r="AJ15" s="5">
        <v>2015</v>
      </c>
      <c r="AK15" s="24" t="s">
        <v>93</v>
      </c>
      <c r="AL15" s="24" t="s">
        <v>94</v>
      </c>
      <c r="AM15" s="24" t="s">
        <v>78</v>
      </c>
      <c r="AN15" s="5" t="s">
        <v>95</v>
      </c>
      <c r="AO15" s="5"/>
      <c r="AP15" s="5" t="s">
        <v>96</v>
      </c>
      <c r="AQ15" s="5" t="s">
        <v>97</v>
      </c>
      <c r="AR15" s="24"/>
      <c r="AS15" s="24" t="s">
        <v>99</v>
      </c>
      <c r="AT15" s="24"/>
      <c r="AU15" s="24"/>
      <c r="AV15" s="5"/>
      <c r="AW15" s="5"/>
      <c r="AX15" s="22" t="s">
        <v>128</v>
      </c>
      <c r="AY15" s="24" t="s">
        <v>129</v>
      </c>
      <c r="AZ15" s="5" t="s">
        <v>130</v>
      </c>
      <c r="BA15" s="29">
        <f>G15</f>
        <v>0</v>
      </c>
      <c r="BB15" s="29"/>
      <c r="BC15" s="26"/>
      <c r="BD15" s="26"/>
      <c r="BE15" s="30">
        <f>J15</f>
        <v>0</v>
      </c>
      <c r="BF15" s="30"/>
      <c r="BG15" s="35"/>
      <c r="BH15" s="36"/>
      <c r="BI15" s="29">
        <f>M15</f>
        <v>0</v>
      </c>
      <c r="BJ15" s="29"/>
      <c r="BK15" s="26"/>
      <c r="BL15" s="26"/>
      <c r="BM15" s="30">
        <f>P15</f>
        <v>1</v>
      </c>
      <c r="BN15" s="30">
        <v>100</v>
      </c>
      <c r="BO15" s="31" t="s">
        <v>131</v>
      </c>
      <c r="BP15" s="39" t="s">
        <v>132</v>
      </c>
    </row>
    <row r="16" spans="1:68" ht="204.75" customHeight="1">
      <c r="A16" s="57"/>
      <c r="B16" s="15">
        <v>4</v>
      </c>
      <c r="C16" s="9" t="s">
        <v>133</v>
      </c>
      <c r="D16" s="16">
        <v>0.25</v>
      </c>
      <c r="E16" s="17" t="s">
        <v>109</v>
      </c>
      <c r="F16" s="17" t="s">
        <v>81</v>
      </c>
      <c r="G16" s="5">
        <v>0</v>
      </c>
      <c r="H16" s="5">
        <f>BB16</f>
        <v>0</v>
      </c>
      <c r="I16" s="22">
        <f>IF(ISERROR(H16/G16),"",(H16/G16))</f>
      </c>
      <c r="J16" s="32">
        <v>0</v>
      </c>
      <c r="K16" s="5">
        <f>BF16</f>
        <v>0</v>
      </c>
      <c r="L16" s="17">
        <f>IF(ISERROR(K16/J16),"",(K16/J16))</f>
      </c>
      <c r="M16" s="32">
        <v>0</v>
      </c>
      <c r="N16" s="32">
        <f>BJ16</f>
        <v>0</v>
      </c>
      <c r="O16" s="22">
        <f>IF(ISERROR(N16/M16),"",(N16/M16))</f>
      </c>
      <c r="P16" s="32">
        <v>4</v>
      </c>
      <c r="Q16" s="32">
        <v>0</v>
      </c>
      <c r="R16" s="18">
        <v>0</v>
      </c>
      <c r="S16" s="32">
        <v>0</v>
      </c>
      <c r="T16" s="32">
        <v>0</v>
      </c>
      <c r="U16" s="19">
        <f>IF((IF(ISERROR(T16/S16),0,(T16/S16)))&gt;1,1,(IF(ISERROR(T16/S16),0,(T16/S16))))</f>
        <v>0</v>
      </c>
      <c r="V16" s="19">
        <f>U16*D16</f>
        <v>0</v>
      </c>
      <c r="W16" s="33" t="s">
        <v>134</v>
      </c>
      <c r="X16" s="7" t="s">
        <v>135</v>
      </c>
      <c r="Y16" s="22" t="s">
        <v>136</v>
      </c>
      <c r="Z16" s="40" t="s">
        <v>137</v>
      </c>
      <c r="AA16" s="23" t="s">
        <v>138</v>
      </c>
      <c r="AB16" s="5" t="s">
        <v>87</v>
      </c>
      <c r="AC16" s="5" t="s">
        <v>139</v>
      </c>
      <c r="AD16" s="24" t="s">
        <v>89</v>
      </c>
      <c r="AE16" s="24" t="s">
        <v>80</v>
      </c>
      <c r="AF16" s="24" t="s">
        <v>90</v>
      </c>
      <c r="AG16" s="24" t="s">
        <v>91</v>
      </c>
      <c r="AH16" s="5" t="s">
        <v>127</v>
      </c>
      <c r="AI16" s="5">
        <v>2016</v>
      </c>
      <c r="AJ16" s="5">
        <v>2015</v>
      </c>
      <c r="AK16" s="24" t="s">
        <v>93</v>
      </c>
      <c r="AL16" s="24" t="s">
        <v>94</v>
      </c>
      <c r="AM16" s="24" t="s">
        <v>78</v>
      </c>
      <c r="AN16" s="5" t="s">
        <v>95</v>
      </c>
      <c r="AO16" s="5"/>
      <c r="AP16" s="5" t="s">
        <v>96</v>
      </c>
      <c r="AQ16" s="5" t="s">
        <v>97</v>
      </c>
      <c r="AR16" s="24"/>
      <c r="AS16" s="24"/>
      <c r="AT16" s="24"/>
      <c r="AU16" s="24"/>
      <c r="AV16" s="5"/>
      <c r="AW16" s="5"/>
      <c r="AX16" s="22" t="s">
        <v>140</v>
      </c>
      <c r="AY16" s="24" t="s">
        <v>129</v>
      </c>
      <c r="AZ16" s="5" t="s">
        <v>141</v>
      </c>
      <c r="BA16" s="29">
        <f>G16</f>
        <v>0</v>
      </c>
      <c r="BB16" s="29"/>
      <c r="BC16" s="26"/>
      <c r="BD16" s="26"/>
      <c r="BE16" s="30">
        <f>J16</f>
        <v>0</v>
      </c>
      <c r="BF16" s="30"/>
      <c r="BG16" s="35"/>
      <c r="BH16" s="36"/>
      <c r="BI16" s="29">
        <f>M16</f>
        <v>0</v>
      </c>
      <c r="BJ16" s="29"/>
      <c r="BK16" s="26"/>
      <c r="BL16" s="26"/>
      <c r="BM16" s="30">
        <f>P16</f>
        <v>4</v>
      </c>
      <c r="BN16" s="30">
        <v>125</v>
      </c>
      <c r="BO16" s="41" t="s">
        <v>142</v>
      </c>
      <c r="BP16" s="31" t="s">
        <v>143</v>
      </c>
    </row>
    <row r="17" ht="13.5" customHeight="1"/>
    <row r="18" ht="13.5" customHeight="1"/>
    <row r="19" ht="11.25"/>
    <row r="20" ht="11.25"/>
    <row r="21" ht="11.25"/>
    <row r="22" ht="11.25"/>
    <row r="23" ht="11.25"/>
    <row r="24" ht="11.25"/>
    <row r="25" ht="11.25"/>
    <row r="26" ht="11.25"/>
    <row r="27" ht="11.25"/>
    <row r="28" ht="11.25"/>
    <row r="29" ht="11.25"/>
    <row r="30" ht="11.25"/>
    <row r="31" ht="11.25"/>
    <row r="32" ht="11.25"/>
    <row r="33" ht="11.25"/>
    <row r="34" ht="11.25"/>
    <row r="35" ht="11.25"/>
  </sheetData>
  <sheetProtection/>
  <mergeCells count="59">
    <mergeCell ref="A1:C4"/>
    <mergeCell ref="D1:AZ1"/>
    <mergeCell ref="D2:AZ2"/>
    <mergeCell ref="D3:AZ3"/>
    <mergeCell ref="D4:AZ4"/>
    <mergeCell ref="A5:C5"/>
    <mergeCell ref="D5:AZ5"/>
    <mergeCell ref="A6:C6"/>
    <mergeCell ref="D6:AB6"/>
    <mergeCell ref="AC6:AD6"/>
    <mergeCell ref="AE6:AL6"/>
    <mergeCell ref="AM6:AN6"/>
    <mergeCell ref="AO6:AZ6"/>
    <mergeCell ref="A7:C7"/>
    <mergeCell ref="D7:AD7"/>
    <mergeCell ref="AE7:AG7"/>
    <mergeCell ref="AH7:AZ7"/>
    <mergeCell ref="A8:C8"/>
    <mergeCell ref="D8:AD8"/>
    <mergeCell ref="AE8:AG8"/>
    <mergeCell ref="AH8:AZ8"/>
    <mergeCell ref="A9:C9"/>
    <mergeCell ref="D9:AZ9"/>
    <mergeCell ref="B10:F10"/>
    <mergeCell ref="G10:V10"/>
    <mergeCell ref="W10:AZ10"/>
    <mergeCell ref="A11:A12"/>
    <mergeCell ref="B11:B12"/>
    <mergeCell ref="C11:C12"/>
    <mergeCell ref="D11:D12"/>
    <mergeCell ref="G11:I11"/>
    <mergeCell ref="J11:L11"/>
    <mergeCell ref="M11:O11"/>
    <mergeCell ref="P11:R11"/>
    <mergeCell ref="S11:U11"/>
    <mergeCell ref="W11:W12"/>
    <mergeCell ref="AG11:AG12"/>
    <mergeCell ref="AH11:AJ11"/>
    <mergeCell ref="X11:X12"/>
    <mergeCell ref="Y11:Y12"/>
    <mergeCell ref="Z11:AA11"/>
    <mergeCell ref="AB11:AB12"/>
    <mergeCell ref="AC11:AC12"/>
    <mergeCell ref="BI11:BL11"/>
    <mergeCell ref="BM11:BP11"/>
    <mergeCell ref="A13:A16"/>
    <mergeCell ref="AX11:AX12"/>
    <mergeCell ref="AY11:AY12"/>
    <mergeCell ref="AZ11:AZ12"/>
    <mergeCell ref="BA11:BD11"/>
    <mergeCell ref="BE11:BH11"/>
    <mergeCell ref="AK11:AK12"/>
    <mergeCell ref="AL11:AL12"/>
    <mergeCell ref="AM11:AR11"/>
    <mergeCell ref="AS11:AV11"/>
    <mergeCell ref="AW11:AW12"/>
    <mergeCell ref="AD11:AD12"/>
    <mergeCell ref="AE11:AE12"/>
    <mergeCell ref="AF11:AF12"/>
  </mergeCells>
  <conditionalFormatting sqref="I16">
    <cfRule type="cellIs" priority="2" dxfId="23" operator="between">
      <formula>0.9</formula>
      <formula>1.05</formula>
    </cfRule>
    <cfRule type="cellIs" priority="3" dxfId="24" operator="between">
      <formula>0.7</formula>
      <formula>0.8999</formula>
    </cfRule>
    <cfRule type="cellIs" priority="4" dxfId="25" operator="between">
      <formula>0</formula>
      <formula>0.699</formula>
    </cfRule>
    <cfRule type="cellIs" priority="5" dxfId="24" operator="greaterThan">
      <formula>1.05</formula>
    </cfRule>
  </conditionalFormatting>
  <conditionalFormatting sqref="O16">
    <cfRule type="cellIs" priority="6" dxfId="23" operator="between">
      <formula>0.9</formula>
      <formula>1.05</formula>
    </cfRule>
    <cfRule type="cellIs" priority="7" dxfId="24" operator="between">
      <formula>0.7</formula>
      <formula>0.8999</formula>
    </cfRule>
    <cfRule type="cellIs" priority="8" dxfId="25" operator="between">
      <formula>0</formula>
      <formula>0.699</formula>
    </cfRule>
    <cfRule type="cellIs" priority="9" dxfId="24" operator="greaterThan">
      <formula>1.05</formula>
    </cfRule>
  </conditionalFormatting>
  <conditionalFormatting sqref="I15">
    <cfRule type="cellIs" priority="10" dxfId="23" operator="between">
      <formula>0.9</formula>
      <formula>1.05</formula>
    </cfRule>
    <cfRule type="cellIs" priority="11" dxfId="24" operator="between">
      <formula>0.7</formula>
      <formula>0.8999</formula>
    </cfRule>
    <cfRule type="cellIs" priority="12" dxfId="25" operator="between">
      <formula>0</formula>
      <formula>0.699</formula>
    </cfRule>
    <cfRule type="cellIs" priority="13" dxfId="24" operator="greaterThan">
      <formula>1.05</formula>
    </cfRule>
  </conditionalFormatting>
  <conditionalFormatting sqref="L15">
    <cfRule type="cellIs" priority="14" dxfId="23" operator="between">
      <formula>0.9</formula>
      <formula>1.05</formula>
    </cfRule>
    <cfRule type="cellIs" priority="15" dxfId="24" operator="between">
      <formula>0.7</formula>
      <formula>0.8999</formula>
    </cfRule>
    <cfRule type="cellIs" priority="16" dxfId="25" operator="between">
      <formula>0</formula>
      <formula>0.699</formula>
    </cfRule>
    <cfRule type="cellIs" priority="17" dxfId="24" operator="greaterThan">
      <formula>1.05</formula>
    </cfRule>
  </conditionalFormatting>
  <conditionalFormatting sqref="U15">
    <cfRule type="cellIs" priority="18" dxfId="23" operator="between">
      <formula>0.9</formula>
      <formula>1</formula>
    </cfRule>
    <cfRule type="cellIs" priority="19" dxfId="24" operator="between">
      <formula>0.7</formula>
      <formula>0.8999</formula>
    </cfRule>
    <cfRule type="cellIs" priority="20" dxfId="25" operator="between">
      <formula>0</formula>
      <formula>0.699</formula>
    </cfRule>
  </conditionalFormatting>
  <conditionalFormatting sqref="O15">
    <cfRule type="cellIs" priority="21" dxfId="23" operator="between">
      <formula>0.9</formula>
      <formula>1.05</formula>
    </cfRule>
    <cfRule type="cellIs" priority="22" dxfId="24" operator="between">
      <formula>0.7</formula>
      <formula>0.8999</formula>
    </cfRule>
    <cfRule type="cellIs" priority="23" dxfId="25" operator="between">
      <formula>0</formula>
      <formula>0.699</formula>
    </cfRule>
    <cfRule type="cellIs" priority="24" dxfId="24" operator="greaterThan">
      <formula>1.05</formula>
    </cfRule>
  </conditionalFormatting>
  <dataValidations count="14">
    <dataValidation type="list" operator="equal" showInputMessage="1" showErrorMessage="1" prompt="Escoja el Proceso del Menú desplegable" sqref="D6">
      <formula1>'Plan de Gestión'!#REF!</formula1>
    </dataValidation>
    <dataValidation operator="equal" allowBlank="1" showErrorMessage="1" sqref="AM6">
      <formula1>0</formula1>
    </dataValidation>
    <dataValidation type="list" operator="equal" showInputMessage="1" showErrorMessage="1" prompt="Escoja Categoría" sqref="AO6">
      <formula1>'Plan de Gestión'!#REF!</formula1>
    </dataValidation>
    <dataValidation type="list" operator="equal" allowBlank="1" showErrorMessage="1" sqref="AD13:AD16">
      <formula1>"Alcaldía Local,Central,Sectorial"</formula1>
    </dataValidation>
    <dataValidation type="list" operator="equal" allowBlank="1" showErrorMessage="1" sqref="AE13:AE16">
      <formula1>"Coeficiente,Índice o razón,Porcentaje,Tasa,Valor absoluto"</formula1>
    </dataValidation>
    <dataValidation type="list" operator="equal" allowBlank="1" showErrorMessage="1" sqref="AF13:AF16">
      <formula1>"Diario,Semanal,Mensual,Bimestral ,Trimestral,Semestral ,Anual"</formula1>
    </dataValidation>
    <dataValidation type="list" operator="equal" allowBlank="1" showErrorMessage="1" sqref="AG13:AG16">
      <formula1>"Alta ,Media ,Baja"</formula1>
    </dataValidation>
    <dataValidation type="list" operator="equal" allowBlank="1" showErrorMessage="1" sqref="AK13:AK16">
      <formula1>"Gestión"</formula1>
    </dataValidation>
    <dataValidation type="list" operator="equal" allowBlank="1" showErrorMessage="1" sqref="AL13:AL16">
      <formula1>",Distrital ,Dsitrital-Rural ,Distrital- Urbano,Entidad ,Localidad,UPZ,Departamental,Regional,Nacional"</formula1>
    </dataValidation>
    <dataValidation type="list" operator="equal" allowBlank="1" showErrorMessage="1" sqref="AM13:AM16">
      <formula1>"1.Garantizar las condiciones de convivencia pacífica,seguridad humana,el ejercicio de derechos y libertades para contribuir al mejoramiento de la calidad de vida en Bogotá.,2.Promover el acceso al sistema de justicia,mediante mecanismos efectivos,incl"</formula1>
    </dataValidation>
    <dataValidation type="list" operator="equal" allowBlank="1" showErrorMessage="1" sqref="AR13 AR15:AR16">
      <formula1>"1. Establever el índice de satisfacción de nuestros usuarios y beneficiarios de los procesos,con el fin de contribuir a mejorar la calidad de vida de las personas del Distrito Capital.,2. Formular e implentar estrategias que generen sinergia entre las en"</formula1>
    </dataValidation>
    <dataValidation type="list" operator="equal" allowBlank="1" showErrorMessage="1" sqref="AS13:AU16">
      <formula1>"Acuerdo 067/2002,Acuerdo301/2007,Acuerdo 489/2012,Balance social,Ciudad de derechos,Ciudad de sistema de información para la planeación,Código contencioso administrativo,Códigode infancia y adolescencia ley 1098 de 2006,Decreto distrital 539/2006,Decreto "</formula1>
    </dataValidation>
    <dataValidation type="list" operator="equal" allowBlank="1" showInputMessage="1" showErrorMessage="1" prompt="Seleccione el tipo de anualización" error="Debe seleccionar uno de los campos del menu desplegable" sqref="F13:F16">
      <formula1>'Plan de Gestión'!#REF!</formula1>
    </dataValidation>
    <dataValidation type="list" operator="equal" showInputMessage="1" showErrorMessage="1" prompt="Elija una Categoría del menú desplegable" error="Elija una Categoría" sqref="AX13:AX16">
      <formula1>NA()</formula1>
    </dataValidation>
  </dataValidations>
  <printOptions horizontalCentered="1"/>
  <pageMargins left="0.354166666666667" right="0.157638888888889" top="0.315277777777778" bottom="0.720138888888889" header="0.511805555555555" footer="0.220138888888889"/>
  <pageSetup orientation="portrait" paperSize="9"/>
  <headerFooter>
    <oddFooter>&amp;R&amp;8Código: 1D-PGE-F027
Versión: 2
Vigencia: 03 de junio de 2013
Página &amp;P de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R23"/>
  <sheetViews>
    <sheetView zoomScale="85" zoomScaleNormal="85" zoomScalePageLayoutView="0" workbookViewId="0" topLeftCell="A16">
      <selection activeCell="S23" sqref="S23"/>
    </sheetView>
  </sheetViews>
  <sheetFormatPr defaultColWidth="9.140625" defaultRowHeight="12.75"/>
  <cols>
    <col min="1" max="16" width="11.57421875" style="0" customWidth="1"/>
    <col min="17" max="17" width="14.00390625" style="0" customWidth="1"/>
    <col min="18" max="16384" width="11.57421875" style="0" customWidth="1"/>
  </cols>
  <sheetData>
    <row r="1" spans="1:18" ht="13.5" customHeight="1">
      <c r="A1" s="78"/>
      <c r="B1" s="78"/>
      <c r="C1" s="78"/>
      <c r="D1" s="78"/>
      <c r="E1" s="78"/>
      <c r="F1" s="78" t="s">
        <v>19</v>
      </c>
      <c r="G1" s="78"/>
      <c r="H1" s="78"/>
      <c r="I1" s="78"/>
      <c r="J1" s="78"/>
      <c r="K1" s="78" t="s">
        <v>144</v>
      </c>
      <c r="L1" s="78"/>
      <c r="M1" s="78"/>
      <c r="N1" s="78"/>
      <c r="O1" s="78"/>
      <c r="P1" s="78"/>
      <c r="Q1" s="78"/>
      <c r="R1" s="42"/>
    </row>
    <row r="2" spans="1:18" ht="13.5" customHeight="1">
      <c r="A2" s="79" t="s">
        <v>22</v>
      </c>
      <c r="B2" s="78" t="s">
        <v>23</v>
      </c>
      <c r="C2" s="79" t="s">
        <v>24</v>
      </c>
      <c r="D2" s="78" t="s">
        <v>56</v>
      </c>
      <c r="E2" s="78" t="s">
        <v>57</v>
      </c>
      <c r="F2" s="42" t="s">
        <v>27</v>
      </c>
      <c r="G2" s="42" t="s">
        <v>28</v>
      </c>
      <c r="H2" s="42" t="s">
        <v>29</v>
      </c>
      <c r="I2" s="42" t="s">
        <v>30</v>
      </c>
      <c r="J2" s="42" t="s">
        <v>31</v>
      </c>
      <c r="K2" s="78" t="s">
        <v>33</v>
      </c>
      <c r="L2" s="80" t="s">
        <v>36</v>
      </c>
      <c r="M2" s="80"/>
      <c r="N2" s="78" t="s">
        <v>145</v>
      </c>
      <c r="O2" s="78" t="s">
        <v>51</v>
      </c>
      <c r="P2" s="78" t="s">
        <v>146</v>
      </c>
      <c r="Q2" s="78" t="s">
        <v>49</v>
      </c>
      <c r="R2" s="78" t="s">
        <v>50</v>
      </c>
    </row>
    <row r="3" spans="1:18" ht="13.5" customHeight="1">
      <c r="A3" s="79"/>
      <c r="B3" s="78"/>
      <c r="C3" s="79"/>
      <c r="D3" s="78"/>
      <c r="E3" s="78"/>
      <c r="F3" s="42" t="s">
        <v>58</v>
      </c>
      <c r="G3" s="42" t="s">
        <v>58</v>
      </c>
      <c r="H3" s="42" t="s">
        <v>58</v>
      </c>
      <c r="I3" s="42" t="s">
        <v>58</v>
      </c>
      <c r="J3" s="42" t="s">
        <v>58</v>
      </c>
      <c r="K3" s="78"/>
      <c r="L3" s="43" t="s">
        <v>147</v>
      </c>
      <c r="M3" s="43" t="s">
        <v>148</v>
      </c>
      <c r="N3" s="78"/>
      <c r="O3" s="78"/>
      <c r="P3" s="78"/>
      <c r="Q3" s="78"/>
      <c r="R3" s="78"/>
    </row>
    <row r="4" spans="1:18" ht="91.5" customHeight="1">
      <c r="A4" s="44">
        <v>1</v>
      </c>
      <c r="B4" s="45" t="s">
        <v>149</v>
      </c>
      <c r="C4" s="46"/>
      <c r="D4" s="46" t="s">
        <v>109</v>
      </c>
      <c r="E4" s="46" t="s">
        <v>81</v>
      </c>
      <c r="F4" s="47">
        <v>22</v>
      </c>
      <c r="G4" s="8"/>
      <c r="H4" s="8"/>
      <c r="I4" s="8"/>
      <c r="J4" s="8">
        <v>22</v>
      </c>
      <c r="K4" s="48" t="s">
        <v>150</v>
      </c>
      <c r="L4" s="48" t="s">
        <v>150</v>
      </c>
      <c r="M4" s="48" t="s">
        <v>151</v>
      </c>
      <c r="N4" s="48" t="s">
        <v>87</v>
      </c>
      <c r="O4" s="48" t="s">
        <v>152</v>
      </c>
      <c r="P4" s="48" t="s">
        <v>153</v>
      </c>
      <c r="Q4" s="48" t="s">
        <v>154</v>
      </c>
      <c r="R4" s="49" t="s">
        <v>155</v>
      </c>
    </row>
    <row r="5" spans="1:18" ht="51.75" customHeight="1">
      <c r="A5" s="44">
        <v>2</v>
      </c>
      <c r="B5" s="45" t="s">
        <v>156</v>
      </c>
      <c r="C5" s="46"/>
      <c r="D5" s="46" t="s">
        <v>109</v>
      </c>
      <c r="E5" s="46" t="s">
        <v>81</v>
      </c>
      <c r="F5" s="50">
        <v>1</v>
      </c>
      <c r="G5" s="8">
        <v>1</v>
      </c>
      <c r="H5" s="8">
        <v>1</v>
      </c>
      <c r="I5" s="8">
        <v>1</v>
      </c>
      <c r="J5" s="8">
        <v>4</v>
      </c>
      <c r="K5" s="50" t="s">
        <v>157</v>
      </c>
      <c r="L5" s="50" t="s">
        <v>158</v>
      </c>
      <c r="M5" s="50" t="s">
        <v>159</v>
      </c>
      <c r="N5" s="50" t="s">
        <v>87</v>
      </c>
      <c r="O5" s="50" t="s">
        <v>153</v>
      </c>
      <c r="P5" s="50" t="s">
        <v>160</v>
      </c>
      <c r="Q5" s="50"/>
      <c r="R5" s="49" t="s">
        <v>155</v>
      </c>
    </row>
    <row r="6" spans="1:18" ht="72" customHeight="1">
      <c r="A6" s="44">
        <v>3</v>
      </c>
      <c r="B6" s="45" t="s">
        <v>161</v>
      </c>
      <c r="C6" s="46"/>
      <c r="D6" s="46" t="s">
        <v>109</v>
      </c>
      <c r="E6" s="46" t="s">
        <v>81</v>
      </c>
      <c r="F6" s="50">
        <v>38</v>
      </c>
      <c r="G6" s="8">
        <v>38</v>
      </c>
      <c r="H6" s="8">
        <v>38</v>
      </c>
      <c r="I6" s="8">
        <v>38</v>
      </c>
      <c r="J6" s="8">
        <f>+F6+G6+H6+I6</f>
        <v>152</v>
      </c>
      <c r="K6" s="48" t="s">
        <v>162</v>
      </c>
      <c r="L6" s="48" t="s">
        <v>162</v>
      </c>
      <c r="M6" s="48" t="s">
        <v>163</v>
      </c>
      <c r="N6" s="48" t="s">
        <v>87</v>
      </c>
      <c r="O6" s="48" t="s">
        <v>164</v>
      </c>
      <c r="P6" s="48" t="s">
        <v>165</v>
      </c>
      <c r="Q6" s="48" t="s">
        <v>166</v>
      </c>
      <c r="R6" s="49" t="s">
        <v>155</v>
      </c>
    </row>
    <row r="7" spans="1:18" ht="237.75" customHeight="1">
      <c r="A7" s="44">
        <v>4</v>
      </c>
      <c r="B7" s="45" t="s">
        <v>167</v>
      </c>
      <c r="C7" s="46"/>
      <c r="D7" s="46" t="s">
        <v>109</v>
      </c>
      <c r="E7" s="46" t="s">
        <v>81</v>
      </c>
      <c r="F7" s="50"/>
      <c r="G7" s="8">
        <v>1</v>
      </c>
      <c r="H7" s="8"/>
      <c r="I7" s="8"/>
      <c r="J7" s="8">
        <v>1</v>
      </c>
      <c r="K7" s="48" t="s">
        <v>168</v>
      </c>
      <c r="L7" s="48" t="s">
        <v>169</v>
      </c>
      <c r="M7" s="48" t="s">
        <v>170</v>
      </c>
      <c r="N7" s="48" t="s">
        <v>87</v>
      </c>
      <c r="O7" s="48" t="s">
        <v>171</v>
      </c>
      <c r="P7" s="48" t="s">
        <v>165</v>
      </c>
      <c r="Q7" s="48" t="s">
        <v>172</v>
      </c>
      <c r="R7" s="49" t="s">
        <v>173</v>
      </c>
    </row>
    <row r="8" spans="1:18" ht="101.25" customHeight="1">
      <c r="A8" s="44">
        <v>5</v>
      </c>
      <c r="B8" s="45" t="s">
        <v>174</v>
      </c>
      <c r="C8" s="46"/>
      <c r="D8" s="46" t="s">
        <v>109</v>
      </c>
      <c r="E8" s="46" t="s">
        <v>81</v>
      </c>
      <c r="F8" s="46"/>
      <c r="G8" s="51"/>
      <c r="H8" s="8">
        <v>1</v>
      </c>
      <c r="I8" s="51"/>
      <c r="J8" s="8">
        <v>1</v>
      </c>
      <c r="K8" s="48" t="s">
        <v>175</v>
      </c>
      <c r="L8" s="48" t="s">
        <v>176</v>
      </c>
      <c r="M8" s="48" t="s">
        <v>177</v>
      </c>
      <c r="N8" s="48" t="s">
        <v>87</v>
      </c>
      <c r="O8" s="48"/>
      <c r="P8" s="48"/>
      <c r="Q8" s="48" t="s">
        <v>178</v>
      </c>
      <c r="R8" s="49" t="s">
        <v>179</v>
      </c>
    </row>
    <row r="9" spans="1:18" ht="120.75" customHeight="1">
      <c r="A9" s="44">
        <v>6</v>
      </c>
      <c r="B9" s="45" t="s">
        <v>180</v>
      </c>
      <c r="C9" s="46"/>
      <c r="D9" s="46" t="s">
        <v>109</v>
      </c>
      <c r="E9" s="46" t="s">
        <v>81</v>
      </c>
      <c r="F9" s="50"/>
      <c r="G9" s="8"/>
      <c r="H9" s="8">
        <v>1</v>
      </c>
      <c r="I9" s="8">
        <v>2</v>
      </c>
      <c r="J9" s="8">
        <v>3</v>
      </c>
      <c r="K9" s="48" t="s">
        <v>181</v>
      </c>
      <c r="L9" s="48" t="s">
        <v>182</v>
      </c>
      <c r="M9" s="48" t="s">
        <v>183</v>
      </c>
      <c r="N9" s="48" t="s">
        <v>87</v>
      </c>
      <c r="O9" s="48"/>
      <c r="P9" s="48"/>
      <c r="Q9" s="48" t="s">
        <v>184</v>
      </c>
      <c r="R9" s="49" t="s">
        <v>179</v>
      </c>
    </row>
    <row r="10" spans="1:18" ht="163.5" customHeight="1">
      <c r="A10" s="44">
        <v>7</v>
      </c>
      <c r="B10" s="45" t="s">
        <v>185</v>
      </c>
      <c r="C10" s="46"/>
      <c r="D10" s="50" t="s">
        <v>109</v>
      </c>
      <c r="E10" s="50" t="s">
        <v>81</v>
      </c>
      <c r="F10" s="50"/>
      <c r="G10" s="8">
        <v>16</v>
      </c>
      <c r="H10" s="8">
        <v>16</v>
      </c>
      <c r="I10" s="8">
        <v>18</v>
      </c>
      <c r="J10" s="8">
        <v>58</v>
      </c>
      <c r="K10" s="48" t="s">
        <v>186</v>
      </c>
      <c r="L10" s="48" t="s">
        <v>187</v>
      </c>
      <c r="M10" s="48" t="s">
        <v>188</v>
      </c>
      <c r="N10" s="48" t="s">
        <v>87</v>
      </c>
      <c r="O10" s="48"/>
      <c r="P10" s="48"/>
      <c r="Q10" s="48" t="s">
        <v>189</v>
      </c>
      <c r="R10" s="49" t="s">
        <v>179</v>
      </c>
    </row>
    <row r="11" spans="1:18" ht="198.75" customHeight="1">
      <c r="A11" s="44">
        <v>8</v>
      </c>
      <c r="B11" s="52" t="s">
        <v>190</v>
      </c>
      <c r="C11" s="46"/>
      <c r="D11" s="50" t="s">
        <v>109</v>
      </c>
      <c r="E11" s="50" t="s">
        <v>81</v>
      </c>
      <c r="F11" s="53"/>
      <c r="G11" s="54"/>
      <c r="H11" s="54"/>
      <c r="I11" s="54">
        <v>8</v>
      </c>
      <c r="J11" s="8">
        <v>8</v>
      </c>
      <c r="K11" s="48" t="s">
        <v>191</v>
      </c>
      <c r="L11" s="48" t="s">
        <v>192</v>
      </c>
      <c r="M11" s="48" t="s">
        <v>193</v>
      </c>
      <c r="N11" s="48" t="s">
        <v>87</v>
      </c>
      <c r="O11" s="48"/>
      <c r="P11" s="48"/>
      <c r="Q11" s="48" t="s">
        <v>194</v>
      </c>
      <c r="R11" s="49" t="s">
        <v>179</v>
      </c>
    </row>
    <row r="12" spans="1:18" ht="101.25" customHeight="1">
      <c r="A12" s="44">
        <v>9</v>
      </c>
      <c r="B12" s="52" t="s">
        <v>195</v>
      </c>
      <c r="C12" s="46"/>
      <c r="D12" s="50" t="s">
        <v>109</v>
      </c>
      <c r="E12" s="50" t="s">
        <v>81</v>
      </c>
      <c r="F12" s="53"/>
      <c r="G12" s="54"/>
      <c r="H12" s="54"/>
      <c r="I12" s="54">
        <v>1</v>
      </c>
      <c r="J12" s="8">
        <v>1</v>
      </c>
      <c r="K12" s="48" t="s">
        <v>196</v>
      </c>
      <c r="L12" s="48" t="s">
        <v>197</v>
      </c>
      <c r="M12" s="48" t="s">
        <v>198</v>
      </c>
      <c r="N12" s="48" t="s">
        <v>87</v>
      </c>
      <c r="O12" s="48"/>
      <c r="P12" s="48"/>
      <c r="Q12" s="48" t="s">
        <v>199</v>
      </c>
      <c r="R12" s="49" t="s">
        <v>179</v>
      </c>
    </row>
    <row r="13" spans="1:18" ht="140.25" customHeight="1">
      <c r="A13" s="44">
        <v>10</v>
      </c>
      <c r="B13" s="52" t="s">
        <v>200</v>
      </c>
      <c r="C13" s="46"/>
      <c r="D13" s="50" t="s">
        <v>109</v>
      </c>
      <c r="E13" s="50" t="s">
        <v>81</v>
      </c>
      <c r="F13" s="53"/>
      <c r="G13" s="54"/>
      <c r="H13" s="54"/>
      <c r="I13" s="54">
        <v>1</v>
      </c>
      <c r="J13" s="8">
        <v>1</v>
      </c>
      <c r="K13" s="48" t="s">
        <v>201</v>
      </c>
      <c r="L13" s="48" t="s">
        <v>202</v>
      </c>
      <c r="M13" s="48" t="s">
        <v>203</v>
      </c>
      <c r="N13" s="48" t="s">
        <v>87</v>
      </c>
      <c r="O13" s="48"/>
      <c r="P13" s="48"/>
      <c r="Q13" s="48"/>
      <c r="R13" s="49" t="s">
        <v>179</v>
      </c>
    </row>
    <row r="14" spans="1:18" ht="120.75" customHeight="1">
      <c r="A14" s="50">
        <v>11</v>
      </c>
      <c r="B14" s="52" t="s">
        <v>204</v>
      </c>
      <c r="C14" s="46"/>
      <c r="D14" s="50" t="s">
        <v>109</v>
      </c>
      <c r="E14" s="50" t="s">
        <v>81</v>
      </c>
      <c r="F14" s="53">
        <v>2</v>
      </c>
      <c r="G14" s="53"/>
      <c r="H14" s="53"/>
      <c r="I14" s="53"/>
      <c r="J14" s="50">
        <v>2</v>
      </c>
      <c r="K14" s="48" t="s">
        <v>205</v>
      </c>
      <c r="L14" s="48" t="s">
        <v>206</v>
      </c>
      <c r="M14" s="48" t="s">
        <v>207</v>
      </c>
      <c r="N14" s="48" t="s">
        <v>87</v>
      </c>
      <c r="O14" s="48"/>
      <c r="P14" s="48"/>
      <c r="Q14" s="48" t="s">
        <v>208</v>
      </c>
      <c r="R14" s="55" t="s">
        <v>209</v>
      </c>
    </row>
    <row r="15" spans="1:18" ht="72" customHeight="1">
      <c r="A15" s="44">
        <v>12</v>
      </c>
      <c r="B15" s="52" t="s">
        <v>210</v>
      </c>
      <c r="C15" s="46"/>
      <c r="D15" s="50" t="s">
        <v>109</v>
      </c>
      <c r="E15" s="50" t="s">
        <v>81</v>
      </c>
      <c r="F15" s="53">
        <v>2</v>
      </c>
      <c r="G15" s="54"/>
      <c r="H15" s="54">
        <v>2</v>
      </c>
      <c r="I15" s="54"/>
      <c r="J15" s="8">
        <v>4</v>
      </c>
      <c r="K15" s="48" t="s">
        <v>211</v>
      </c>
      <c r="L15" s="48" t="s">
        <v>212</v>
      </c>
      <c r="M15" s="48" t="s">
        <v>213</v>
      </c>
      <c r="N15" s="48" t="s">
        <v>87</v>
      </c>
      <c r="O15" s="48"/>
      <c r="P15" s="48"/>
      <c r="Q15" s="48"/>
      <c r="R15" s="49" t="s">
        <v>214</v>
      </c>
    </row>
    <row r="16" spans="1:18" ht="72" customHeight="1">
      <c r="A16" s="44">
        <v>13</v>
      </c>
      <c r="B16" s="52" t="s">
        <v>215</v>
      </c>
      <c r="C16" s="46"/>
      <c r="D16" s="50" t="s">
        <v>80</v>
      </c>
      <c r="E16" s="50" t="s">
        <v>216</v>
      </c>
      <c r="F16" s="46">
        <v>1</v>
      </c>
      <c r="G16" s="46">
        <v>1</v>
      </c>
      <c r="H16" s="46">
        <v>1</v>
      </c>
      <c r="I16" s="46">
        <v>1</v>
      </c>
      <c r="J16" s="46">
        <v>1</v>
      </c>
      <c r="K16" s="48" t="s">
        <v>217</v>
      </c>
      <c r="L16" s="48" t="s">
        <v>218</v>
      </c>
      <c r="M16" s="48" t="s">
        <v>219</v>
      </c>
      <c r="N16" s="48" t="s">
        <v>87</v>
      </c>
      <c r="O16" s="48"/>
      <c r="P16" s="49" t="s">
        <v>220</v>
      </c>
      <c r="Q16" s="48"/>
      <c r="R16" s="49" t="s">
        <v>214</v>
      </c>
    </row>
    <row r="17" spans="1:18" ht="81.75" customHeight="1">
      <c r="A17" s="44">
        <v>14</v>
      </c>
      <c r="B17" s="52" t="s">
        <v>221</v>
      </c>
      <c r="C17" s="46"/>
      <c r="D17" s="50" t="s">
        <v>109</v>
      </c>
      <c r="E17" s="50" t="s">
        <v>81</v>
      </c>
      <c r="F17" s="53">
        <v>3</v>
      </c>
      <c r="G17" s="54">
        <v>3</v>
      </c>
      <c r="H17" s="54">
        <v>3</v>
      </c>
      <c r="I17" s="54">
        <v>3</v>
      </c>
      <c r="J17" s="8">
        <v>12</v>
      </c>
      <c r="K17" s="48" t="s">
        <v>222</v>
      </c>
      <c r="L17" s="48" t="s">
        <v>223</v>
      </c>
      <c r="M17" s="48" t="s">
        <v>224</v>
      </c>
      <c r="N17" s="48" t="s">
        <v>87</v>
      </c>
      <c r="O17" s="48"/>
      <c r="P17" s="48"/>
      <c r="Q17" s="48"/>
      <c r="R17" s="49" t="s">
        <v>214</v>
      </c>
    </row>
    <row r="18" spans="1:18" ht="81.75" customHeight="1">
      <c r="A18" s="50">
        <v>15</v>
      </c>
      <c r="B18" s="52" t="s">
        <v>225</v>
      </c>
      <c r="C18" s="46"/>
      <c r="D18" s="50" t="s">
        <v>109</v>
      </c>
      <c r="E18" s="50" t="s">
        <v>216</v>
      </c>
      <c r="F18" s="53">
        <v>4</v>
      </c>
      <c r="G18" s="53">
        <v>4</v>
      </c>
      <c r="H18" s="53">
        <v>4</v>
      </c>
      <c r="I18" s="53">
        <v>4</v>
      </c>
      <c r="J18" s="50">
        <v>4</v>
      </c>
      <c r="K18" s="48" t="s">
        <v>226</v>
      </c>
      <c r="L18" s="48" t="s">
        <v>227</v>
      </c>
      <c r="M18" s="48" t="s">
        <v>228</v>
      </c>
      <c r="N18" s="48" t="s">
        <v>229</v>
      </c>
      <c r="O18" s="48"/>
      <c r="P18" s="55" t="s">
        <v>230</v>
      </c>
      <c r="Q18" s="48"/>
      <c r="R18" s="55" t="s">
        <v>214</v>
      </c>
    </row>
    <row r="19" spans="1:18" ht="91.5" customHeight="1">
      <c r="A19" s="44">
        <v>16</v>
      </c>
      <c r="B19" s="52" t="s">
        <v>231</v>
      </c>
      <c r="C19" s="46"/>
      <c r="D19" s="50" t="s">
        <v>109</v>
      </c>
      <c r="E19" s="50" t="s">
        <v>81</v>
      </c>
      <c r="F19" s="53"/>
      <c r="G19" s="54">
        <v>2</v>
      </c>
      <c r="H19" s="54">
        <v>11</v>
      </c>
      <c r="I19" s="54">
        <v>12</v>
      </c>
      <c r="J19" s="8">
        <v>25</v>
      </c>
      <c r="K19" s="48" t="s">
        <v>232</v>
      </c>
      <c r="L19" s="48" t="s">
        <v>233</v>
      </c>
      <c r="M19" s="48" t="s">
        <v>234</v>
      </c>
      <c r="N19" s="48" t="s">
        <v>87</v>
      </c>
      <c r="O19" s="48"/>
      <c r="P19" s="48" t="s">
        <v>235</v>
      </c>
      <c r="Q19" s="48" t="s">
        <v>236</v>
      </c>
      <c r="R19" s="49" t="s">
        <v>237</v>
      </c>
    </row>
    <row r="20" spans="1:18" ht="101.25" customHeight="1">
      <c r="A20" s="44">
        <v>17</v>
      </c>
      <c r="B20" s="52" t="s">
        <v>238</v>
      </c>
      <c r="C20" s="46"/>
      <c r="D20" s="50" t="s">
        <v>109</v>
      </c>
      <c r="E20" s="50" t="s">
        <v>81</v>
      </c>
      <c r="F20" s="53"/>
      <c r="G20" s="54"/>
      <c r="H20" s="54">
        <v>3</v>
      </c>
      <c r="I20" s="54">
        <v>1</v>
      </c>
      <c r="J20" s="8">
        <v>4</v>
      </c>
      <c r="K20" s="48" t="s">
        <v>239</v>
      </c>
      <c r="L20" s="48" t="s">
        <v>240</v>
      </c>
      <c r="M20" s="48" t="s">
        <v>241</v>
      </c>
      <c r="N20" s="48" t="s">
        <v>87</v>
      </c>
      <c r="O20" s="48"/>
      <c r="P20" s="48"/>
      <c r="Q20" s="48" t="s">
        <v>242</v>
      </c>
      <c r="R20" s="49" t="s">
        <v>237</v>
      </c>
    </row>
    <row r="21" spans="1:18" ht="51.75" customHeight="1">
      <c r="A21" s="50">
        <v>18</v>
      </c>
      <c r="B21" s="52" t="s">
        <v>243</v>
      </c>
      <c r="C21" s="46"/>
      <c r="D21" s="50"/>
      <c r="E21" s="50"/>
      <c r="F21" s="53"/>
      <c r="G21" s="53"/>
      <c r="H21" s="53"/>
      <c r="I21" s="53"/>
      <c r="J21" s="50"/>
      <c r="K21" s="48" t="s">
        <v>244</v>
      </c>
      <c r="L21" s="48" t="s">
        <v>245</v>
      </c>
      <c r="M21" s="48" t="s">
        <v>246</v>
      </c>
      <c r="N21" s="48" t="s">
        <v>87</v>
      </c>
      <c r="O21" s="48"/>
      <c r="P21" s="48"/>
      <c r="Q21" s="55" t="s">
        <v>247</v>
      </c>
      <c r="R21" s="55" t="s">
        <v>237</v>
      </c>
    </row>
    <row r="22" spans="1:18" ht="140.25" customHeight="1">
      <c r="A22" s="44">
        <v>19</v>
      </c>
      <c r="B22" s="52" t="s">
        <v>248</v>
      </c>
      <c r="C22" s="46"/>
      <c r="D22" s="50" t="s">
        <v>80</v>
      </c>
      <c r="E22" s="50" t="s">
        <v>81</v>
      </c>
      <c r="F22" s="46">
        <v>0.24</v>
      </c>
      <c r="G22" s="46">
        <v>0.22</v>
      </c>
      <c r="H22" s="46">
        <v>0.24</v>
      </c>
      <c r="I22" s="46">
        <v>0.29</v>
      </c>
      <c r="J22" s="46">
        <v>1</v>
      </c>
      <c r="K22" s="48" t="s">
        <v>249</v>
      </c>
      <c r="L22" s="48" t="s">
        <v>250</v>
      </c>
      <c r="M22" s="48" t="s">
        <v>251</v>
      </c>
      <c r="N22" s="48" t="s">
        <v>87</v>
      </c>
      <c r="O22" s="48"/>
      <c r="P22" s="49" t="s">
        <v>252</v>
      </c>
      <c r="Q22" s="48" t="s">
        <v>253</v>
      </c>
      <c r="R22" s="49" t="s">
        <v>254</v>
      </c>
    </row>
    <row r="23" spans="1:18" ht="169.5" customHeight="1">
      <c r="A23" s="44">
        <v>20</v>
      </c>
      <c r="B23" s="52" t="s">
        <v>255</v>
      </c>
      <c r="C23" s="46"/>
      <c r="D23" s="50" t="s">
        <v>109</v>
      </c>
      <c r="E23" s="50" t="s">
        <v>81</v>
      </c>
      <c r="F23" s="53"/>
      <c r="G23" s="54"/>
      <c r="H23" s="54"/>
      <c r="I23" s="54">
        <v>23</v>
      </c>
      <c r="J23" s="8">
        <v>23</v>
      </c>
      <c r="K23" s="48" t="s">
        <v>256</v>
      </c>
      <c r="L23" s="48" t="s">
        <v>257</v>
      </c>
      <c r="M23" s="48" t="s">
        <v>258</v>
      </c>
      <c r="N23" s="48" t="s">
        <v>87</v>
      </c>
      <c r="O23" s="48"/>
      <c r="P23" s="48"/>
      <c r="Q23" s="48" t="s">
        <v>259</v>
      </c>
      <c r="R23" s="49" t="s">
        <v>254</v>
      </c>
    </row>
  </sheetData>
  <sheetProtection/>
  <mergeCells count="15">
    <mergeCell ref="R2:R3"/>
    <mergeCell ref="A1:E1"/>
    <mergeCell ref="F1:J1"/>
    <mergeCell ref="K1:Q1"/>
    <mergeCell ref="A2:A3"/>
    <mergeCell ref="B2:B3"/>
    <mergeCell ref="C2:C3"/>
    <mergeCell ref="D2:D3"/>
    <mergeCell ref="E2:E3"/>
    <mergeCell ref="K2:K3"/>
    <mergeCell ref="L2:M2"/>
    <mergeCell ref="N2:N3"/>
    <mergeCell ref="O2:O3"/>
    <mergeCell ref="P2:P3"/>
    <mergeCell ref="Q2:Q3"/>
  </mergeCells>
  <dataValidations count="2">
    <dataValidation type="list" operator="equal" showInputMessage="1" showErrorMessage="1" prompt="Elija una Categoría del menú desplegable" error="Elija una Categoría" sqref="N4:Q4 N6:Q15 N16:O16 Q16 N17:Q17 N18:O19 Q18:Q20 P19:Q19 N20:Q20 N21:P21 N22:O22 Q22:Q23 N23:Q23">
      <formula1>NA()</formula1>
    </dataValidation>
    <dataValidation type="list" operator="equal" allowBlank="1" showInputMessage="1" showErrorMessage="1" prompt="Seleccione el tipo de anualización" error="Debe seleccionar uno de los campos del menu desplegable" sqref="E4:E9">
      <formula1>$F$74:$F$75</formula1>
    </dataValidation>
  </dataValidations>
  <printOptions/>
  <pageMargins left="0.165277777777778" right="0.165277777777778" top="0.430555555555556" bottom="0.430555555555556" header="0.165277777777778" footer="0.165277777777778"/>
  <pageSetup orientation="portrait" paperSize="9"/>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83704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instituto</dc:creator>
  <cp:keywords/>
  <dc:description/>
  <cp:lastModifiedBy>Hernan David Cervera Pabon</cp:lastModifiedBy>
  <cp:lastPrinted>2014-02-13T15:21:54Z</cp:lastPrinted>
  <dcterms:created xsi:type="dcterms:W3CDTF">2007-10-30T14:29:05Z</dcterms:created>
  <dcterms:modified xsi:type="dcterms:W3CDTF">2017-01-16T20:28:04Z</dcterms:modified>
  <cp:category/>
  <cp:version/>
  <cp:contentType/>
  <cp:contentStatus/>
  <cp:revision>134</cp:revision>
</cp:coreProperties>
</file>