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6930" tabRatio="849" activeTab="0"/>
  </bookViews>
  <sheets>
    <sheet name="PLAN GESTION POR PROCESO" sheetId="1" r:id="rId1"/>
    <sheet name="Hoja1" sheetId="2" r:id="rId2"/>
    <sheet name="Hoja2" sheetId="3" state="hidden" r:id="rId3"/>
  </sheets>
  <externalReferences>
    <externalReference r:id="rId6"/>
  </externalReferences>
  <definedNames>
    <definedName name="_xlnm.Print_Area" localSheetId="0">'PLAN GESTION POR PROCESO'!$A$15:$L$24</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6" authorId="0">
      <text>
        <r>
          <rPr>
            <b/>
            <sz val="8"/>
            <rFont val="Tahoma"/>
            <family val="2"/>
          </rPr>
          <t>juan.jimenez:</t>
        </r>
        <r>
          <rPr>
            <sz val="8"/>
            <rFont val="Tahoma"/>
            <family val="2"/>
          </rPr>
          <t xml:space="preserve">
Al insertar el código del proyecto automáticamente se despliega el nombre del proyecto</t>
        </r>
      </text>
    </comment>
    <comment ref="B15" authorId="0">
      <text>
        <r>
          <rPr>
            <b/>
            <sz val="8"/>
            <rFont val="Tahoma"/>
            <family val="2"/>
          </rPr>
          <t>juan.jimenez:</t>
        </r>
        <r>
          <rPr>
            <sz val="8"/>
            <rFont val="Tahoma"/>
            <family val="2"/>
          </rPr>
          <t xml:space="preserve">
Seleccionar el objetivo estratégico asociado al proceso</t>
        </r>
      </text>
    </comment>
    <comment ref="K15" authorId="0">
      <text>
        <r>
          <rPr>
            <b/>
            <sz val="8"/>
            <rFont val="Tahoma"/>
            <family val="2"/>
          </rPr>
          <t>juan.jimenez:</t>
        </r>
        <r>
          <rPr>
            <sz val="8"/>
            <rFont val="Tahoma"/>
            <family val="2"/>
          </rPr>
          <t xml:space="preserve">
Establecer el tipo programación:
- Suma
-Constante
-Creciente
-Decreciente</t>
        </r>
      </text>
    </comment>
    <comment ref="R15" authorId="0">
      <text>
        <r>
          <rPr>
            <b/>
            <sz val="8"/>
            <rFont val="Tahoma"/>
            <family val="2"/>
          </rPr>
          <t>juan.jimenez:</t>
        </r>
        <r>
          <rPr>
            <sz val="8"/>
            <rFont val="Tahoma"/>
            <family val="2"/>
          </rPr>
          <t xml:space="preserve">
Establecer el tipo de indicador para la medición:
- Eficacia
-Efectividad
-Eficienci</t>
        </r>
      </text>
    </comment>
    <comment ref="T15" authorId="0">
      <text>
        <r>
          <rPr>
            <b/>
            <sz val="8"/>
            <rFont val="Tahoma"/>
            <family val="2"/>
          </rPr>
          <t>juan.jimenez:</t>
        </r>
        <r>
          <rPr>
            <sz val="8"/>
            <rFont val="Tahoma"/>
            <family val="2"/>
          </rPr>
          <t xml:space="preserve">
Establecer la o las dependencias responsables del proceso</t>
        </r>
      </text>
    </comment>
    <comment ref="V15" authorId="0">
      <text>
        <r>
          <rPr>
            <b/>
            <sz val="8"/>
            <rFont val="Tahoma"/>
            <family val="2"/>
          </rPr>
          <t>juan.jimenez:</t>
        </r>
        <r>
          <rPr>
            <sz val="8"/>
            <rFont val="Tahoma"/>
            <family val="2"/>
          </rPr>
          <t xml:space="preserve">
Dejar este apartado para el diligenciamiento en la DPSI</t>
        </r>
      </text>
    </comment>
    <comment ref="W15" authorId="0">
      <text>
        <r>
          <rPr>
            <b/>
            <sz val="8"/>
            <rFont val="Tahoma"/>
            <family val="2"/>
          </rPr>
          <t>juan.jimenez:</t>
        </r>
        <r>
          <rPr>
            <sz val="8"/>
            <rFont val="Tahoma"/>
            <family val="2"/>
          </rPr>
          <t xml:space="preserve">
Asociar la fuente de financiación
-Recursos Inversión
-Recursos Funcionamiento</t>
        </r>
      </text>
    </comment>
    <comment ref="AA15" authorId="0">
      <text>
        <r>
          <rPr>
            <b/>
            <sz val="8"/>
            <rFont val="Tahoma"/>
            <family val="2"/>
          </rPr>
          <t>juan.jimenez:</t>
        </r>
        <r>
          <rPr>
            <sz val="8"/>
            <rFont val="Tahoma"/>
            <family val="2"/>
          </rPr>
          <t xml:space="preserve">
Cuantificar el valor total (en millones de pesos) de cada meta</t>
        </r>
      </text>
    </comment>
  </commentList>
</comments>
</file>

<file path=xl/comments3.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<sst xmlns="http://schemas.openxmlformats.org/spreadsheetml/2006/main" count="455" uniqueCount="260">
  <si>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</si>
  <si>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</si>
  <si>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</si>
  <si>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</si>
  <si>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</si>
  <si>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</si>
  <si>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ANÁLISIS DE AVANCE</t>
  </si>
  <si>
    <t>MEDIO DE VERIFICACIÓN</t>
  </si>
  <si>
    <t>NOMBRE DEL INDICADOR</t>
  </si>
  <si>
    <t>FORMULA DEL INDICADOR</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</si>
  <si>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</si>
  <si>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</si>
  <si>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</si>
  <si>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</si>
  <si>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</si>
  <si>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</si>
  <si>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</si>
  <si>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</si>
  <si>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</si>
  <si>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</si>
  <si>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</si>
  <si>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</si>
  <si>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</si>
  <si>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</si>
  <si>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</si>
  <si>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</si>
  <si>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</si>
  <si>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</si>
  <si>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</si>
  <si>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</si>
  <si>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</si>
  <si>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</si>
  <si>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</si>
  <si>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</si>
  <si>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</si>
  <si>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</si>
  <si>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</si>
  <si>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</si>
  <si>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</si>
  <si>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</si>
  <si>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</si>
  <si>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</si>
  <si>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</si>
  <si>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</si>
  <si>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</si>
  <si>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</si>
  <si>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</si>
  <si>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</si>
  <si>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</si>
  <si>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</si>
  <si>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</si>
  <si>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</si>
  <si>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</si>
  <si>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</si>
  <si>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</si>
  <si>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</si>
  <si>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</si>
  <si>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</si>
  <si>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</si>
  <si>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</si>
  <si>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</si>
  <si>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</si>
  <si>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</si>
  <si>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</si>
  <si>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</si>
  <si>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</si>
  <si>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</si>
  <si>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</si>
  <si>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</si>
  <si>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</si>
  <si>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</si>
  <si>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</si>
  <si>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</si>
  <si>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I TRI</t>
  </si>
  <si>
    <t>II TRI</t>
  </si>
  <si>
    <t>III TRI</t>
  </si>
  <si>
    <t>IV TRI</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</si>
  <si>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</si>
  <si>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</si>
  <si>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</si>
  <si>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</si>
  <si>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</si>
  <si>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</si>
  <si>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</si>
  <si>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</si>
  <si>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</si>
  <si>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</si>
  <si>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</si>
  <si>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</si>
  <si>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</si>
  <si>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</si>
  <si>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</si>
  <si>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</si>
  <si>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</si>
  <si>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</si>
  <si>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4. Incrementar la capacidad de atención y respuesta a situaciones de conflictividad social en el Distrito Capital</t>
  </si>
  <si>
    <t>Generar y liderar programas de dialogo y concertación social con las comunidades Atender las demandas de los colectivos sociales del Distrito Capital</t>
  </si>
  <si>
    <t>Atender el 100% de las demandas de diálogo social y de atención de conflictividades de los colectivos sociales del Distrito Capital</t>
  </si>
  <si>
    <t>Realizar la gestión a las situaciones de conflictividad social identificadas en el Distrito, por medio de la intervención y lectura de territorios, la construcción y participación de agendas estratégicas, facilitando la implementación de la política publica de participación y las relaciones con actores sociales con el fin de reconstruir el tejido social propiciando una participación incidente.</t>
  </si>
  <si>
    <t xml:space="preserve"> Este proceso abarca desde la identificación y de las conflictividades en el Distritos hasta la gestión para la implementación de las estrategias de intervención de territorios y poblaciones</t>
  </si>
  <si>
    <t>Director/a de Convivencia y Diálogo Social</t>
  </si>
  <si>
    <t>Documento de contenidos y herramientas pedagógicas</t>
  </si>
  <si>
    <t>N° de Documento de contenidos y herramientas pedagógicas</t>
  </si>
  <si>
    <t>Dirección de Convivencia y Diálogo Social</t>
  </si>
  <si>
    <t>Carpetas archivo de gestión DCDS</t>
  </si>
  <si>
    <t>Elaborar 21 mapas de actores, 20 locales y 1 distrital</t>
  </si>
  <si>
    <t>Número de estrategias diseñadas e implementadas</t>
  </si>
  <si>
    <t>Estrategias diseñadas e implementadas</t>
  </si>
  <si>
    <t xml:space="preserve">Formular e implementar un módulo pedagógico en prevención de conflictos y fortalecimiento de la convivencia,  que contenga contenidos y herramientas pedagógicas, el cual deberá incluirse en el Sistema Integrado de Gestión.
</t>
  </si>
  <si>
    <t>Número de mapa de actores</t>
  </si>
  <si>
    <t>No. de mapa de actores</t>
  </si>
  <si>
    <t>No de documento (plan de acción)</t>
  </si>
  <si>
    <t>(Número de acciones ejecutadas/número de acciones programadas)*100</t>
  </si>
  <si>
    <t>Porcentaje de Avance de Plan de Acción de la Red</t>
  </si>
  <si>
    <t>Plan de Acción Formulado</t>
  </si>
  <si>
    <t>Número Plan de Acción</t>
  </si>
  <si>
    <t>Carpetas archivo de gestión DCDS
Matriz de sistematización de actividades</t>
  </si>
  <si>
    <t>Construcción de un documento que contenga lineamientos de iniciativas Ciudadanas, el cual deberá ser adoptado en el Sistema Integrado de Gestión de la Entidad.</t>
  </si>
  <si>
    <t>Documento de iniciativas ciudadanas</t>
  </si>
  <si>
    <t>No. de documentos</t>
  </si>
  <si>
    <t>Número de documentos</t>
  </si>
  <si>
    <t>Porcentaje Acciones Ejecutadas</t>
  </si>
  <si>
    <t>Número de Estrategias</t>
  </si>
  <si>
    <t>Construcción de una Bogotá que Vive los Derechos Humanos</t>
  </si>
  <si>
    <t>Documento de plan de acción</t>
  </si>
  <si>
    <t>Formular 20 planes de gestión local de convivencia y diálogo social, uno por localidad</t>
  </si>
  <si>
    <t>Porcentaje de avance del plan de gestión local de Convivencia y Diálogo Social</t>
  </si>
  <si>
    <t>((Número de acciones ejecutadas por localidad/número de acciones programadas por localidad)*100)/No localidades de Bogotá</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</si>
  <si>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</si>
  <si>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</si>
  <si>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</si>
  <si>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</si>
  <si>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</si>
  <si>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</si>
  <si>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</si>
  <si>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Constancia de realización de ejercicios de evaluación del normograma aplicables al proceso/Alcaldía de conformidad con  el procedimiento para la identificación y evaluación de requisitos legales</t>
  </si>
  <si>
    <t>Desarrollar dos mediciones del desempeño ambiental en el proceso/alcaldía local de acuerdo a la metodología definida por la OAP</t>
  </si>
  <si>
    <t>Gestión Ambiental</t>
  </si>
  <si>
    <t>Lista de chequeo de medición ambiental en el proceso/alcaldía</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</si>
  <si>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</si>
  <si>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</si>
  <si>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</si>
  <si>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ciudadanos (INICIA LA VIGENCIA CON 2 REQUERIMIENTOS VENCIDOS)</t>
  </si>
  <si>
    <t>Respuesta de requerimientos ciudadanos vencidos de 2017</t>
  </si>
  <si>
    <t>Registrar una (1) buena practica y una (1) experiencia producto de errores operacionales por proceso o Alcaldía Local en la herramienta institucional de Gestión del Conocimiento (AGORA)</t>
  </si>
  <si>
    <t>Buena practica y lección aprendida registrada en el AGORA</t>
  </si>
  <si>
    <t>Cumplir con el 100% de los requisitos del modelo integrado de planeación y gestión</t>
  </si>
  <si>
    <t>(Número de comunicaciones depuradas en el aplicativo de gestión documental ORFEO/Numero total de comunicaciones que se encuentran asignadas en el AGD ORFEO)*100</t>
  </si>
  <si>
    <t>Comunicaciones en el aplicativo de gestión documental ORFEO</t>
  </si>
  <si>
    <t>COMUNICACIONES DEPURADAS</t>
  </si>
  <si>
    <t>ORFEO depurado de comunicaciones (Excepto derechos de petición)</t>
  </si>
  <si>
    <t>N/A</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</si>
  <si>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</si>
  <si>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</si>
  <si>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</si>
  <si>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</si>
  <si>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Cumplimiento de la actualización documental del proceso</t>
  </si>
  <si>
    <t>Acciones correctivas documentadas y vigentes</t>
  </si>
  <si>
    <t>Acciones de mejora asignadas al proceso actualizadas y documentadas</t>
  </si>
  <si>
    <t>Realizar la publicación del 100% de la información relacionada con el proceso/Alcaldía atendiendo los lineamientos de la ley 1712 de 2014</t>
  </si>
  <si>
    <t>Información publicada según lineamientos de la ley de transparencia 1712 de 2014</t>
  </si>
  <si>
    <t>Cantidad de resmas de papel de la presente vigencia</t>
  </si>
  <si>
    <t>Consumo de Papel</t>
  </si>
  <si>
    <t>24 DE ENERO DE 2018</t>
  </si>
  <si>
    <t>Porcentaje de Cumplimiento PLAN DE GESTIÓN 2018</t>
  </si>
  <si>
    <t xml:space="preserve">Plan de Acción y documento del Plan de Acción </t>
  </si>
  <si>
    <t>GASTOS DE INVERSIÓN</t>
  </si>
  <si>
    <t>Mediciones de desempeño ambiental realizadas en el proceso/alcaldía local</t>
  </si>
  <si>
    <t>Numero de mediciones del desempeño ambiental en el proceso/alcaldía local realizados</t>
  </si>
  <si>
    <t>REQUERIMIENTOS CIUDADANOS</t>
  </si>
  <si>
    <t>Porcentaje de depuración de las comunicaciones en el aplicativo de gestión documental</t>
  </si>
  <si>
    <t>OFICINA ASESORA DE PLANEACIÓN</t>
  </si>
  <si>
    <t>(No.criterios cumplidos según la herramienta de medición de requisitos e índice de transparencia/No. Criterios definidos según la herramienta de medición de requisitos e índice de transparencia)*100</t>
  </si>
  <si>
    <t>Información publicada conforme a  los requisitos e índice de transparencia</t>
  </si>
  <si>
    <t>DIRECCIÓN DE CONVIVENCIA Y DIALOGO SOCIAL</t>
  </si>
  <si>
    <t>Primera versión del Plan de Gestión 2018, en el cual se encuentran incluidas las metas de Implementación del Modelo de Planeación y Gestión.</t>
  </si>
  <si>
    <t>PLAN ESTRATÉGICO INSTITUCIONAL</t>
  </si>
  <si>
    <t>SEGUIMIENTO PLAN GESTIÓN DEL PROCESO</t>
  </si>
  <si>
    <t>EVALUACIÓN FINAL PLAN DE GESTIÓN</t>
  </si>
  <si>
    <t>RESULTADO DE LA MEDICIÓN</t>
  </si>
  <si>
    <t>META CUATRIENAL PLAN ESTRATÉGICO SDG</t>
  </si>
  <si>
    <t>META PLAN DE GESTIÓN VIGENCIA</t>
  </si>
  <si>
    <t>LÍNEA BASE</t>
  </si>
  <si>
    <t>TIPO DE PROGRAMACIÓN</t>
  </si>
  <si>
    <t>TOTAL PROGRAMACIÓN VIGENCIA</t>
  </si>
  <si>
    <t>MÉTODO DE VERIFICACIÓN AL SEGUIMIENTO</t>
  </si>
  <si>
    <t>CÓDIGO</t>
  </si>
  <si>
    <t>Diseñar 3 estrategias para fortalecimiento de la participación, el diálogo ciudadano o la intervención de conflictos en el marco del ejercicio de Derechos.</t>
  </si>
  <si>
    <t xml:space="preserve">La formulación de los 20 planes de gestión, uno por localidad, elaborado por cada uno de los profesionales territoriales de la Dirección se concibió de acuerdo a las  siguientes líneas estratégicas dadas por la Directora (e) que a saber son:  Iniciativas ciudadanas, Red Distrital de Derechos Humanos, Diálogo y Convivencia, Mapeo y caracterización de Actores sociales, Articulación interinstitucional, Cultura ciudadana, Formación en derechos humanos, dialogo y convivencia y Pactos de convivencia. Documentos revisados por la coordinadora apoyo al equipo territorial y presentado a la Dirección de Convivencia y Diálogo Social. </t>
  </si>
  <si>
    <r>
      <t xml:space="preserve">Documento elaborado tomando como referencia la Resolución 6767 de 2017 </t>
    </r>
    <r>
      <rPr>
        <i/>
        <sz val="10"/>
        <color indexed="8"/>
        <rFont val="Arial"/>
        <family val="2"/>
      </rPr>
      <t>“Por la cual se crea la Red Distrital de Derechos Humanos, Diálogo y Convivencia y se dictan otras disposiciones</t>
    </r>
    <r>
      <rPr>
        <sz val="10"/>
        <color indexed="8"/>
        <rFont val="Arial"/>
        <family val="2"/>
      </rPr>
      <t xml:space="preserve">" y la metodología adoptada para la implementación de la Red Distrital. Se formula tomando como referencia los seis (6) fines estratégicos que contempla la resolución, los nodos que aplican a las estrategias formuladas para el desarrollo de las actividades para la vigencia 2018. </t>
    </r>
  </si>
  <si>
    <t>N/A PARA ESTE TRIMESTRE</t>
  </si>
  <si>
    <t>Documento Plan de Acción / Plan de Acción Red Distrital de Derechos Humanos, Diálogo y Convivencia (Matriz de seguimiento)</t>
  </si>
  <si>
    <t>Veinte matrices de planes de gestión local, uno por localidad</t>
  </si>
  <si>
    <t xml:space="preserve">Comunicado en la Pagina Web. . Cronograma, términos y condiciones de la Convocatoria y sus respectivos Anexos. </t>
  </si>
  <si>
    <t xml:space="preserve">Reporte en la pagina web de la Secretaria Distrital de Gobierno de acuerdo con el convenio 607 de 2017 de la publicación de la Convocatoria a realizar en esta vigencia. </t>
  </si>
  <si>
    <t>Veinte (20) planes formulados</t>
  </si>
  <si>
    <t>Se realizó la gestión para cerrar los requerimientos ciudadanos que se habían reportados como vencidos. Lo anterior, teniendo en cuenta que se respondieron dentro de los tiempos establecidos, sólo que sus respuestas no se asociaron correctamente en el Orfeo</t>
  </si>
  <si>
    <t>En el primer trimestre del año en curso la Dirección de Convivencia y Diálogo  viene trabajó en la definición del Plan de Actualización de la documentación del Sistema de Gestión de la entidad. Como primera medida consideró muy importante revisar la caracterización del proceso de acuerdo con los nuevos lineamientos de la Dependencia, por lo que se realizó una mesa de trabajo con el Asesor de la Subsecretaria para la Gobernabilidad y Garantía de Derechos quien brindó la orientación  al equipo coordinador y transversal de la Dirección sobre los aspectos a tener en cuenta para la revisión de la caracterización. El 26 de marzo con el memorando No. 30183200141263 se remite comunicación a la Dra. Liliana Casas, Jefe de la Oficina Asesora de Planeación (e) dando a conocer las actividades desarrolladas con respecto a este tema y a la matriz de riesgo de la Dirección.  Se elabora cronograma de trabajo</t>
  </si>
  <si>
    <t>Formular 1 plan de acción que contenga actividades y acciones que desarrollen los objetivos estratégicos de la Red Distrital de Derechos Humanos, Diálogo y Convivencia.</t>
  </si>
  <si>
    <t xml:space="preserve">Se diseñó una estrategia de Pactos de Convivencia Ciudadana que tiene como objetivo la apropiación de espacios públicos para la convivencia por parte de la ciudadanía, priorizando la prevención de violencias contra las mujeres en el espacio público y buscando mejorar las dinámicas de convivencia en el entorno. Durante la implementación de la estrategia, se adelantó el primer pacto en la localidad de Usme y se vienen trabajando pactos de convivencia en las localidades de Puente Aranda, Usaquén, San Cristóbal, Bosa, Santa Fé y Rafael Uribe Uribe. </t>
  </si>
  <si>
    <t>1. Documento con la estrategia de Pactos de Convivencia. 
2. Documento con el informe de avance de implementación de la estrategia</t>
  </si>
  <si>
    <t>Se dio cumplimiento a esta meta durante el primer trimestre de 2018, de acuerdo a la programación de la misma.</t>
  </si>
  <si>
    <t xml:space="preserve">Teniendo en cuenta la necesidad de modificar la caracterización del proceso de Convivencia y Diálogo Social de acuerdo con los nuevos alcances definidos para la Dirección, se revisó y se aprobó la segunda versión de la caracterización del proceso, la cual fue remitida con el caso del aplicativo HOLA No. 18798 del 29 de junio de 2018. En el marco de esta nueva caracterización del proceso, se elaboró un borrador del documento "Lineamientos de Iniciativas Ciudadanas", el cual se trabajará con la Oficina Asesora de Planeación para su formalización. </t>
  </si>
  <si>
    <t>Veinte (20) planes de gestión local formulados</t>
  </si>
  <si>
    <t>El equipo territorial de la Dirección adelantó acciones dentro de las siete líneas de trabajo definidas en los planes de gestión local, para las 20 localidades. Se elaboró un documento el cual da cuenta del 40% de avance de la implementación de la magnitud programada de los planes de gestión local.</t>
  </si>
  <si>
    <t>Se realizó el primer ejercicio de construcción del normograma de la Dirección, de acuerdo con la programación de la meta</t>
  </si>
  <si>
    <t>Se implementó el 15% del plan de acción de la Red Distrital de Derechos Humanos, Diálogo y Convivencia, de acuerdo a la programación de la meta y al plan de acción formulado durante el primer trimestre. Lo anterior, teniendo en cuenta los fines estratégicos definidos en la Resolución 676 de 2017.</t>
  </si>
  <si>
    <t>1. Caracterización del proceso
2. Documento borrador de procedimiento de iniciativas ciudadanas</t>
  </si>
  <si>
    <t>Normograma aplicable al proceso</t>
  </si>
  <si>
    <t>Se realiza la autoevaluación del desempeño ambiental, diligenciando el formato dispuesto por la Oficina Asesora de Planeación.</t>
  </si>
  <si>
    <t xml:space="preserve">1. Pantallazo de aplicativo dispuesto por la OAP para esta medición
2. Acta de reunión </t>
  </si>
  <si>
    <t>Documento en Power Point que soporta el paso a paso del registro en AGORA</t>
  </si>
  <si>
    <t>Las comunicaciones en el aplicativo de gestión documental (Orfeo) se encuentran al día, para lo cual se anexa un pantallazo del mismo.</t>
  </si>
  <si>
    <t>A través del radicado No. 20153200253363 del 31 de mayo de 2018 se informa sobre la modificación del cronograma de actualización documental. En el cumplimiento de éste, se revisó y se aprobó la segunda versión de la caracterización del proceso, la cual fue remitida con el caso del aplicativo HOLA No. 18798 del 29 de junio de 2018</t>
  </si>
  <si>
    <t>1. Documento con informe de avance del plan de acción.
2. Soportes que evidencian las actividades desarrolladas  (planillas de asistencia, formatos de vinculación, actas de reuniones, matriz de colectivos vinculados, informe cualitativo de los colectivos, oferta de formación de la ESAP)
3. Documentos de avance de iniciativas ciudadanas</t>
  </si>
  <si>
    <t xml:space="preserve">1. Dos mapas distritales y 15 fotos de los mapas locales que reposan en el archivo de la Dirección. 
2. Documentos de análisis de los talleres realizados
3. Formatos e instructivos que se utilizarán para soportar los documentos de análisis. </t>
  </si>
  <si>
    <t>20 planes de gestión local que reflejan los avances en cada localidad</t>
  </si>
  <si>
    <t>El proceso no cuenta con acciones de mejora</t>
  </si>
  <si>
    <t>Informe de acciones de mejora internas</t>
  </si>
  <si>
    <t>http://www.gobiernobogota.gov.co/transparencia/instrumentos-gestion-informacion-publica/relacionados-informacion</t>
  </si>
  <si>
    <t>Hacer un (1) ejercicio de evaluación del nomograma  aplicables al proceso/Alcaldía Local de conformidad con el procedimiento  "Procedimiento para la identificación y evaluación de requisitos legales"</t>
  </si>
  <si>
    <t>Cumple con los lineamientos de la ley 1712 de 2014</t>
  </si>
  <si>
    <t>Mantener el 100% de las acciones de mejora asignadas al proceso/Alcaldía con relación a planes de mejoramiento interno  documentadas y vigentes</t>
  </si>
  <si>
    <t>(1-No. De acciones vencidas de plan de mejoramiento responsabilidad del proceso /N°  de acciones a gestionar bajo responsabilidad del proceso)*100</t>
  </si>
  <si>
    <t>Implementar el 100% de la magnitud programada para 2018 de los planes de gestión local de convivencia y diálogo social programada durante la vigencia</t>
  </si>
  <si>
    <t>Implementar el 100% del plan de acción de la Red Distrital de Derechos Humanos, Diálogo y Convivencia.</t>
  </si>
  <si>
    <t>Meta no programa</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</si>
  <si>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</si>
  <si>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META CUMPLIDA EN EL PRIMER TRIMESTRE</t>
  </si>
  <si>
    <t>Se avanzó en la identificación de actores sociales y conflictividades sociales en cada una de las localidades. Se elaboró un mapa distrital que refleja la caracterización de actores sociales y un mapa distrital que refleja las conflictividades identificadas por los referentes territoriales. Se realizaron unos talleres con el equipo territorial y el equipo ADE, en donde se pudieron construir 10 mapas locales de actores, a partir de los insumos obtenidos en el trabajo en territorio.</t>
  </si>
  <si>
    <t>Pantallazo de la oficina SAC en donde no se encuentra ningún requerimiento vencido. Cuadro en Excel con la gestión realizada</t>
  </si>
  <si>
    <t>1. Pantallazo de la oficina SAC en donde no se encuentra ningún requerimiento vencido.
2. Cuadro en Excel con la gestión realizada</t>
  </si>
  <si>
    <t>Buenas practicas y lecciones aprendidas identificadas por proceso o Alcaldía Local en la herramienta de gestión del conocimiento (ÁGORA)</t>
  </si>
  <si>
    <t>Numero de buenas practicas y lecciones aprendidas registradas por proceso o Alcaldía Local en la herramienta institucional de gestión del conocimiento (ÁGORA)</t>
  </si>
  <si>
    <t>Buenas y lecciones aprendidas identificadas en la herramienta de gestión del conocimiento  (ÁGORA)</t>
  </si>
  <si>
    <t>ÁGORA</t>
  </si>
  <si>
    <t xml:space="preserve">Se registró en la herramienta institucional de Gestión del Conocimiento (ÁGORA) una (1) buena practica realizada en la Dirección, que corresponde a la formulación de los 20 planes de intervención local que se vienen utilizando para el desarrollo de la gestión de la Dirección a nivel local. </t>
  </si>
  <si>
    <t>Pantallazo del Orfeo de la Directora (e ) y cuadro en Excel con relación de orfeos recibidos</t>
  </si>
  <si>
    <t>Acta de reunión y comunicación enviada a la Oficina Asesora de planeación. Cronograma</t>
  </si>
  <si>
    <t xml:space="preserve">1. Radicado 20183200253363
2. Cronograma ajustado
3. Caracterización del proceso </t>
  </si>
  <si>
    <t xml:space="preserve">Comunicación remitida a la Oficina de planeación. </t>
  </si>
  <si>
    <t xml:space="preserve">N/A PARA ESTE TRIMESTRE </t>
  </si>
  <si>
    <t>Se formuló el módulo pedagógico en prevención de conflictos y fortalecimiento de la convivencia con sus respectivas herramientas y formatos, el cuál se viene implementando como procesos de sensibilización a través del equipo territorial.</t>
  </si>
  <si>
    <t>1. Radicado 20183200248393
2. Documento con el módulo pedagógico en prevención de conflictos y fortalecimiento de la convivencia.
3. Guías metodológicas y formatos de evaluación y resultados.
4. Borrador documento SIG
5. Planillas de asistencia de las sensibilizaciones realizadas que reposan de manera física en las carpetas de la Dirección.</t>
  </si>
  <si>
    <t xml:space="preserve">De acuerdo a los nuevos lineamientos de la Dirección se procederá actualizar la caracterización y formulacion del procedimiento, es asi como el 26 de marzo se remite el memorando No. 30183200141263 a  la Dra. Liliana Casas, Jefe de la Oficina Asesora de Planeación (e) en la cual se informa la definicion de un nuevo plan de actualizacion de la documentacion del sistema de gestion de la entidad, ajuste del proceso de caracterizacion y modificar la matriz de riesgo aprobada el 27 de diciembre de 2017. </t>
  </si>
  <si>
    <t>Informe de estrategias
Planillas de asistencia
Carta de entendimiento</t>
  </si>
  <si>
    <t xml:space="preserve">Informe Plan de Accion de la Red Actas, registro fotograficos, videos de la red, planilla de asistencia, documento de trabajo y documento de implementacion de iniciativas, </t>
  </si>
  <si>
    <t>Mapas elaborados 
Matriz de Caracterizacion actores sociales</t>
  </si>
  <si>
    <t>Actas Documento de trabajo elaborado</t>
  </si>
  <si>
    <t xml:space="preserve">Reporte en AGORA 
</t>
  </si>
  <si>
    <t>Documentos de avance por localidades del Plan de Intervención Local.</t>
  </si>
  <si>
    <t xml:space="preserve">Se diseña una estrategia con el fin de fortalecer la participación y fortalecimiento del diálogo social. Para tal efecto, se suscribe una carta de entendimiento con ACDI/VOCA y la Secretaría Distrital de Gobierno en la que se acuerda “aunar esfuerzos técnicos financieros y económicos para promover el respeto, la garantía de derechos, la convivencia, la no discriminación, la reconciliación y la convivencia en las distintas localidades de la ciudad a partir de un enfoque diferencial por ciclo vital y género". En el marco de esta alianza y con el fin de fortalecer la Red Distrital Derechos Humanos,  Diálogo y Convivencia, se diseña y se implementa un proceso de formación en habilidades para la convivencia, el diálogo social y la reconciliación en Bogotá. Se inicia con los cursos para el fortalecimiento de habilidades para la convivencia, el diálogo y la reconciliación con la metodologia DECIDO SER; es asi como tambien al equipo de la Direccion de Convivencia y Diálogo Social se le da una capacitacion general con relacion a esta metodología. 
</t>
  </si>
  <si>
    <t xml:space="preserve">El plan de acción se ha venido ejecutando de acuerdo con las actividades programadas para la presente vigencia. A continuacion se presentan las actividades desarrolladas en el tercer trimestre. Para los seis (6) fines estratégicos, se tiene lo siguiente: 
- Fin Estratégico 1: Identificar intereses y necesidades de los grupos o movimientos sociales vinculados a la Red para la promocion de los derechos humanos y el fortalecimento del dialogo y la convivencia. Actividad 1: Meta cumplida en el primer trimestre. Actividad 2: Reporte de 12 movimientos o grupos vinculados a la Red.  Actividad 3: Se actualizó la matriz de identificacion de intereses y necesdidades de los 12 movimientos vinculados.
- Fin Estratégico 2: Fomentar el diálogo social con el fin de garantizar el intercambio de experiencias que permitan el fortalecimiento de los derchos humanos en el distrito. Actividad 1: Se elaboró la agenda estratégica con ACDI VOCA en la cual se buscó promover el respeto, convencia, no discriminación, reconciliación y la convivencia en las distintas localidades de la ciudad. Se realizaron actividades en la mayoría de las localidadesdes: Suba, Usme, Ciudad Bolivar, Tunjuelito, Fontibon, Engativa, Antonio Nariño, Teusaquillo, Chapinero. Actividad 2: Se realizaron espacios de interlocución donde los colectivos, entidades y ciudadanía participaron de manera activa. 
- Fin Estratégico No. 3: Promover procesos de formacion en temas relacionados con derechos humanos, dialogo social y convivencia. Actividad 1: Se realizó el tercer encuentro con los colectivos vinculados en 2018 donde las profesionales de la ESAP presentaron la oferta académica y se dio inicio a la capacitación en la metdología DECIDO SER.  
- Fin estratégico 4: Fomentar espacios de dialgos y participacion ciudadana asociados a los derechos humanos. Actividad 1: Se realizó la semana distrital del dialogo social donde los colectivos vinculados tuvieron la oportunidad de participar en los eventos que se realizaron en la mayoria de las localidades. Actividad 2: Se trabajó con la oficina de comunicaciones en la realización de un video que promociona la Red en la que se refleja la activa participacion de los colectivos vinculados. 
- Fin estratégico 5: Facilitar el agenciamiento de espacios de interlocucion de los movimientos o grupos sociales de la red, entre ellos o con la institucionalidad. Actividad 1: en el marco de la alianza con ACDI VOCA, se logró estabelcer contacto con diferentes aliados que trabajan por la paz, reconciliacion y derechos humanos como Harry Sason, Masglo, Casa Ensamble, Grupo Viatek, entre otras. Actividad 2: Se gestionaron escenarios de encuentros como fue el lanzamiento de la Semana Distrital del Diálogo Social con el Conversatorio "Bogota: la ciudad en la que cabemos todos" . Actividad 3: se elaboró el documento de trabajo que presenta las entidades que trabajan con los derechos humanos, el cual sirve de soporte para el documento técnico que trabajo la Dirección con relacion a la gobernabilidad. 
- Fin estrategico No. 6. Actividad 6. Se elaboraron los documentos que contemplan la implementacion de las iniciativas . </t>
  </si>
  <si>
    <t>Se elabora documento con el procedimiento de Convivencia y Diálogo Social, así como las instrucciones y formatos de los cuales se hacen mencion en este. Dentro del procedimiento se mencionan las instrucciones de Iniciativas Ciudadanas. Esta documentación se encuentra pendiente de aprobación por parte de la Subsecretaría para la Gobernabilidad y Garantía de Derechos y la Oficina Asesora de Planeación</t>
  </si>
  <si>
    <t>Se reportó una experiencia producto de errores operacionales en la herramienta institucional de gestión del Conocimiento (Ágora). Se reportó el ajuste del formato de vinculacion a la Red Distrital como esta experiencia producto de errores.</t>
  </si>
  <si>
    <t>Actas mesas de trabajo
Procedimiento
Instrucciones
Formatos</t>
  </si>
  <si>
    <t xml:space="preserve">El equipo territorial de la Dirección adelantó acciones dentro de las siete líneas de trabajo definidas en los planes de gestión local, para las 20 localidades. Se presentaron avances porcentuales en promedio de 78% (para los dos trimestres) para el cumplimiento de los Planes de intervención local, siendo Usaquén la localidad que más alto porcentaje alcanza dado el cumplimiento de los dos Pactos establecidos, la implementación de la iniciativa y el cumplimiento a demanda de las demás acciones establecidas en el Plan.  Durante el último trimestre, se adelantarán actividades en el marco de la implementación de la estrategia de Cultura Ciudadana en los territorios.       </t>
  </si>
  <si>
    <t>meta no programada</t>
  </si>
  <si>
    <t>Se elabora documento con el procedimiento de Convivencia y Diálogo Social, así como las instrucciones y formatos de los cuales se hacen mencion en este.</t>
  </si>
  <si>
    <t xml:space="preserve">Se solicitó a la Dirección de Tecnología la georeferenciación de la información recibida por parte del equipo territorial con el objetivo de elaborar los 10 mapas de actores sociales a partir de la matriz de caracterizacion de actores sociales a agosto de 2018.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</si>
</sst>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0%"/>
    <numFmt numFmtId="193" formatCode="0.0"/>
    <numFmt numFmtId="194" formatCode="[$$-240A]\ #,##0.00"/>
    <numFmt numFmtId="195" formatCode="* #,##0.00&quot;    &quot;;\-* #,##0.00&quot;    &quot;;* \-#&quot;    &quot;;@\ "/>
    <numFmt numFmtId="196" formatCode="[$-C0A]dddd\,\ dd&quot; de &quot;mmmm&quot; de &quot;yyyy"/>
    <numFmt numFmtId="197" formatCode="#,##0.0_);\(#,##0.0\)"/>
    <numFmt numFmtId="198" formatCode="[$-240A]dddd\,\ d\ &quot;de&quot;\ mmmm\ &quot;de&quot;\ yyyy"/>
    <numFmt numFmtId="199" formatCode="[$-240A]h:mm:ss\ AM/PM"/>
    <numFmt numFmtId="200" formatCode="[$-80A]dddd\,\ d&quot; de &quot;mmmm&quot; de &quot;yyyy"/>
    <numFmt numFmtId="201" formatCode="[$-80A]hh:mm:ss\ AM/PM"/>
  </numFmts>
  <fonts count="80">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1"/>
      <color indexed="16"/>
      <name val="Arial"/>
      <family val="2"/>
    </font>
    <font>
      <sz val="12"/>
      <name val="Arial"/>
      <family val="2"/>
    </font>
    <font>
      <b/>
      <sz val="14"/>
      <name val="Arial"/>
      <family val="2"/>
    </font>
    <font>
      <sz val="12"/>
      <color indexed="8"/>
      <name val="Arial Rounded MT Bold"/>
      <family val="2"/>
    </font>
    <font>
      <b/>
      <sz val="22"/>
      <name val="Arial Rounded MT Bold"/>
      <family val="2"/>
    </font>
    <font>
      <b/>
      <sz val="18"/>
      <name val="Arial Rounded MT Bold"/>
      <family val="2"/>
    </font>
    <font>
      <i/>
      <sz val="10"/>
      <color indexed="8"/>
      <name val="Arial"/>
      <family val="2"/>
    </font>
    <font>
      <sz val="1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28"/>
      <color indexed="8"/>
      <name val="Arial"/>
      <family val="2"/>
    </font>
    <font>
      <b/>
      <sz val="26"/>
      <color indexed="8"/>
      <name val="Arial"/>
      <family val="2"/>
    </font>
    <font>
      <b/>
      <sz val="11"/>
      <color indexed="8"/>
      <name val="Arial"/>
      <family val="2"/>
    </font>
    <font>
      <b/>
      <sz val="20"/>
      <color indexed="8"/>
      <name val="Arial"/>
      <family val="2"/>
    </font>
    <font>
      <b/>
      <sz val="18"/>
      <color indexed="8"/>
      <name val="Arial"/>
      <family val="2"/>
    </font>
    <font>
      <b/>
      <sz val="24"/>
      <color indexed="8"/>
      <name val="Arial Rounded MT Bold"/>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10"/>
      <color theme="1"/>
      <name val="Arial"/>
      <family val="2"/>
    </font>
    <font>
      <b/>
      <sz val="24"/>
      <color theme="1"/>
      <name val="Arial Rounded MT Bold"/>
      <family val="2"/>
    </font>
    <font>
      <b/>
      <sz val="18"/>
      <color theme="1"/>
      <name val="Arial"/>
      <family val="2"/>
    </font>
    <font>
      <b/>
      <sz val="11"/>
      <color theme="1"/>
      <name val="Arial"/>
      <family val="2"/>
    </font>
    <font>
      <b/>
      <sz val="26"/>
      <color theme="1"/>
      <name val="Arial"/>
      <family val="2"/>
    </font>
    <font>
      <b/>
      <sz val="20"/>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right/>
      <top style="thin"/>
      <bottom style="thin"/>
    </border>
    <border>
      <left style="thin"/>
      <right/>
      <top style="thin"/>
      <bottom>
        <color indexed="63"/>
      </botto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right style="medium"/>
      <top style="thin"/>
      <bottom style="thin"/>
    </border>
    <border>
      <left style="medium"/>
      <right style="thin"/>
      <top style="medium"/>
      <bottom style="thin"/>
    </border>
    <border>
      <left style="thin"/>
      <right style="medium"/>
      <top style="medium"/>
      <bottom style="thin"/>
    </border>
    <border>
      <left style="thin"/>
      <right style="thin"/>
      <top>
        <color indexed="63"/>
      </top>
      <bottom>
        <color indexed="63"/>
      </bottom>
    </border>
    <border>
      <left/>
      <right/>
      <top/>
      <bottom style="thin"/>
    </border>
    <border>
      <left style="medium"/>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3" fillId="20" borderId="0" applyNumberFormat="0" applyBorder="0" applyAlignment="0" applyProtection="0"/>
    <xf numFmtId="0" fontId="50" fillId="21" borderId="0" applyNumberFormat="0" applyBorder="0" applyAlignment="0" applyProtection="0"/>
    <xf numFmtId="0" fontId="51" fillId="22" borderId="1" applyNumberFormat="0" applyAlignment="0" applyProtection="0"/>
    <xf numFmtId="0" fontId="52" fillId="23"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30"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3" fillId="0" borderId="0" applyFill="0" applyBorder="0" applyAlignment="0" applyProtection="0"/>
    <xf numFmtId="190" fontId="0" fillId="0" borderId="0" applyFont="0" applyFill="0" applyBorder="0" applyAlignment="0" applyProtection="0"/>
    <xf numFmtId="168" fontId="0" fillId="0" borderId="0" applyFont="0" applyFill="0" applyBorder="0" applyAlignment="0" applyProtection="0"/>
    <xf numFmtId="0" fontId="60"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1" fillId="22"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xf numFmtId="0" fontId="3" fillId="35" borderId="0" applyNumberFormat="0" applyBorder="0" applyAlignment="0" applyProtection="0"/>
  </cellStyleXfs>
  <cellXfs count="241">
    <xf numFmtId="0" fontId="0" fillId="0" borderId="0" xfId="0" applyFont="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67" fillId="36" borderId="0" xfId="0" applyFont="1" applyFill="1" applyBorder="1" applyAlignment="1">
      <alignment vertical="center" wrapText="1"/>
    </xf>
    <xf numFmtId="0" fontId="67" fillId="36" borderId="0" xfId="0" applyFont="1" applyFill="1" applyAlignment="1">
      <alignment/>
    </xf>
    <xf numFmtId="0" fontId="2" fillId="38" borderId="11" xfId="0" applyFont="1" applyFill="1" applyBorder="1" applyAlignment="1">
      <alignment horizontal="center" vertical="center" wrapText="1"/>
    </xf>
    <xf numFmtId="0" fontId="68" fillId="0" borderId="13" xfId="0" applyFont="1" applyFill="1" applyBorder="1" applyAlignment="1">
      <alignment horizontal="justify" vertical="center" wrapText="1"/>
    </xf>
    <xf numFmtId="0" fontId="68" fillId="0" borderId="11" xfId="0" applyFont="1" applyFill="1" applyBorder="1" applyAlignment="1">
      <alignment horizontal="center" vertical="center" wrapText="1"/>
    </xf>
    <xf numFmtId="0" fontId="0" fillId="0" borderId="0" xfId="0" applyAlignment="1">
      <alignment wrapText="1"/>
    </xf>
    <xf numFmtId="0" fontId="68" fillId="0" borderId="14" xfId="0" applyFont="1" applyFill="1" applyBorder="1" applyAlignment="1">
      <alignment horizontal="justify" vertical="center" wrapText="1"/>
    </xf>
    <xf numFmtId="0" fontId="68" fillId="0" borderId="11" xfId="0" applyFont="1" applyFill="1" applyBorder="1" applyAlignment="1">
      <alignment horizontal="justify" vertical="center" wrapText="1"/>
    </xf>
    <xf numFmtId="0" fontId="68" fillId="0" borderId="15" xfId="0" applyFont="1" applyFill="1" applyBorder="1" applyAlignment="1">
      <alignment horizontal="justify" vertical="center" wrapText="1"/>
    </xf>
    <xf numFmtId="0" fontId="68" fillId="0" borderId="16" xfId="0" applyFont="1" applyFill="1" applyBorder="1" applyAlignment="1">
      <alignment horizontal="justify" vertical="center" wrapText="1"/>
    </xf>
    <xf numFmtId="0" fontId="68"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69" fillId="0" borderId="0" xfId="0" applyFont="1" applyAlignment="1">
      <alignment horizontal="justify"/>
    </xf>
    <xf numFmtId="0" fontId="70" fillId="10" borderId="17" xfId="0" applyFont="1" applyFill="1" applyBorder="1" applyAlignment="1">
      <alignment horizontal="justify" vertical="center" wrapText="1"/>
    </xf>
    <xf numFmtId="0" fontId="70"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0" fillId="8" borderId="17" xfId="0" applyFont="1" applyFill="1" applyBorder="1" applyAlignment="1">
      <alignment horizontal="justify" vertical="center" wrapText="1"/>
    </xf>
    <xf numFmtId="0" fontId="70"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0" fillId="40" borderId="20" xfId="0" applyFont="1" applyFill="1" applyBorder="1" applyAlignment="1">
      <alignment horizontal="justify" vertical="center" wrapText="1"/>
    </xf>
    <xf numFmtId="0" fontId="70"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0" fillId="13" borderId="19" xfId="0" applyFont="1" applyFill="1" applyBorder="1" applyAlignment="1">
      <alignment horizontal="justify" vertical="center" wrapText="1"/>
    </xf>
    <xf numFmtId="0" fontId="70"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1" fillId="13" borderId="17" xfId="0" applyFont="1" applyFill="1" applyBorder="1" applyAlignment="1">
      <alignment horizontal="justify" vertical="center" wrapText="1"/>
    </xf>
    <xf numFmtId="0" fontId="70" fillId="13" borderId="21" xfId="0" applyFont="1" applyFill="1" applyBorder="1" applyAlignment="1">
      <alignment horizontal="left" vertical="center" wrapText="1"/>
    </xf>
    <xf numFmtId="0" fontId="70"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8" applyFont="1" applyFill="1" applyBorder="1" applyAlignment="1">
      <alignment horizontal="center" vertical="center" wrapText="1"/>
    </xf>
    <xf numFmtId="0" fontId="67" fillId="36" borderId="11" xfId="0" applyFont="1" applyFill="1" applyBorder="1" applyAlignment="1" applyProtection="1">
      <alignment horizontal="left" vertical="center" wrapText="1"/>
      <protection locked="0"/>
    </xf>
    <xf numFmtId="0" fontId="2" fillId="37" borderId="22" xfId="0" applyFont="1" applyFill="1" applyBorder="1" applyAlignment="1">
      <alignment horizontal="center" vertical="center" wrapText="1"/>
    </xf>
    <xf numFmtId="9" fontId="72" fillId="36" borderId="15" xfId="58" applyFont="1" applyFill="1" applyBorder="1" applyAlignment="1" applyProtection="1">
      <alignment horizontal="center" vertical="center" wrapText="1"/>
      <protection locked="0"/>
    </xf>
    <xf numFmtId="9" fontId="3" fillId="36" borderId="15" xfId="58" applyFont="1" applyFill="1" applyBorder="1" applyAlignment="1">
      <alignment horizontal="center" vertical="center" wrapText="1"/>
    </xf>
    <xf numFmtId="0" fontId="69" fillId="36" borderId="15" xfId="0" applyFont="1" applyFill="1" applyBorder="1" applyAlignment="1" applyProtection="1">
      <alignment horizontal="center" vertical="center" wrapText="1"/>
      <protection locked="0"/>
    </xf>
    <xf numFmtId="9" fontId="9" fillId="36" borderId="15" xfId="58"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6" borderId="23" xfId="0" applyFont="1" applyFill="1" applyBorder="1" applyAlignment="1">
      <alignment vertical="center" wrapText="1"/>
    </xf>
    <xf numFmtId="0" fontId="2" fillId="38" borderId="24"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6" borderId="28" xfId="0" applyFont="1" applyFill="1" applyBorder="1" applyAlignment="1">
      <alignment vertical="center" wrapText="1"/>
    </xf>
    <xf numFmtId="0" fontId="2" fillId="37" borderId="24" xfId="0" applyFont="1" applyFill="1" applyBorder="1" applyAlignment="1">
      <alignment horizontal="center" vertical="center" wrapText="1"/>
    </xf>
    <xf numFmtId="0" fontId="2" fillId="26" borderId="24"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6" borderId="29" xfId="0" applyFont="1" applyFill="1" applyBorder="1" applyAlignment="1">
      <alignment vertical="center" wrapText="1"/>
    </xf>
    <xf numFmtId="0" fontId="2" fillId="36" borderId="17" xfId="0" applyFont="1" applyFill="1" applyBorder="1" applyAlignment="1">
      <alignment vertical="center" wrapText="1"/>
    </xf>
    <xf numFmtId="0" fontId="11" fillId="42" borderId="11" xfId="0" applyFont="1" applyFill="1" applyBorder="1" applyAlignment="1" applyProtection="1">
      <alignment horizontal="left" vertical="center" wrapText="1"/>
      <protection/>
    </xf>
    <xf numFmtId="0" fontId="10" fillId="12" borderId="24" xfId="0" applyFont="1" applyFill="1" applyBorder="1" applyAlignment="1">
      <alignment horizontal="center" vertical="center" wrapText="1"/>
    </xf>
    <xf numFmtId="0" fontId="11" fillId="42" borderId="24"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10" fillId="12" borderId="11"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2" fillId="39" borderId="24" xfId="0" applyFont="1" applyFill="1" applyBorder="1" applyAlignment="1">
      <alignment horizontal="center" vertical="center" wrapText="1"/>
    </xf>
    <xf numFmtId="0" fontId="68" fillId="0" borderId="0" xfId="0" applyFont="1" applyAlignment="1">
      <alignment/>
    </xf>
    <xf numFmtId="0" fontId="73" fillId="36" borderId="0" xfId="0" applyFont="1" applyFill="1" applyBorder="1" applyAlignment="1">
      <alignment horizontal="center" vertical="center"/>
    </xf>
    <xf numFmtId="0" fontId="73" fillId="36" borderId="0" xfId="0" applyFont="1" applyFill="1" applyBorder="1" applyAlignment="1">
      <alignment vertical="center"/>
    </xf>
    <xf numFmtId="0" fontId="67" fillId="36" borderId="0" xfId="0" applyFont="1" applyFill="1" applyAlignment="1">
      <alignment horizontal="center"/>
    </xf>
    <xf numFmtId="0" fontId="67" fillId="36" borderId="0" xfId="0" applyFont="1" applyFill="1" applyBorder="1" applyAlignment="1">
      <alignment/>
    </xf>
    <xf numFmtId="0" fontId="73" fillId="36" borderId="0" xfId="0" applyFont="1" applyFill="1" applyBorder="1" applyAlignment="1">
      <alignment horizontal="right" vertical="center" wrapText="1"/>
    </xf>
    <xf numFmtId="0" fontId="2" fillId="37" borderId="26"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7" borderId="3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73" fillId="37" borderId="12" xfId="0" applyFont="1" applyFill="1" applyBorder="1" applyAlignment="1">
      <alignment/>
    </xf>
    <xf numFmtId="0" fontId="2" fillId="16" borderId="26"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67" fillId="36" borderId="11" xfId="0" applyFont="1" applyFill="1" applyBorder="1" applyAlignment="1" applyProtection="1">
      <alignment horizontal="center" vertical="center" wrapText="1"/>
      <protection locked="0"/>
    </xf>
    <xf numFmtId="0" fontId="67" fillId="0" borderId="11" xfId="0" applyFont="1" applyFill="1" applyBorder="1" applyAlignment="1" applyProtection="1">
      <alignment horizontal="left" vertical="top" wrapText="1"/>
      <protection locked="0"/>
    </xf>
    <xf numFmtId="9" fontId="68" fillId="0" borderId="11" xfId="58" applyFont="1" applyFill="1" applyBorder="1" applyAlignment="1">
      <alignment horizontal="center" vertical="center" wrapText="1"/>
    </xf>
    <xf numFmtId="0" fontId="67" fillId="0" borderId="11" xfId="0" applyFont="1" applyFill="1" applyBorder="1" applyAlignment="1" applyProtection="1">
      <alignment horizontal="center" vertical="center" wrapText="1"/>
      <protection locked="0"/>
    </xf>
    <xf numFmtId="0" fontId="67" fillId="0" borderId="11" xfId="0" applyFont="1" applyFill="1" applyBorder="1" applyAlignment="1">
      <alignment horizontal="center" vertical="center" wrapText="1"/>
    </xf>
    <xf numFmtId="2" fontId="67" fillId="0" borderId="11" xfId="51" applyNumberFormat="1" applyFont="1" applyFill="1" applyBorder="1" applyAlignment="1">
      <alignment horizontal="center" vertical="center" wrapText="1"/>
    </xf>
    <xf numFmtId="0" fontId="67" fillId="0" borderId="11" xfId="0" applyFont="1" applyFill="1" applyBorder="1" applyAlignment="1" applyProtection="1">
      <alignment horizontal="left" vertical="center" wrapText="1"/>
      <protection locked="0"/>
    </xf>
    <xf numFmtId="194" fontId="67" fillId="0" borderId="11" xfId="53" applyNumberFormat="1" applyFont="1" applyFill="1" applyBorder="1" applyAlignment="1" applyProtection="1">
      <alignment horizontal="center" vertical="center" wrapText="1"/>
      <protection locked="0"/>
    </xf>
    <xf numFmtId="2" fontId="67" fillId="0" borderId="11" xfId="0" applyNumberFormat="1" applyFont="1" applyFill="1" applyBorder="1" applyAlignment="1">
      <alignment horizontal="center" vertical="center" wrapText="1"/>
    </xf>
    <xf numFmtId="9" fontId="3" fillId="0" borderId="11" xfId="58" applyFont="1" applyFill="1" applyBorder="1" applyAlignment="1">
      <alignment horizontal="center" vertical="center" wrapText="1"/>
    </xf>
    <xf numFmtId="0" fontId="67" fillId="0" borderId="11" xfId="0" applyFont="1" applyFill="1" applyBorder="1" applyAlignment="1" applyProtection="1">
      <alignment horizontal="justify" vertical="center" wrapText="1"/>
      <protection locked="0"/>
    </xf>
    <xf numFmtId="2" fontId="67" fillId="0" borderId="11" xfId="58" applyNumberFormat="1" applyFont="1" applyFill="1" applyBorder="1" applyAlignment="1">
      <alignment horizontal="center" vertical="center" wrapText="1"/>
    </xf>
    <xf numFmtId="0" fontId="67" fillId="0" borderId="11" xfId="58" applyNumberFormat="1" applyFont="1" applyFill="1" applyBorder="1" applyAlignment="1" applyProtection="1">
      <alignment horizontal="center" vertical="center" wrapText="1"/>
      <protection locked="0"/>
    </xf>
    <xf numFmtId="9" fontId="12" fillId="0" borderId="11" xfId="58" applyFont="1" applyFill="1" applyBorder="1" applyAlignment="1">
      <alignment horizontal="center" vertical="center" wrapText="1"/>
    </xf>
    <xf numFmtId="0" fontId="67" fillId="0" borderId="11" xfId="0" applyNumberFormat="1"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9" fontId="67" fillId="0" borderId="11" xfId="58" applyFont="1" applyFill="1" applyBorder="1" applyAlignment="1">
      <alignment horizontal="center" vertical="center" wrapText="1"/>
    </xf>
    <xf numFmtId="9" fontId="3" fillId="0" borderId="11" xfId="58" applyFont="1" applyFill="1" applyBorder="1" applyAlignment="1" applyProtection="1">
      <alignment horizontal="center" vertical="center" wrapText="1"/>
      <protection locked="0"/>
    </xf>
    <xf numFmtId="192" fontId="67" fillId="0" borderId="11" xfId="58" applyNumberFormat="1" applyFont="1" applyFill="1" applyBorder="1" applyAlignment="1" applyProtection="1">
      <alignment horizontal="center" vertical="center" wrapText="1"/>
      <protection locked="0"/>
    </xf>
    <xf numFmtId="9" fontId="67" fillId="0" borderId="11" xfId="58" applyFont="1" applyFill="1" applyBorder="1" applyAlignment="1" applyProtection="1">
      <alignment horizontal="center" vertical="center" wrapText="1"/>
      <protection locked="0"/>
    </xf>
    <xf numFmtId="43" fontId="3" fillId="0" borderId="11" xfId="50" applyFont="1" applyFill="1" applyBorder="1" applyAlignment="1">
      <alignment horizontal="center" vertical="center" wrapText="1"/>
    </xf>
    <xf numFmtId="0" fontId="18" fillId="0" borderId="11" xfId="0" applyFont="1" applyFill="1" applyBorder="1" applyAlignment="1">
      <alignment horizontal="left" vertical="center" wrapText="1"/>
    </xf>
    <xf numFmtId="9" fontId="18" fillId="0" borderId="11" xfId="58" applyFont="1" applyFill="1" applyBorder="1" applyAlignment="1">
      <alignment horizontal="left" vertical="center" wrapText="1"/>
    </xf>
    <xf numFmtId="1" fontId="67" fillId="0" borderId="11" xfId="58" applyNumberFormat="1" applyFont="1" applyFill="1" applyBorder="1" applyAlignment="1" applyProtection="1">
      <alignment horizontal="center" vertical="center" wrapText="1"/>
      <protection locked="0"/>
    </xf>
    <xf numFmtId="193" fontId="67" fillId="0" borderId="11" xfId="58" applyNumberFormat="1" applyFont="1" applyFill="1" applyBorder="1" applyAlignment="1" applyProtection="1">
      <alignment horizontal="center" vertical="center" wrapText="1"/>
      <protection locked="0"/>
    </xf>
    <xf numFmtId="0" fontId="57" fillId="36" borderId="11" xfId="47" applyFill="1" applyBorder="1" applyAlignment="1" applyProtection="1">
      <alignment horizontal="center" vertical="center" wrapText="1"/>
      <protection locked="0"/>
    </xf>
    <xf numFmtId="9" fontId="17" fillId="36" borderId="11" xfId="58" applyFont="1" applyFill="1" applyBorder="1" applyAlignment="1" applyProtection="1">
      <alignment horizontal="center" vertical="center" wrapText="1"/>
      <protection/>
    </xf>
    <xf numFmtId="10" fontId="17" fillId="36" borderId="11" xfId="58" applyNumberFormat="1" applyFont="1" applyFill="1" applyBorder="1" applyAlignment="1" applyProtection="1">
      <alignment horizontal="center" vertical="center" wrapText="1"/>
      <protection/>
    </xf>
    <xf numFmtId="9" fontId="17" fillId="36" borderId="16" xfId="58" applyFont="1" applyFill="1" applyBorder="1" applyAlignment="1" applyProtection="1">
      <alignment horizontal="center" vertical="center" wrapText="1"/>
      <protection/>
    </xf>
    <xf numFmtId="192" fontId="17" fillId="36" borderId="11" xfId="58" applyNumberFormat="1" applyFont="1" applyFill="1" applyBorder="1" applyAlignment="1" applyProtection="1">
      <alignment horizontal="center" vertical="center" wrapText="1"/>
      <protection/>
    </xf>
    <xf numFmtId="0" fontId="67" fillId="0" borderId="11" xfId="0" applyNumberFormat="1" applyFont="1" applyFill="1" applyBorder="1" applyAlignment="1">
      <alignment horizontal="center" vertical="center" wrapText="1"/>
    </xf>
    <xf numFmtId="0" fontId="11" fillId="42" borderId="11" xfId="0" applyFont="1" applyFill="1" applyBorder="1" applyAlignment="1" applyProtection="1">
      <alignment horizontal="center" vertical="center" wrapText="1"/>
      <protection/>
    </xf>
    <xf numFmtId="0" fontId="11" fillId="42" borderId="25" xfId="0" applyFont="1" applyFill="1" applyBorder="1" applyAlignment="1" applyProtection="1">
      <alignment horizontal="center" vertical="center" wrapText="1"/>
      <protection/>
    </xf>
    <xf numFmtId="0" fontId="2" fillId="36" borderId="31" xfId="0" applyFont="1"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3" fillId="36" borderId="34" xfId="0" applyFont="1" applyFill="1" applyBorder="1" applyAlignment="1">
      <alignment horizontal="center" vertical="center" wrapText="1"/>
    </xf>
    <xf numFmtId="0" fontId="5" fillId="16" borderId="35"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6"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0" fillId="12" borderId="35" xfId="0" applyFont="1" applyFill="1" applyBorder="1" applyAlignment="1">
      <alignment horizontal="center" vertical="center" wrapText="1"/>
    </xf>
    <xf numFmtId="0" fontId="10" fillId="12" borderId="14" xfId="0" applyFont="1" applyFill="1" applyBorder="1" applyAlignment="1">
      <alignment horizontal="center" vertical="center" wrapText="1"/>
    </xf>
    <xf numFmtId="0" fontId="10" fillId="12" borderId="36"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2" fillId="16" borderId="24"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39" borderId="35"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6"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4"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67" fillId="36" borderId="11" xfId="0" applyFont="1" applyFill="1" applyBorder="1" applyAlignment="1">
      <alignment horizontal="center" vertical="center" wrapText="1"/>
    </xf>
    <xf numFmtId="0" fontId="74" fillId="36" borderId="11" xfId="0" applyFont="1" applyFill="1" applyBorder="1" applyAlignment="1" applyProtection="1">
      <alignment horizontal="center" vertical="center" textRotation="90" wrapText="1"/>
      <protection locked="0"/>
    </xf>
    <xf numFmtId="0" fontId="15" fillId="0" borderId="11" xfId="0" applyFont="1" applyBorder="1" applyAlignment="1">
      <alignment horizontal="center" vertical="center" textRotation="90" wrapText="1"/>
    </xf>
    <xf numFmtId="0" fontId="67" fillId="36" borderId="11" xfId="0" applyFont="1" applyFill="1" applyBorder="1" applyAlignment="1" applyProtection="1">
      <alignment horizontal="center" vertical="center" wrapText="1"/>
      <protection locked="0"/>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2" fillId="19" borderId="24"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67" fillId="36" borderId="12" xfId="0" applyFont="1" applyFill="1" applyBorder="1" applyAlignment="1">
      <alignment horizontal="center" vertical="center" wrapText="1"/>
    </xf>
    <xf numFmtId="0" fontId="67" fillId="36" borderId="37" xfId="0" applyFont="1" applyFill="1" applyBorder="1" applyAlignment="1">
      <alignment horizontal="center" vertical="center" wrapText="1"/>
    </xf>
    <xf numFmtId="0" fontId="67" fillId="36" borderId="15" xfId="0" applyFont="1" applyFill="1" applyBorder="1" applyAlignment="1">
      <alignment horizontal="center" vertical="center" wrapText="1"/>
    </xf>
    <xf numFmtId="22" fontId="75" fillId="14" borderId="11" xfId="0" applyNumberFormat="1" applyFont="1" applyFill="1" applyBorder="1" applyAlignment="1">
      <alignment horizontal="center" vertical="center"/>
    </xf>
    <xf numFmtId="0" fontId="75" fillId="14" borderId="11" xfId="0" applyFont="1" applyFill="1" applyBorder="1" applyAlignment="1">
      <alignment horizontal="center" vertical="center"/>
    </xf>
    <xf numFmtId="0" fontId="75" fillId="8" borderId="11" xfId="0" applyFont="1" applyFill="1" applyBorder="1" applyAlignment="1">
      <alignment horizontal="center" vertical="center"/>
    </xf>
    <xf numFmtId="0" fontId="75" fillId="8" borderId="12" xfId="0" applyFont="1" applyFill="1" applyBorder="1" applyAlignment="1">
      <alignment horizontal="center" vertical="center"/>
    </xf>
    <xf numFmtId="0" fontId="73" fillId="36" borderId="0" xfId="0" applyFont="1" applyFill="1" applyBorder="1" applyAlignment="1">
      <alignment horizontal="right" vertical="center" wrapText="1"/>
    </xf>
    <xf numFmtId="0" fontId="2" fillId="19" borderId="25" xfId="0" applyFont="1" applyFill="1" applyBorder="1" applyAlignment="1">
      <alignment horizontal="center" vertical="center" wrapText="1"/>
    </xf>
    <xf numFmtId="0" fontId="76" fillId="26" borderId="23" xfId="0" applyFont="1" applyFill="1" applyBorder="1" applyAlignment="1" applyProtection="1">
      <alignment horizontal="center" vertical="center" wrapText="1"/>
      <protection locked="0"/>
    </xf>
    <xf numFmtId="0" fontId="76" fillId="26" borderId="38" xfId="0" applyFont="1" applyFill="1" applyBorder="1" applyAlignment="1" applyProtection="1">
      <alignment horizontal="center" vertical="center" wrapText="1"/>
      <protection locked="0"/>
    </xf>
    <xf numFmtId="0" fontId="76" fillId="26" borderId="20" xfId="0" applyFont="1" applyFill="1" applyBorder="1" applyAlignment="1" applyProtection="1">
      <alignment horizontal="center" vertical="center" wrapText="1"/>
      <protection locked="0"/>
    </xf>
    <xf numFmtId="0" fontId="5" fillId="38" borderId="35"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6"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19" borderId="35"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67" fillId="36" borderId="0" xfId="0" applyFont="1" applyFill="1" applyBorder="1" applyAlignment="1">
      <alignment horizontal="center"/>
    </xf>
    <xf numFmtId="0" fontId="2" fillId="37" borderId="39"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41" borderId="35"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67" fillId="36" borderId="23" xfId="0" applyFont="1" applyFill="1" applyBorder="1" applyAlignment="1" applyProtection="1">
      <alignment horizontal="center" vertical="center" wrapText="1"/>
      <protection locked="0"/>
    </xf>
    <xf numFmtId="0" fontId="67" fillId="36" borderId="20" xfId="0" applyFont="1" applyFill="1" applyBorder="1" applyAlignment="1" applyProtection="1">
      <alignment horizontal="center" vertical="center" wrapText="1"/>
      <protection locked="0"/>
    </xf>
    <xf numFmtId="0" fontId="73" fillId="36" borderId="0" xfId="0" applyFont="1" applyFill="1" applyBorder="1" applyAlignment="1">
      <alignment horizontal="center" vertical="center"/>
    </xf>
    <xf numFmtId="0" fontId="2" fillId="39" borderId="11"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24" xfId="0" applyFont="1" applyFill="1" applyBorder="1" applyAlignment="1">
      <alignment horizontal="center" vertical="center" wrapText="1"/>
    </xf>
    <xf numFmtId="9" fontId="3" fillId="36" borderId="23" xfId="58" applyFont="1" applyFill="1" applyBorder="1" applyAlignment="1" applyProtection="1">
      <alignment horizontal="center" vertical="center" wrapText="1"/>
      <protection locked="0"/>
    </xf>
    <xf numFmtId="9" fontId="3" fillId="36" borderId="20" xfId="58" applyFont="1" applyFill="1" applyBorder="1" applyAlignment="1" applyProtection="1">
      <alignment horizontal="center" vertical="center" wrapText="1"/>
      <protection locked="0"/>
    </xf>
    <xf numFmtId="0" fontId="77" fillId="43" borderId="23" xfId="0" applyFont="1" applyFill="1" applyBorder="1" applyAlignment="1" applyProtection="1">
      <alignment horizontal="center" vertical="center" wrapText="1"/>
      <protection locked="0"/>
    </xf>
    <xf numFmtId="0" fontId="77" fillId="43" borderId="38" xfId="0" applyFont="1" applyFill="1" applyBorder="1" applyAlignment="1" applyProtection="1">
      <alignment horizontal="center" vertical="center" wrapText="1"/>
      <protection locked="0"/>
    </xf>
    <xf numFmtId="0" fontId="77" fillId="43" borderId="20" xfId="0" applyFont="1" applyFill="1" applyBorder="1" applyAlignment="1" applyProtection="1">
      <alignment horizontal="center" vertical="center" wrapText="1"/>
      <protection locked="0"/>
    </xf>
    <xf numFmtId="0" fontId="76" fillId="29" borderId="23" xfId="0" applyFont="1" applyFill="1" applyBorder="1" applyAlignment="1" applyProtection="1">
      <alignment horizontal="center" vertical="center" wrapText="1"/>
      <protection locked="0"/>
    </xf>
    <xf numFmtId="0" fontId="76" fillId="29" borderId="38" xfId="0" applyFont="1" applyFill="1" applyBorder="1" applyAlignment="1" applyProtection="1">
      <alignment horizontal="center" vertical="center" wrapText="1"/>
      <protection locked="0"/>
    </xf>
    <xf numFmtId="0" fontId="76" fillId="29" borderId="20" xfId="0" applyFont="1" applyFill="1" applyBorder="1" applyAlignment="1" applyProtection="1">
      <alignment horizontal="center" vertical="center" wrapText="1"/>
      <protection locked="0"/>
    </xf>
    <xf numFmtId="0" fontId="76" fillId="39" borderId="23" xfId="0" applyFont="1" applyFill="1" applyBorder="1" applyAlignment="1" applyProtection="1">
      <alignment horizontal="center" vertical="center" wrapText="1"/>
      <protection locked="0"/>
    </xf>
    <xf numFmtId="0" fontId="76" fillId="39" borderId="38" xfId="0" applyFont="1" applyFill="1" applyBorder="1" applyAlignment="1" applyProtection="1">
      <alignment horizontal="center" vertical="center" wrapText="1"/>
      <protection locked="0"/>
    </xf>
    <xf numFmtId="0" fontId="76" fillId="39" borderId="20" xfId="0" applyFont="1" applyFill="1" applyBorder="1" applyAlignment="1" applyProtection="1">
      <alignment horizontal="center" vertical="center" wrapText="1"/>
      <protection locked="0"/>
    </xf>
    <xf numFmtId="0" fontId="78" fillId="26" borderId="23" xfId="0" applyFont="1" applyFill="1" applyBorder="1" applyAlignment="1" applyProtection="1">
      <alignment horizontal="center" vertical="center" wrapText="1"/>
      <protection locked="0"/>
    </xf>
    <xf numFmtId="0" fontId="78" fillId="26" borderId="38" xfId="0" applyFont="1" applyFill="1" applyBorder="1" applyAlignment="1" applyProtection="1">
      <alignment horizontal="center" vertical="center" wrapText="1"/>
      <protection locked="0"/>
    </xf>
    <xf numFmtId="0" fontId="78" fillId="26" borderId="20" xfId="0" applyFont="1" applyFill="1" applyBorder="1" applyAlignment="1" applyProtection="1">
      <alignment horizontal="center" vertical="center" wrapText="1"/>
      <protection locked="0"/>
    </xf>
    <xf numFmtId="0" fontId="69" fillId="36" borderId="23" xfId="0" applyFont="1" applyFill="1" applyBorder="1" applyAlignment="1" applyProtection="1">
      <alignment horizontal="center" vertical="center" wrapText="1"/>
      <protection locked="0"/>
    </xf>
    <xf numFmtId="0" fontId="69" fillId="36" borderId="20" xfId="0" applyFont="1" applyFill="1" applyBorder="1" applyAlignment="1" applyProtection="1">
      <alignment horizontal="center" vertical="center" wrapText="1"/>
      <protection locked="0"/>
    </xf>
    <xf numFmtId="0" fontId="67" fillId="36" borderId="38" xfId="0" applyFont="1" applyFill="1" applyBorder="1" applyAlignment="1" applyProtection="1">
      <alignment horizontal="center" vertical="center" wrapText="1"/>
      <protection locked="0"/>
    </xf>
    <xf numFmtId="9" fontId="3" fillId="36" borderId="11" xfId="58"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17">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304800" cy="190500"/>
    <xdr:sp>
      <xdr:nvSpPr>
        <xdr:cNvPr id="1" name="AutoShape 38" descr="Resultado de imagen para boton agregar icono"/>
        <xdr:cNvSpPr>
          <a:spLocks noChangeAspect="1"/>
        </xdr:cNvSpPr>
      </xdr:nvSpPr>
      <xdr:spPr>
        <a:xfrm>
          <a:off x="9544050" y="24193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190500"/>
    <xdr:sp>
      <xdr:nvSpPr>
        <xdr:cNvPr id="2" name="AutoShape 39" descr="Resultado de imagen para boton agregar icono"/>
        <xdr:cNvSpPr>
          <a:spLocks noChangeAspect="1"/>
        </xdr:cNvSpPr>
      </xdr:nvSpPr>
      <xdr:spPr>
        <a:xfrm>
          <a:off x="9544050" y="24193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190500"/>
    <xdr:sp>
      <xdr:nvSpPr>
        <xdr:cNvPr id="3" name="AutoShape 40" descr="Resultado de imagen para boton agregar icono"/>
        <xdr:cNvSpPr>
          <a:spLocks noChangeAspect="1"/>
        </xdr:cNvSpPr>
      </xdr:nvSpPr>
      <xdr:spPr>
        <a:xfrm>
          <a:off x="9544050" y="24193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190500"/>
    <xdr:sp>
      <xdr:nvSpPr>
        <xdr:cNvPr id="4" name="AutoShape 42" descr="Z"/>
        <xdr:cNvSpPr>
          <a:spLocks noChangeAspect="1"/>
        </xdr:cNvSpPr>
      </xdr:nvSpPr>
      <xdr:spPr>
        <a:xfrm>
          <a:off x="9544050" y="2419350"/>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9544050" y="1533525"/>
          <a:ext cx="0" cy="12096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informacion" TargetMode="External" /><Relationship Id="rId2" Type="http://schemas.openxmlformats.org/officeDocument/2006/relationships/hyperlink" Target="http://www.gobiernobogota.gov.co/transparencia/instrumentos-gestion-informacion-publica/relacionados-informacio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D35"/>
  <sheetViews>
    <sheetView showGridLines="0" tabSelected="1" zoomScale="80" zoomScaleNormal="80" zoomScalePageLayoutView="0" workbookViewId="0" topLeftCell="E28">
      <selection activeCell="AQ33" sqref="AQ33"/>
    </sheetView>
  </sheetViews>
  <sheetFormatPr defaultColWidth="11.421875" defaultRowHeight="15"/>
  <cols>
    <col min="1" max="1" width="8.8515625" style="89" customWidth="1"/>
    <col min="2" max="2" width="26.8515625" style="89" customWidth="1"/>
    <col min="3" max="3" width="30.140625" style="89" customWidth="1"/>
    <col min="4" max="4" width="33.140625" style="89" customWidth="1"/>
    <col min="5" max="5" width="44.140625" style="89" customWidth="1"/>
    <col min="6" max="6" width="39.00390625" style="89" hidden="1" customWidth="1"/>
    <col min="7" max="7" width="36.00390625" style="89" hidden="1" customWidth="1"/>
    <col min="8" max="8" width="33.8515625" style="89" hidden="1" customWidth="1"/>
    <col min="9" max="9" width="39.7109375" style="89" hidden="1" customWidth="1"/>
    <col min="10" max="10" width="11.421875" style="89" hidden="1" customWidth="1"/>
    <col min="11" max="11" width="18.8515625" style="89" hidden="1" customWidth="1"/>
    <col min="12" max="12" width="28.00390625" style="89" hidden="1" customWidth="1"/>
    <col min="13" max="15" width="11.421875" style="89" customWidth="1"/>
    <col min="16" max="16" width="0" style="89" hidden="1" customWidth="1"/>
    <col min="17" max="17" width="24.421875" style="89" hidden="1" customWidth="1"/>
    <col min="18" max="18" width="20.00390625" style="89" hidden="1" customWidth="1"/>
    <col min="19" max="19" width="27.28125" style="89" hidden="1" customWidth="1"/>
    <col min="20" max="20" width="19.421875" style="89" hidden="1" customWidth="1"/>
    <col min="21" max="21" width="46.28125" style="89" hidden="1" customWidth="1"/>
    <col min="22" max="25" width="11.421875" style="89" hidden="1" customWidth="1"/>
    <col min="26" max="26" width="20.8515625" style="89" hidden="1" customWidth="1"/>
    <col min="27" max="27" width="18.8515625" style="89" hidden="1" customWidth="1"/>
    <col min="28" max="28" width="26.7109375" style="89" hidden="1" customWidth="1"/>
    <col min="29" max="29" width="18.8515625" style="89" hidden="1" customWidth="1"/>
    <col min="30" max="30" width="14.140625" style="89" hidden="1" customWidth="1"/>
    <col min="31" max="31" width="18.421875" style="89" hidden="1" customWidth="1"/>
    <col min="32" max="32" width="76.00390625" style="89" hidden="1" customWidth="1"/>
    <col min="33" max="33" width="1.8515625" style="89" hidden="1" customWidth="1"/>
    <col min="34" max="34" width="33.7109375" style="89" hidden="1" customWidth="1"/>
    <col min="35" max="35" width="19.7109375" style="89" hidden="1" customWidth="1"/>
    <col min="36" max="37" width="16.421875" style="89" hidden="1" customWidth="1"/>
    <col min="38" max="38" width="104.8515625" style="89" hidden="1" customWidth="1"/>
    <col min="39" max="39" width="27.28125" style="89" hidden="1" customWidth="1"/>
    <col min="40" max="40" width="22.8515625" style="89" hidden="1" customWidth="1"/>
    <col min="41" max="43" width="11.421875" style="89" customWidth="1"/>
    <col min="44" max="44" width="75.421875" style="89" customWidth="1"/>
    <col min="45" max="45" width="20.140625" style="89" customWidth="1"/>
    <col min="46" max="46" width="24.8515625" style="89" customWidth="1"/>
    <col min="47" max="47" width="11.421875" style="89" customWidth="1"/>
    <col min="48" max="48" width="12.8515625" style="89" customWidth="1"/>
    <col min="49" max="49" width="14.8515625" style="89" customWidth="1"/>
    <col min="50" max="50" width="14.421875" style="89" customWidth="1"/>
    <col min="51" max="51" width="20.7109375" style="89" customWidth="1"/>
    <col min="52" max="52" width="23.00390625" style="89" customWidth="1"/>
    <col min="53" max="53" width="19.140625" style="89" customWidth="1"/>
    <col min="54" max="54" width="31.421875" style="89" customWidth="1"/>
    <col min="55" max="55" width="18.421875" style="89" customWidth="1"/>
    <col min="56" max="56" width="19.8515625" style="89" customWidth="1"/>
    <col min="57" max="16384" width="11.421875" style="89" customWidth="1"/>
  </cols>
  <sheetData>
    <row r="1" spans="1:27" ht="40.5" customHeight="1">
      <c r="A1" s="178"/>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row>
    <row r="2" spans="1:27" ht="40.5" customHeight="1" thickBot="1">
      <c r="A2" s="180" t="s">
        <v>23</v>
      </c>
      <c r="B2" s="180"/>
      <c r="C2" s="180"/>
      <c r="D2" s="180"/>
      <c r="E2" s="181"/>
      <c r="F2" s="181"/>
      <c r="G2" s="181"/>
      <c r="H2" s="181"/>
      <c r="I2" s="181"/>
      <c r="J2" s="181"/>
      <c r="K2" s="180"/>
      <c r="L2" s="180"/>
      <c r="M2" s="180"/>
      <c r="N2" s="180"/>
      <c r="O2" s="180"/>
      <c r="P2" s="180"/>
      <c r="Q2" s="180"/>
      <c r="R2" s="180"/>
      <c r="S2" s="180"/>
      <c r="T2" s="180"/>
      <c r="U2" s="180"/>
      <c r="V2" s="180"/>
      <c r="W2" s="180"/>
      <c r="X2" s="180"/>
      <c r="Y2" s="180"/>
      <c r="Z2" s="180"/>
      <c r="AA2" s="180"/>
    </row>
    <row r="3" spans="1:56" ht="15" customHeight="1">
      <c r="A3" s="144" t="s">
        <v>87</v>
      </c>
      <c r="B3" s="144"/>
      <c r="C3" s="139">
        <v>2018</v>
      </c>
      <c r="D3" s="140"/>
      <c r="E3" s="145" t="s">
        <v>90</v>
      </c>
      <c r="F3" s="146"/>
      <c r="G3" s="146"/>
      <c r="H3" s="146"/>
      <c r="I3" s="146"/>
      <c r="J3" s="147"/>
      <c r="K3" s="67"/>
      <c r="L3" s="67"/>
      <c r="M3" s="67"/>
      <c r="N3" s="67"/>
      <c r="O3" s="67"/>
      <c r="P3" s="67"/>
      <c r="Q3" s="67"/>
      <c r="R3" s="67"/>
      <c r="S3" s="67"/>
      <c r="T3" s="67"/>
      <c r="U3" s="67"/>
      <c r="V3" s="67"/>
      <c r="W3" s="67"/>
      <c r="X3" s="67"/>
      <c r="Y3" s="67"/>
      <c r="Z3" s="67"/>
      <c r="AA3" s="68"/>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15" customHeight="1">
      <c r="A4" s="144" t="s">
        <v>88</v>
      </c>
      <c r="B4" s="144"/>
      <c r="C4" s="139" t="s">
        <v>174</v>
      </c>
      <c r="D4" s="140"/>
      <c r="E4" s="70" t="s">
        <v>91</v>
      </c>
      <c r="F4" s="73" t="s">
        <v>92</v>
      </c>
      <c r="G4" s="148" t="s">
        <v>93</v>
      </c>
      <c r="H4" s="148"/>
      <c r="I4" s="148"/>
      <c r="J4" s="149"/>
      <c r="K4" s="67"/>
      <c r="L4" s="67"/>
      <c r="M4" s="67"/>
      <c r="N4" s="67"/>
      <c r="O4" s="67"/>
      <c r="P4" s="67"/>
      <c r="Q4" s="67"/>
      <c r="R4" s="67"/>
      <c r="S4" s="67"/>
      <c r="T4" s="67"/>
      <c r="U4" s="67"/>
      <c r="V4" s="67"/>
      <c r="W4" s="67"/>
      <c r="X4" s="67"/>
      <c r="Y4" s="67"/>
      <c r="Z4" s="67"/>
      <c r="AA4" s="68"/>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ht="79.5" customHeight="1">
      <c r="A5" s="144" t="s">
        <v>21</v>
      </c>
      <c r="B5" s="144"/>
      <c r="C5" s="139" t="s">
        <v>98</v>
      </c>
      <c r="D5" s="140"/>
      <c r="E5" s="71">
        <v>1</v>
      </c>
      <c r="F5" s="69" t="s">
        <v>163</v>
      </c>
      <c r="G5" s="134" t="s">
        <v>175</v>
      </c>
      <c r="H5" s="134"/>
      <c r="I5" s="134"/>
      <c r="J5" s="135"/>
      <c r="K5" s="67"/>
      <c r="L5" s="67"/>
      <c r="M5" s="67"/>
      <c r="N5" s="67"/>
      <c r="O5" s="67"/>
      <c r="P5" s="67"/>
      <c r="Q5" s="67"/>
      <c r="R5" s="67"/>
      <c r="S5" s="67"/>
      <c r="T5" s="67"/>
      <c r="U5" s="67"/>
      <c r="V5" s="67"/>
      <c r="W5" s="67"/>
      <c r="X5" s="67"/>
      <c r="Y5" s="67"/>
      <c r="Z5" s="67"/>
      <c r="AA5" s="68"/>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ht="25.5" customHeight="1">
      <c r="A6" s="144" t="s">
        <v>22</v>
      </c>
      <c r="B6" s="144"/>
      <c r="C6" s="139" t="s">
        <v>99</v>
      </c>
      <c r="D6" s="140"/>
      <c r="E6" s="71"/>
      <c r="F6" s="69"/>
      <c r="G6" s="134"/>
      <c r="H6" s="134"/>
      <c r="I6" s="134"/>
      <c r="J6" s="135"/>
      <c r="K6" s="67"/>
      <c r="L6" s="67"/>
      <c r="M6" s="67"/>
      <c r="N6" s="67"/>
      <c r="O6" s="67"/>
      <c r="P6" s="67"/>
      <c r="Q6" s="67"/>
      <c r="R6" s="67"/>
      <c r="S6" s="67"/>
      <c r="T6" s="67"/>
      <c r="U6" s="67"/>
      <c r="V6" s="67"/>
      <c r="W6" s="67"/>
      <c r="X6" s="67"/>
      <c r="Y6" s="67"/>
      <c r="Z6" s="67"/>
      <c r="AA6" s="68"/>
      <c r="AB6" s="2"/>
      <c r="AC6" s="18"/>
      <c r="AD6" s="18"/>
      <c r="AE6" s="18"/>
      <c r="AF6" s="18"/>
      <c r="AG6" s="18"/>
      <c r="AH6" s="2"/>
      <c r="AI6" s="18"/>
      <c r="AJ6" s="18"/>
      <c r="AK6" s="18"/>
      <c r="AL6" s="18"/>
      <c r="AM6" s="18"/>
      <c r="AN6" s="2"/>
      <c r="AO6" s="18"/>
      <c r="AP6" s="18"/>
      <c r="AQ6" s="18"/>
      <c r="AR6" s="18"/>
      <c r="AS6" s="18"/>
      <c r="AT6" s="2"/>
      <c r="AU6" s="18"/>
      <c r="AV6" s="18"/>
      <c r="AW6" s="18"/>
      <c r="AX6" s="18"/>
      <c r="AY6" s="18"/>
      <c r="AZ6" s="2"/>
      <c r="BA6" s="18"/>
      <c r="BB6" s="18"/>
      <c r="BC6" s="18"/>
      <c r="BD6" s="18"/>
    </row>
    <row r="7" spans="1:56" ht="15.75" customHeight="1" thickBot="1">
      <c r="A7" s="144" t="s">
        <v>89</v>
      </c>
      <c r="B7" s="144"/>
      <c r="C7" s="139" t="s">
        <v>100</v>
      </c>
      <c r="D7" s="140"/>
      <c r="E7" s="58"/>
      <c r="F7" s="72"/>
      <c r="G7" s="136"/>
      <c r="H7" s="137"/>
      <c r="I7" s="137"/>
      <c r="J7" s="138"/>
      <c r="K7" s="67"/>
      <c r="L7" s="67"/>
      <c r="M7" s="67"/>
      <c r="N7" s="67"/>
      <c r="O7" s="67"/>
      <c r="P7" s="67"/>
      <c r="Q7" s="67"/>
      <c r="R7" s="67"/>
      <c r="S7" s="67"/>
      <c r="T7" s="67"/>
      <c r="U7" s="67"/>
      <c r="V7" s="67"/>
      <c r="W7" s="67"/>
      <c r="X7" s="67"/>
      <c r="Y7" s="67"/>
      <c r="Z7" s="67"/>
      <c r="AA7" s="68"/>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row>
    <row r="8" spans="1:56" ht="14.25">
      <c r="A8" s="1"/>
      <c r="B8" s="2"/>
      <c r="C8" s="2"/>
      <c r="D8" s="2"/>
      <c r="E8" s="2"/>
      <c r="F8" s="2"/>
      <c r="G8" s="2"/>
      <c r="H8" s="2"/>
      <c r="I8" s="2"/>
      <c r="J8" s="2"/>
      <c r="K8" s="2"/>
      <c r="L8" s="2"/>
      <c r="M8" s="2"/>
      <c r="N8" s="2"/>
      <c r="O8" s="2"/>
      <c r="P8" s="2"/>
      <c r="Q8" s="2"/>
      <c r="R8" s="6"/>
      <c r="S8" s="6"/>
      <c r="T8" s="6"/>
      <c r="U8" s="6"/>
      <c r="V8" s="6"/>
      <c r="W8" s="6"/>
      <c r="X8" s="6"/>
      <c r="Y8" s="6"/>
      <c r="Z8" s="6"/>
      <c r="AA8" s="6"/>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row>
    <row r="9" spans="1:56" ht="14.25">
      <c r="A9" s="2"/>
      <c r="B9" s="2"/>
      <c r="C9" s="2"/>
      <c r="D9" s="2"/>
      <c r="E9" s="213"/>
      <c r="F9" s="213"/>
      <c r="G9" s="213"/>
      <c r="H9" s="213"/>
      <c r="I9" s="213"/>
      <c r="J9" s="213"/>
      <c r="K9" s="213"/>
      <c r="L9" s="213"/>
      <c r="M9" s="213"/>
      <c r="N9" s="213"/>
      <c r="O9" s="213"/>
      <c r="P9" s="213"/>
      <c r="Q9" s="213"/>
      <c r="R9" s="213"/>
      <c r="S9" s="213"/>
      <c r="T9" s="213"/>
      <c r="U9" s="90"/>
      <c r="V9" s="91"/>
      <c r="W9" s="6"/>
      <c r="X9" s="6"/>
      <c r="Y9" s="6"/>
      <c r="Z9" s="6"/>
      <c r="AA9" s="6"/>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row>
    <row r="10" spans="1:56" ht="14.25">
      <c r="A10" s="92"/>
      <c r="B10" s="6"/>
      <c r="C10" s="6"/>
      <c r="D10" s="6"/>
      <c r="E10" s="196"/>
      <c r="F10" s="196"/>
      <c r="G10" s="196"/>
      <c r="H10" s="196"/>
      <c r="I10" s="196"/>
      <c r="J10" s="196"/>
      <c r="K10" s="196"/>
      <c r="L10" s="196"/>
      <c r="M10" s="162"/>
      <c r="N10" s="162"/>
      <c r="O10" s="162"/>
      <c r="P10" s="162"/>
      <c r="Q10" s="74"/>
      <c r="R10" s="74"/>
      <c r="S10" s="74"/>
      <c r="T10" s="74"/>
      <c r="U10" s="74"/>
      <c r="V10" s="74"/>
      <c r="W10" s="6"/>
      <c r="X10" s="6"/>
      <c r="Y10" s="6"/>
      <c r="Z10" s="6"/>
      <c r="AA10" s="6"/>
      <c r="AB10" s="162"/>
      <c r="AC10" s="162"/>
      <c r="AD10" s="162"/>
      <c r="AE10" s="75"/>
      <c r="AF10" s="75"/>
      <c r="AG10" s="75"/>
      <c r="AH10" s="162"/>
      <c r="AI10" s="162"/>
      <c r="AJ10" s="162"/>
      <c r="AK10" s="75"/>
      <c r="AL10" s="75"/>
      <c r="AM10" s="75"/>
      <c r="AN10" s="162"/>
      <c r="AO10" s="162"/>
      <c r="AP10" s="162"/>
      <c r="AQ10" s="75"/>
      <c r="AR10" s="75"/>
      <c r="AS10" s="75"/>
      <c r="AT10" s="162"/>
      <c r="AU10" s="162"/>
      <c r="AV10" s="162"/>
      <c r="AW10" s="75"/>
      <c r="AX10" s="75"/>
      <c r="AY10" s="75"/>
      <c r="AZ10" s="162"/>
      <c r="BA10" s="162"/>
      <c r="BB10" s="162"/>
      <c r="BC10" s="75"/>
      <c r="BD10" s="75"/>
    </row>
    <row r="11" spans="1:56" ht="15" thickBo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row>
    <row r="12" spans="1:56" ht="14.25">
      <c r="A12" s="187" t="s">
        <v>176</v>
      </c>
      <c r="B12" s="188"/>
      <c r="C12" s="188"/>
      <c r="D12" s="189"/>
      <c r="E12" s="200"/>
      <c r="F12" s="201"/>
      <c r="G12" s="201"/>
      <c r="H12" s="201"/>
      <c r="I12" s="201"/>
      <c r="J12" s="201"/>
      <c r="K12" s="201"/>
      <c r="L12" s="201"/>
      <c r="M12" s="201"/>
      <c r="N12" s="201"/>
      <c r="O12" s="201"/>
      <c r="P12" s="201"/>
      <c r="Q12" s="201"/>
      <c r="R12" s="201"/>
      <c r="S12" s="201"/>
      <c r="T12" s="201"/>
      <c r="U12" s="201"/>
      <c r="V12" s="201"/>
      <c r="W12" s="201"/>
      <c r="X12" s="201"/>
      <c r="Y12" s="201"/>
      <c r="Z12" s="201"/>
      <c r="AA12" s="202"/>
      <c r="AB12" s="207" t="s">
        <v>177</v>
      </c>
      <c r="AC12" s="208"/>
      <c r="AD12" s="208"/>
      <c r="AE12" s="208"/>
      <c r="AF12" s="208"/>
      <c r="AG12" s="209"/>
      <c r="AH12" s="193" t="s">
        <v>177</v>
      </c>
      <c r="AI12" s="194"/>
      <c r="AJ12" s="194"/>
      <c r="AK12" s="194"/>
      <c r="AL12" s="194"/>
      <c r="AM12" s="195"/>
      <c r="AN12" s="207" t="s">
        <v>177</v>
      </c>
      <c r="AO12" s="208"/>
      <c r="AP12" s="208"/>
      <c r="AQ12" s="208"/>
      <c r="AR12" s="208"/>
      <c r="AS12" s="209"/>
      <c r="AT12" s="159" t="s">
        <v>177</v>
      </c>
      <c r="AU12" s="160"/>
      <c r="AV12" s="160"/>
      <c r="AW12" s="160"/>
      <c r="AX12" s="160"/>
      <c r="AY12" s="161"/>
      <c r="AZ12" s="141" t="s">
        <v>177</v>
      </c>
      <c r="BA12" s="142"/>
      <c r="BB12" s="142"/>
      <c r="BC12" s="142"/>
      <c r="BD12" s="143"/>
    </row>
    <row r="13" spans="1:56" ht="15" thickBot="1">
      <c r="A13" s="190"/>
      <c r="B13" s="191"/>
      <c r="C13" s="191"/>
      <c r="D13" s="192"/>
      <c r="E13" s="203"/>
      <c r="F13" s="204"/>
      <c r="G13" s="204"/>
      <c r="H13" s="204"/>
      <c r="I13" s="204"/>
      <c r="J13" s="204"/>
      <c r="K13" s="204"/>
      <c r="L13" s="204"/>
      <c r="M13" s="204"/>
      <c r="N13" s="204"/>
      <c r="O13" s="204"/>
      <c r="P13" s="204"/>
      <c r="Q13" s="204"/>
      <c r="R13" s="204"/>
      <c r="S13" s="204"/>
      <c r="T13" s="204"/>
      <c r="U13" s="204"/>
      <c r="V13" s="204"/>
      <c r="W13" s="205"/>
      <c r="X13" s="205"/>
      <c r="Y13" s="205"/>
      <c r="Z13" s="205"/>
      <c r="AA13" s="206"/>
      <c r="AB13" s="156" t="s">
        <v>0</v>
      </c>
      <c r="AC13" s="157"/>
      <c r="AD13" s="157"/>
      <c r="AE13" s="157"/>
      <c r="AF13" s="157"/>
      <c r="AG13" s="158"/>
      <c r="AH13" s="215" t="s">
        <v>1</v>
      </c>
      <c r="AI13" s="216"/>
      <c r="AJ13" s="216"/>
      <c r="AK13" s="216"/>
      <c r="AL13" s="216"/>
      <c r="AM13" s="217"/>
      <c r="AN13" s="156" t="s">
        <v>2</v>
      </c>
      <c r="AO13" s="157"/>
      <c r="AP13" s="157"/>
      <c r="AQ13" s="157"/>
      <c r="AR13" s="157"/>
      <c r="AS13" s="158"/>
      <c r="AT13" s="218" t="s">
        <v>3</v>
      </c>
      <c r="AU13" s="219"/>
      <c r="AV13" s="219"/>
      <c r="AW13" s="219"/>
      <c r="AX13" s="219"/>
      <c r="AY13" s="220"/>
      <c r="AZ13" s="151" t="s">
        <v>178</v>
      </c>
      <c r="BA13" s="152"/>
      <c r="BB13" s="152"/>
      <c r="BC13" s="152"/>
      <c r="BD13" s="153"/>
    </row>
    <row r="14" spans="1:56" ht="15" customHeight="1">
      <c r="A14" s="85"/>
      <c r="B14" s="86"/>
      <c r="C14" s="86"/>
      <c r="D14" s="87"/>
      <c r="E14" s="197" t="s">
        <v>4</v>
      </c>
      <c r="F14" s="198"/>
      <c r="G14" s="198"/>
      <c r="H14" s="198"/>
      <c r="I14" s="198"/>
      <c r="J14" s="198"/>
      <c r="K14" s="198"/>
      <c r="L14" s="198"/>
      <c r="M14" s="198"/>
      <c r="N14" s="198"/>
      <c r="O14" s="198"/>
      <c r="P14" s="198"/>
      <c r="Q14" s="198"/>
      <c r="R14" s="198"/>
      <c r="S14" s="198"/>
      <c r="T14" s="199"/>
      <c r="U14" s="83"/>
      <c r="V14" s="83"/>
      <c r="W14" s="193" t="s">
        <v>24</v>
      </c>
      <c r="X14" s="194"/>
      <c r="Y14" s="194"/>
      <c r="Z14" s="194"/>
      <c r="AA14" s="195"/>
      <c r="AB14" s="164" t="s">
        <v>5</v>
      </c>
      <c r="AC14" s="165"/>
      <c r="AD14" s="165"/>
      <c r="AE14" s="166" t="s">
        <v>179</v>
      </c>
      <c r="AF14" s="165" t="s">
        <v>6</v>
      </c>
      <c r="AG14" s="210" t="s">
        <v>7</v>
      </c>
      <c r="AH14" s="173" t="s">
        <v>5</v>
      </c>
      <c r="AI14" s="174"/>
      <c r="AJ14" s="174"/>
      <c r="AK14" s="174" t="s">
        <v>179</v>
      </c>
      <c r="AL14" s="174" t="s">
        <v>6</v>
      </c>
      <c r="AM14" s="183" t="s">
        <v>7</v>
      </c>
      <c r="AN14" s="164" t="s">
        <v>5</v>
      </c>
      <c r="AO14" s="165"/>
      <c r="AP14" s="165"/>
      <c r="AQ14" s="165" t="s">
        <v>179</v>
      </c>
      <c r="AR14" s="165" t="s">
        <v>6</v>
      </c>
      <c r="AS14" s="210" t="s">
        <v>7</v>
      </c>
      <c r="AT14" s="222" t="s">
        <v>5</v>
      </c>
      <c r="AU14" s="214"/>
      <c r="AV14" s="214"/>
      <c r="AW14" s="214" t="s">
        <v>179</v>
      </c>
      <c r="AX14" s="214" t="s">
        <v>6</v>
      </c>
      <c r="AY14" s="221" t="s">
        <v>7</v>
      </c>
      <c r="AZ14" s="154" t="s">
        <v>5</v>
      </c>
      <c r="BA14" s="155"/>
      <c r="BB14" s="155"/>
      <c r="BC14" s="155" t="s">
        <v>179</v>
      </c>
      <c r="BD14" s="163" t="s">
        <v>67</v>
      </c>
    </row>
    <row r="15" spans="1:56" ht="49.5" customHeight="1">
      <c r="A15" s="54" t="s">
        <v>16</v>
      </c>
      <c r="B15" s="7" t="s">
        <v>17</v>
      </c>
      <c r="C15" s="7" t="s">
        <v>94</v>
      </c>
      <c r="D15" s="55" t="s">
        <v>180</v>
      </c>
      <c r="E15" s="59" t="s">
        <v>181</v>
      </c>
      <c r="F15" s="3" t="s">
        <v>78</v>
      </c>
      <c r="G15" s="3" t="s">
        <v>72</v>
      </c>
      <c r="H15" s="3" t="s">
        <v>8</v>
      </c>
      <c r="I15" s="3" t="s">
        <v>9</v>
      </c>
      <c r="J15" s="3" t="s">
        <v>182</v>
      </c>
      <c r="K15" s="3" t="s">
        <v>183</v>
      </c>
      <c r="L15" s="3" t="s">
        <v>10</v>
      </c>
      <c r="M15" s="3" t="s">
        <v>73</v>
      </c>
      <c r="N15" s="3" t="s">
        <v>74</v>
      </c>
      <c r="O15" s="3" t="s">
        <v>75</v>
      </c>
      <c r="P15" s="3" t="s">
        <v>76</v>
      </c>
      <c r="Q15" s="3" t="s">
        <v>184</v>
      </c>
      <c r="R15" s="3" t="s">
        <v>11</v>
      </c>
      <c r="S15" s="3" t="s">
        <v>12</v>
      </c>
      <c r="T15" s="3" t="s">
        <v>13</v>
      </c>
      <c r="U15" s="3" t="s">
        <v>185</v>
      </c>
      <c r="V15" s="45" t="s">
        <v>31</v>
      </c>
      <c r="W15" s="78" t="s">
        <v>25</v>
      </c>
      <c r="X15" s="79" t="s">
        <v>27</v>
      </c>
      <c r="Y15" s="171" t="s">
        <v>28</v>
      </c>
      <c r="Z15" s="172"/>
      <c r="AA15" s="84" t="s">
        <v>19</v>
      </c>
      <c r="AB15" s="60" t="s">
        <v>8</v>
      </c>
      <c r="AC15" s="77" t="s">
        <v>14</v>
      </c>
      <c r="AD15" s="77" t="s">
        <v>15</v>
      </c>
      <c r="AE15" s="166"/>
      <c r="AF15" s="165"/>
      <c r="AG15" s="210"/>
      <c r="AH15" s="78" t="s">
        <v>8</v>
      </c>
      <c r="AI15" s="79" t="s">
        <v>14</v>
      </c>
      <c r="AJ15" s="79" t="s">
        <v>15</v>
      </c>
      <c r="AK15" s="174"/>
      <c r="AL15" s="174"/>
      <c r="AM15" s="183"/>
      <c r="AN15" s="76" t="s">
        <v>8</v>
      </c>
      <c r="AO15" s="77" t="s">
        <v>14</v>
      </c>
      <c r="AP15" s="77" t="s">
        <v>15</v>
      </c>
      <c r="AQ15" s="165"/>
      <c r="AR15" s="165"/>
      <c r="AS15" s="210"/>
      <c r="AT15" s="88" t="s">
        <v>8</v>
      </c>
      <c r="AU15" s="80" t="s">
        <v>14</v>
      </c>
      <c r="AV15" s="80" t="s">
        <v>15</v>
      </c>
      <c r="AW15" s="214"/>
      <c r="AX15" s="214"/>
      <c r="AY15" s="221"/>
      <c r="AZ15" s="81" t="s">
        <v>8</v>
      </c>
      <c r="BA15" s="82" t="s">
        <v>14</v>
      </c>
      <c r="BB15" s="82" t="s">
        <v>15</v>
      </c>
      <c r="BC15" s="155"/>
      <c r="BD15" s="163"/>
    </row>
    <row r="16" spans="1:56" ht="14.25" hidden="1">
      <c r="A16" s="56"/>
      <c r="B16" s="42"/>
      <c r="C16" s="42"/>
      <c r="D16" s="57"/>
      <c r="E16" s="95" t="s">
        <v>20</v>
      </c>
      <c r="F16" s="96"/>
      <c r="G16" s="96" t="s">
        <v>20</v>
      </c>
      <c r="H16" s="96" t="s">
        <v>20</v>
      </c>
      <c r="I16" s="96" t="s">
        <v>20</v>
      </c>
      <c r="J16" s="96" t="s">
        <v>20</v>
      </c>
      <c r="K16" s="96" t="s">
        <v>20</v>
      </c>
      <c r="L16" s="96" t="s">
        <v>20</v>
      </c>
      <c r="M16" s="99" t="s">
        <v>20</v>
      </c>
      <c r="N16" s="99" t="s">
        <v>20</v>
      </c>
      <c r="O16" s="99" t="s">
        <v>20</v>
      </c>
      <c r="P16" s="99" t="s">
        <v>20</v>
      </c>
      <c r="Q16" s="96" t="s">
        <v>20</v>
      </c>
      <c r="R16" s="96" t="s">
        <v>20</v>
      </c>
      <c r="S16" s="96" t="s">
        <v>20</v>
      </c>
      <c r="T16" s="96" t="s">
        <v>20</v>
      </c>
      <c r="U16" s="97"/>
      <c r="V16" s="97"/>
      <c r="W16" s="63" t="s">
        <v>26</v>
      </c>
      <c r="X16" s="4" t="s">
        <v>20</v>
      </c>
      <c r="Y16" s="4" t="s">
        <v>186</v>
      </c>
      <c r="Z16" s="4" t="s">
        <v>30</v>
      </c>
      <c r="AA16" s="64" t="s">
        <v>20</v>
      </c>
      <c r="AB16" s="61" t="s">
        <v>20</v>
      </c>
      <c r="AC16" s="50" t="s">
        <v>20</v>
      </c>
      <c r="AD16" s="50"/>
      <c r="AE16" s="51" t="s">
        <v>20</v>
      </c>
      <c r="AF16" s="50" t="s">
        <v>20</v>
      </c>
      <c r="AG16" s="62" t="s">
        <v>20</v>
      </c>
      <c r="AH16" s="63" t="s">
        <v>20</v>
      </c>
      <c r="AI16" s="4" t="s">
        <v>20</v>
      </c>
      <c r="AJ16" s="4" t="s">
        <v>20</v>
      </c>
      <c r="AK16" s="4" t="s">
        <v>20</v>
      </c>
      <c r="AL16" s="4" t="s">
        <v>20</v>
      </c>
      <c r="AM16" s="64" t="s">
        <v>20</v>
      </c>
      <c r="AN16" s="61" t="s">
        <v>20</v>
      </c>
      <c r="AO16" s="50" t="s">
        <v>20</v>
      </c>
      <c r="AP16" s="50" t="s">
        <v>20</v>
      </c>
      <c r="AQ16" s="50"/>
      <c r="AR16" s="50" t="s">
        <v>20</v>
      </c>
      <c r="AS16" s="62" t="s">
        <v>20</v>
      </c>
      <c r="AT16" s="65" t="s">
        <v>20</v>
      </c>
      <c r="AU16" s="52" t="s">
        <v>20</v>
      </c>
      <c r="AV16" s="52" t="s">
        <v>20</v>
      </c>
      <c r="AW16" s="52" t="s">
        <v>20</v>
      </c>
      <c r="AX16" s="52" t="s">
        <v>20</v>
      </c>
      <c r="AY16" s="66" t="s">
        <v>20</v>
      </c>
      <c r="AZ16" s="100" t="s">
        <v>20</v>
      </c>
      <c r="BA16" s="101"/>
      <c r="BB16" s="101" t="s">
        <v>20</v>
      </c>
      <c r="BC16" s="101" t="s">
        <v>20</v>
      </c>
      <c r="BD16" s="102" t="s">
        <v>20</v>
      </c>
    </row>
    <row r="17" spans="1:56" ht="180" customHeight="1">
      <c r="A17" s="98">
        <v>1</v>
      </c>
      <c r="B17" s="167" t="s">
        <v>95</v>
      </c>
      <c r="C17" s="170" t="s">
        <v>96</v>
      </c>
      <c r="D17" s="175" t="s">
        <v>97</v>
      </c>
      <c r="E17" s="104" t="s">
        <v>187</v>
      </c>
      <c r="F17" s="105">
        <v>0.1</v>
      </c>
      <c r="G17" s="106" t="s">
        <v>84</v>
      </c>
      <c r="H17" s="107" t="s">
        <v>107</v>
      </c>
      <c r="I17" s="107" t="s">
        <v>106</v>
      </c>
      <c r="J17" s="107"/>
      <c r="K17" s="107" t="s">
        <v>43</v>
      </c>
      <c r="L17" s="107" t="s">
        <v>122</v>
      </c>
      <c r="M17" s="108">
        <v>0</v>
      </c>
      <c r="N17" s="108">
        <v>1</v>
      </c>
      <c r="O17" s="108">
        <v>1</v>
      </c>
      <c r="P17" s="108">
        <v>1</v>
      </c>
      <c r="Q17" s="108">
        <f>SUM(M17:P17)</f>
        <v>3</v>
      </c>
      <c r="R17" s="107" t="s">
        <v>50</v>
      </c>
      <c r="S17" s="107" t="s">
        <v>116</v>
      </c>
      <c r="T17" s="107" t="s">
        <v>103</v>
      </c>
      <c r="U17" s="107"/>
      <c r="V17" s="106"/>
      <c r="W17" s="106" t="s">
        <v>166</v>
      </c>
      <c r="X17" s="106"/>
      <c r="Y17" s="106">
        <v>1131</v>
      </c>
      <c r="Z17" s="109" t="s">
        <v>123</v>
      </c>
      <c r="AA17" s="110">
        <v>256600000</v>
      </c>
      <c r="AB17" s="107" t="str">
        <f>H17</f>
        <v>Estrategias diseñadas e implementadas</v>
      </c>
      <c r="AC17" s="111">
        <f>M17</f>
        <v>0</v>
      </c>
      <c r="AD17" s="112"/>
      <c r="AE17" s="112"/>
      <c r="AF17" s="113" t="s">
        <v>190</v>
      </c>
      <c r="AG17" s="113"/>
      <c r="AH17" s="107" t="str">
        <f>H17</f>
        <v>Estrategias diseñadas e implementadas</v>
      </c>
      <c r="AI17" s="114">
        <f>N17</f>
        <v>1</v>
      </c>
      <c r="AJ17" s="115">
        <v>1</v>
      </c>
      <c r="AK17" s="116">
        <f>AJ17/AI17</f>
        <v>1</v>
      </c>
      <c r="AL17" s="109" t="s">
        <v>199</v>
      </c>
      <c r="AM17" s="106" t="s">
        <v>200</v>
      </c>
      <c r="AN17" s="107" t="str">
        <f>H17</f>
        <v>Estrategias diseñadas e implementadas</v>
      </c>
      <c r="AO17" s="133">
        <f>O17</f>
        <v>1</v>
      </c>
      <c r="AP17" s="106">
        <v>1</v>
      </c>
      <c r="AQ17" s="112">
        <f>AP17/AO17</f>
        <v>1</v>
      </c>
      <c r="AR17" s="109" t="s">
        <v>251</v>
      </c>
      <c r="AS17" s="106" t="s">
        <v>245</v>
      </c>
      <c r="AT17" s="107" t="str">
        <f>H17</f>
        <v>Estrategias diseñadas e implementadas</v>
      </c>
      <c r="AU17" s="111">
        <f>P17</f>
        <v>1</v>
      </c>
      <c r="AV17" s="117"/>
      <c r="AW17" s="112">
        <f>AV17/AU17</f>
        <v>0</v>
      </c>
      <c r="AX17" s="118"/>
      <c r="AY17" s="106"/>
      <c r="AZ17" s="111" t="str">
        <f>H17</f>
        <v>Estrategias diseñadas e implementadas</v>
      </c>
      <c r="BA17" s="111">
        <f>Q17</f>
        <v>3</v>
      </c>
      <c r="BB17" s="119"/>
      <c r="BC17" s="120">
        <f>BB17/BA17</f>
        <v>0</v>
      </c>
      <c r="BD17" s="118"/>
    </row>
    <row r="18" spans="1:56" ht="199.5" customHeight="1">
      <c r="A18" s="98">
        <v>2</v>
      </c>
      <c r="B18" s="167"/>
      <c r="C18" s="170"/>
      <c r="D18" s="176"/>
      <c r="E18" s="104" t="s">
        <v>108</v>
      </c>
      <c r="F18" s="105">
        <v>0.1</v>
      </c>
      <c r="G18" s="106" t="s">
        <v>84</v>
      </c>
      <c r="H18" s="106" t="s">
        <v>101</v>
      </c>
      <c r="I18" s="107" t="s">
        <v>102</v>
      </c>
      <c r="J18" s="107"/>
      <c r="K18" s="107" t="s">
        <v>43</v>
      </c>
      <c r="L18" s="107" t="s">
        <v>120</v>
      </c>
      <c r="M18" s="108">
        <v>0</v>
      </c>
      <c r="N18" s="108">
        <v>0.5</v>
      </c>
      <c r="O18" s="108">
        <v>0</v>
      </c>
      <c r="P18" s="108">
        <v>0.5</v>
      </c>
      <c r="Q18" s="108">
        <f>SUM(M18:P18)</f>
        <v>1</v>
      </c>
      <c r="R18" s="107" t="s">
        <v>50</v>
      </c>
      <c r="S18" s="107" t="s">
        <v>104</v>
      </c>
      <c r="T18" s="107" t="s">
        <v>103</v>
      </c>
      <c r="U18" s="107"/>
      <c r="V18" s="106"/>
      <c r="W18" s="106" t="s">
        <v>166</v>
      </c>
      <c r="X18" s="106"/>
      <c r="Y18" s="106">
        <v>1131</v>
      </c>
      <c r="Z18" s="109" t="s">
        <v>123</v>
      </c>
      <c r="AA18" s="110">
        <f>256600000/2</f>
        <v>128300000</v>
      </c>
      <c r="AB18" s="107" t="str">
        <f aca="true" t="shared" si="0" ref="AB18:AB32">H18</f>
        <v>Documento de contenidos y herramientas pedagógicas</v>
      </c>
      <c r="AC18" s="111">
        <f aca="true" t="shared" si="1" ref="AC18:AC32">M18</f>
        <v>0</v>
      </c>
      <c r="AD18" s="112"/>
      <c r="AE18" s="112"/>
      <c r="AF18" s="113" t="s">
        <v>190</v>
      </c>
      <c r="AG18" s="113"/>
      <c r="AH18" s="107" t="str">
        <f aca="true" t="shared" si="2" ref="AH18:AH32">H18</f>
        <v>Documento de contenidos y herramientas pedagógicas</v>
      </c>
      <c r="AI18" s="114">
        <f aca="true" t="shared" si="3" ref="AI18:AI28">N18</f>
        <v>0.5</v>
      </c>
      <c r="AJ18" s="115">
        <v>0.5</v>
      </c>
      <c r="AK18" s="116">
        <f aca="true" t="shared" si="4" ref="AK18:AK31">AJ18/AI18</f>
        <v>1</v>
      </c>
      <c r="AL18" s="44" t="s">
        <v>242</v>
      </c>
      <c r="AM18" s="106" t="s">
        <v>243</v>
      </c>
      <c r="AN18" s="107" t="str">
        <f aca="true" t="shared" si="5" ref="AN18:AN32">H18</f>
        <v>Documento de contenidos y herramientas pedagógicas</v>
      </c>
      <c r="AO18" s="106">
        <v>0</v>
      </c>
      <c r="AP18" s="106">
        <v>0</v>
      </c>
      <c r="AQ18" s="112" t="s">
        <v>257</v>
      </c>
      <c r="AR18" s="106" t="s">
        <v>241</v>
      </c>
      <c r="AS18" s="106" t="s">
        <v>151</v>
      </c>
      <c r="AT18" s="107" t="str">
        <f aca="true" t="shared" si="6" ref="AT18:AT32">H18</f>
        <v>Documento de contenidos y herramientas pedagógicas</v>
      </c>
      <c r="AU18" s="111">
        <f aca="true" t="shared" si="7" ref="AU18:AU32">P18</f>
        <v>0.5</v>
      </c>
      <c r="AV18" s="121"/>
      <c r="AW18" s="112">
        <f aca="true" t="shared" si="8" ref="AW18:AW32">AV18/AU18</f>
        <v>0</v>
      </c>
      <c r="AX18" s="118"/>
      <c r="AY18" s="106"/>
      <c r="AZ18" s="111" t="str">
        <f aca="true" t="shared" si="9" ref="AZ18:AZ32">H18</f>
        <v>Documento de contenidos y herramientas pedagógicas</v>
      </c>
      <c r="BA18" s="111">
        <f aca="true" t="shared" si="10" ref="BA18:BA32">Q18</f>
        <v>1</v>
      </c>
      <c r="BB18" s="119"/>
      <c r="BC18" s="120">
        <f aca="true" t="shared" si="11" ref="BC18:BC32">BB18/BA18</f>
        <v>0</v>
      </c>
      <c r="BD18" s="118"/>
    </row>
    <row r="19" spans="1:56" ht="66.75" customHeight="1">
      <c r="A19" s="98">
        <v>3</v>
      </c>
      <c r="B19" s="167"/>
      <c r="C19" s="170"/>
      <c r="D19" s="176"/>
      <c r="E19" s="113" t="s">
        <v>198</v>
      </c>
      <c r="F19" s="105">
        <v>0.05</v>
      </c>
      <c r="G19" s="106" t="s">
        <v>84</v>
      </c>
      <c r="H19" s="106" t="s">
        <v>114</v>
      </c>
      <c r="I19" s="107" t="s">
        <v>111</v>
      </c>
      <c r="J19" s="107"/>
      <c r="K19" s="107" t="s">
        <v>43</v>
      </c>
      <c r="L19" s="107" t="s">
        <v>115</v>
      </c>
      <c r="M19" s="108">
        <v>1</v>
      </c>
      <c r="N19" s="108">
        <v>0</v>
      </c>
      <c r="O19" s="108">
        <v>0</v>
      </c>
      <c r="P19" s="108">
        <v>0</v>
      </c>
      <c r="Q19" s="108">
        <v>1</v>
      </c>
      <c r="R19" s="107" t="s">
        <v>50</v>
      </c>
      <c r="S19" s="107" t="s">
        <v>104</v>
      </c>
      <c r="T19" s="107" t="s">
        <v>103</v>
      </c>
      <c r="U19" s="107" t="s">
        <v>191</v>
      </c>
      <c r="V19" s="106"/>
      <c r="W19" s="106" t="s">
        <v>166</v>
      </c>
      <c r="X19" s="106"/>
      <c r="Y19" s="106">
        <v>1131</v>
      </c>
      <c r="Z19" s="109" t="s">
        <v>123</v>
      </c>
      <c r="AA19" s="110">
        <v>64150000</v>
      </c>
      <c r="AB19" s="107" t="str">
        <f t="shared" si="0"/>
        <v>Plan de Acción Formulado</v>
      </c>
      <c r="AC19" s="111">
        <f t="shared" si="1"/>
        <v>1</v>
      </c>
      <c r="AD19" s="112">
        <v>1</v>
      </c>
      <c r="AE19" s="112">
        <f>AD19/AC19</f>
        <v>1</v>
      </c>
      <c r="AF19" s="113" t="s">
        <v>189</v>
      </c>
      <c r="AG19" s="113" t="s">
        <v>165</v>
      </c>
      <c r="AH19" s="107" t="str">
        <f t="shared" si="2"/>
        <v>Plan de Acción Formulado</v>
      </c>
      <c r="AI19" s="114">
        <f t="shared" si="3"/>
        <v>0</v>
      </c>
      <c r="AJ19" s="115">
        <v>0</v>
      </c>
      <c r="AK19" s="116" t="s">
        <v>226</v>
      </c>
      <c r="AL19" s="44" t="s">
        <v>201</v>
      </c>
      <c r="AM19" s="103" t="s">
        <v>165</v>
      </c>
      <c r="AN19" s="107" t="str">
        <f t="shared" si="5"/>
        <v>Plan de Acción Formulado</v>
      </c>
      <c r="AO19" s="106">
        <v>0</v>
      </c>
      <c r="AP19" s="106">
        <v>0</v>
      </c>
      <c r="AQ19" s="112" t="s">
        <v>257</v>
      </c>
      <c r="AR19" s="106" t="s">
        <v>228</v>
      </c>
      <c r="AS19" s="106" t="s">
        <v>151</v>
      </c>
      <c r="AT19" s="107" t="str">
        <f t="shared" si="6"/>
        <v>Plan de Acción Formulado</v>
      </c>
      <c r="AU19" s="111">
        <f t="shared" si="7"/>
        <v>0</v>
      </c>
      <c r="AV19" s="121"/>
      <c r="AW19" s="112" t="e">
        <f t="shared" si="8"/>
        <v>#DIV/0!</v>
      </c>
      <c r="AX19" s="118"/>
      <c r="AY19" s="106"/>
      <c r="AZ19" s="111" t="str">
        <f t="shared" si="9"/>
        <v>Plan de Acción Formulado</v>
      </c>
      <c r="BA19" s="111">
        <f t="shared" si="10"/>
        <v>1</v>
      </c>
      <c r="BB19" s="119"/>
      <c r="BC19" s="120">
        <f t="shared" si="11"/>
        <v>0</v>
      </c>
      <c r="BD19" s="118"/>
    </row>
    <row r="20" spans="1:56" ht="409.5" customHeight="1">
      <c r="A20" s="98">
        <v>4</v>
      </c>
      <c r="B20" s="167"/>
      <c r="C20" s="170"/>
      <c r="D20" s="176"/>
      <c r="E20" s="113" t="s">
        <v>225</v>
      </c>
      <c r="F20" s="105">
        <v>0.15</v>
      </c>
      <c r="G20" s="106" t="s">
        <v>84</v>
      </c>
      <c r="H20" s="106" t="s">
        <v>113</v>
      </c>
      <c r="I20" s="107" t="s">
        <v>112</v>
      </c>
      <c r="J20" s="107"/>
      <c r="K20" s="107" t="s">
        <v>45</v>
      </c>
      <c r="L20" s="107" t="s">
        <v>121</v>
      </c>
      <c r="M20" s="119">
        <v>0</v>
      </c>
      <c r="N20" s="119">
        <v>0.15</v>
      </c>
      <c r="O20" s="119">
        <v>1</v>
      </c>
      <c r="P20" s="119">
        <v>1</v>
      </c>
      <c r="Q20" s="119">
        <v>1</v>
      </c>
      <c r="R20" s="107" t="s">
        <v>49</v>
      </c>
      <c r="S20" s="107" t="s">
        <v>116</v>
      </c>
      <c r="T20" s="107" t="s">
        <v>103</v>
      </c>
      <c r="U20" s="107"/>
      <c r="V20" s="106"/>
      <c r="W20" s="106" t="s">
        <v>166</v>
      </c>
      <c r="X20" s="106"/>
      <c r="Y20" s="106">
        <v>1131</v>
      </c>
      <c r="Z20" s="109" t="s">
        <v>123</v>
      </c>
      <c r="AA20" s="110">
        <f>AA19*3</f>
        <v>192450000</v>
      </c>
      <c r="AB20" s="107" t="str">
        <f t="shared" si="0"/>
        <v>Porcentaje de Avance de Plan de Acción de la Red</v>
      </c>
      <c r="AC20" s="111">
        <f t="shared" si="1"/>
        <v>0</v>
      </c>
      <c r="AD20" s="112"/>
      <c r="AE20" s="112"/>
      <c r="AF20" s="113" t="s">
        <v>190</v>
      </c>
      <c r="AG20" s="113"/>
      <c r="AH20" s="107" t="str">
        <f t="shared" si="2"/>
        <v>Porcentaje de Avance de Plan de Acción de la Red</v>
      </c>
      <c r="AI20" s="114">
        <f t="shared" si="3"/>
        <v>0.15</v>
      </c>
      <c r="AJ20" s="122">
        <v>0.15</v>
      </c>
      <c r="AK20" s="116">
        <f t="shared" si="4"/>
        <v>1</v>
      </c>
      <c r="AL20" s="44" t="s">
        <v>206</v>
      </c>
      <c r="AM20" s="106" t="s">
        <v>214</v>
      </c>
      <c r="AN20" s="107" t="str">
        <f t="shared" si="5"/>
        <v>Porcentaje de Avance de Plan de Acción de la Red</v>
      </c>
      <c r="AO20" s="119">
        <f aca="true" t="shared" si="12" ref="AO20:AO32">O20</f>
        <v>1</v>
      </c>
      <c r="AP20" s="122">
        <v>1</v>
      </c>
      <c r="AQ20" s="112">
        <f aca="true" t="shared" si="13" ref="AQ20:AQ32">AP20/AO20</f>
        <v>1</v>
      </c>
      <c r="AR20" s="109" t="s">
        <v>252</v>
      </c>
      <c r="AS20" s="109" t="s">
        <v>246</v>
      </c>
      <c r="AT20" s="107" t="str">
        <f t="shared" si="6"/>
        <v>Porcentaje de Avance de Plan de Acción de la Red</v>
      </c>
      <c r="AU20" s="111">
        <f t="shared" si="7"/>
        <v>1</v>
      </c>
      <c r="AV20" s="121"/>
      <c r="AW20" s="112">
        <f t="shared" si="8"/>
        <v>0</v>
      </c>
      <c r="AX20" s="118"/>
      <c r="AY20" s="106"/>
      <c r="AZ20" s="111" t="str">
        <f t="shared" si="9"/>
        <v>Porcentaje de Avance de Plan de Acción de la Red</v>
      </c>
      <c r="BA20" s="111">
        <f t="shared" si="10"/>
        <v>1</v>
      </c>
      <c r="BB20" s="119"/>
      <c r="BC20" s="120">
        <f t="shared" si="11"/>
        <v>0</v>
      </c>
      <c r="BD20" s="118"/>
    </row>
    <row r="21" spans="1:56" ht="96.75" customHeight="1">
      <c r="A21" s="98">
        <v>5</v>
      </c>
      <c r="B21" s="167"/>
      <c r="C21" s="170"/>
      <c r="D21" s="176"/>
      <c r="E21" s="113" t="s">
        <v>105</v>
      </c>
      <c r="F21" s="105">
        <v>0.1</v>
      </c>
      <c r="G21" s="106" t="s">
        <v>84</v>
      </c>
      <c r="H21" s="106" t="s">
        <v>109</v>
      </c>
      <c r="I21" s="107" t="s">
        <v>110</v>
      </c>
      <c r="J21" s="107"/>
      <c r="K21" s="107" t="s">
        <v>43</v>
      </c>
      <c r="L21" s="107" t="s">
        <v>120</v>
      </c>
      <c r="M21" s="108">
        <v>0</v>
      </c>
      <c r="N21" s="108">
        <v>10</v>
      </c>
      <c r="O21" s="108">
        <v>10</v>
      </c>
      <c r="P21" s="108">
        <v>1</v>
      </c>
      <c r="Q21" s="108">
        <f>SUM(M21:P21)</f>
        <v>21</v>
      </c>
      <c r="R21" s="107" t="s">
        <v>50</v>
      </c>
      <c r="S21" s="107" t="s">
        <v>104</v>
      </c>
      <c r="T21" s="107" t="s">
        <v>103</v>
      </c>
      <c r="U21" s="107"/>
      <c r="V21" s="106"/>
      <c r="W21" s="106" t="s">
        <v>166</v>
      </c>
      <c r="X21" s="106"/>
      <c r="Y21" s="106">
        <v>1131</v>
      </c>
      <c r="Z21" s="109" t="s">
        <v>123</v>
      </c>
      <c r="AA21" s="110">
        <v>256600000</v>
      </c>
      <c r="AB21" s="107" t="str">
        <f t="shared" si="0"/>
        <v>Número de mapa de actores</v>
      </c>
      <c r="AC21" s="111">
        <f t="shared" si="1"/>
        <v>0</v>
      </c>
      <c r="AD21" s="112"/>
      <c r="AE21" s="112"/>
      <c r="AF21" s="113" t="s">
        <v>190</v>
      </c>
      <c r="AG21" s="113"/>
      <c r="AH21" s="107" t="str">
        <f t="shared" si="2"/>
        <v>Número de mapa de actores</v>
      </c>
      <c r="AI21" s="114">
        <f t="shared" si="3"/>
        <v>10</v>
      </c>
      <c r="AJ21" s="126">
        <v>12</v>
      </c>
      <c r="AK21" s="116">
        <v>1</v>
      </c>
      <c r="AL21" s="44" t="s">
        <v>229</v>
      </c>
      <c r="AM21" s="106" t="s">
        <v>215</v>
      </c>
      <c r="AN21" s="107" t="str">
        <f t="shared" si="5"/>
        <v>Número de mapa de actores</v>
      </c>
      <c r="AO21" s="133">
        <f t="shared" si="12"/>
        <v>10</v>
      </c>
      <c r="AP21" s="106">
        <v>10</v>
      </c>
      <c r="AQ21" s="240">
        <v>1</v>
      </c>
      <c r="AR21" s="109" t="s">
        <v>259</v>
      </c>
      <c r="AS21" s="106" t="s">
        <v>247</v>
      </c>
      <c r="AT21" s="107" t="str">
        <f t="shared" si="6"/>
        <v>Número de mapa de actores</v>
      </c>
      <c r="AU21" s="111">
        <f t="shared" si="7"/>
        <v>1</v>
      </c>
      <c r="AV21" s="121"/>
      <c r="AW21" s="112">
        <f t="shared" si="8"/>
        <v>0</v>
      </c>
      <c r="AX21" s="118"/>
      <c r="AY21" s="106"/>
      <c r="AZ21" s="111" t="str">
        <f t="shared" si="9"/>
        <v>Número de mapa de actores</v>
      </c>
      <c r="BA21" s="111">
        <f t="shared" si="10"/>
        <v>21</v>
      </c>
      <c r="BB21" s="119"/>
      <c r="BC21" s="120">
        <f t="shared" si="11"/>
        <v>0</v>
      </c>
      <c r="BD21" s="118"/>
    </row>
    <row r="22" spans="1:56" ht="71.25" customHeight="1">
      <c r="A22" s="98">
        <v>6</v>
      </c>
      <c r="B22" s="167"/>
      <c r="C22" s="170"/>
      <c r="D22" s="176"/>
      <c r="E22" s="113" t="s">
        <v>117</v>
      </c>
      <c r="F22" s="105">
        <v>0.1</v>
      </c>
      <c r="G22" s="106" t="s">
        <v>84</v>
      </c>
      <c r="H22" s="106" t="s">
        <v>118</v>
      </c>
      <c r="I22" s="107" t="s">
        <v>119</v>
      </c>
      <c r="J22" s="107"/>
      <c r="K22" s="107" t="s">
        <v>43</v>
      </c>
      <c r="L22" s="107" t="s">
        <v>120</v>
      </c>
      <c r="M22" s="108">
        <v>0</v>
      </c>
      <c r="N22" s="108">
        <v>0.5</v>
      </c>
      <c r="O22" s="114">
        <v>0.5</v>
      </c>
      <c r="P22" s="108">
        <v>0</v>
      </c>
      <c r="Q22" s="111">
        <f>SUM(M22:P22)</f>
        <v>1</v>
      </c>
      <c r="R22" s="107" t="s">
        <v>50</v>
      </c>
      <c r="S22" s="107" t="s">
        <v>104</v>
      </c>
      <c r="T22" s="107" t="s">
        <v>103</v>
      </c>
      <c r="U22" s="107"/>
      <c r="V22" s="106"/>
      <c r="W22" s="106" t="s">
        <v>166</v>
      </c>
      <c r="X22" s="106"/>
      <c r="Y22" s="106">
        <v>1131</v>
      </c>
      <c r="Z22" s="109" t="s">
        <v>123</v>
      </c>
      <c r="AA22" s="110">
        <f>256600000/2</f>
        <v>128300000</v>
      </c>
      <c r="AB22" s="107" t="str">
        <f t="shared" si="0"/>
        <v>Documento de iniciativas ciudadanas</v>
      </c>
      <c r="AC22" s="111">
        <f t="shared" si="1"/>
        <v>0</v>
      </c>
      <c r="AD22" s="112"/>
      <c r="AE22" s="112"/>
      <c r="AF22" s="113" t="s">
        <v>190</v>
      </c>
      <c r="AG22" s="113"/>
      <c r="AH22" s="107" t="str">
        <f t="shared" si="2"/>
        <v>Documento de iniciativas ciudadanas</v>
      </c>
      <c r="AI22" s="114">
        <f t="shared" si="3"/>
        <v>0.5</v>
      </c>
      <c r="AJ22" s="127">
        <v>0.5</v>
      </c>
      <c r="AK22" s="116">
        <f t="shared" si="4"/>
        <v>1</v>
      </c>
      <c r="AL22" s="44" t="s">
        <v>202</v>
      </c>
      <c r="AM22" s="106" t="s">
        <v>207</v>
      </c>
      <c r="AN22" s="107" t="str">
        <f t="shared" si="5"/>
        <v>Documento de iniciativas ciudadanas</v>
      </c>
      <c r="AO22" s="111">
        <f t="shared" si="12"/>
        <v>0.5</v>
      </c>
      <c r="AP22" s="106">
        <v>0.5</v>
      </c>
      <c r="AQ22" s="112">
        <f t="shared" si="13"/>
        <v>1</v>
      </c>
      <c r="AR22" s="109" t="s">
        <v>253</v>
      </c>
      <c r="AS22" s="106" t="s">
        <v>248</v>
      </c>
      <c r="AT22" s="107" t="str">
        <f t="shared" si="6"/>
        <v>Documento de iniciativas ciudadanas</v>
      </c>
      <c r="AU22" s="111">
        <f t="shared" si="7"/>
        <v>0</v>
      </c>
      <c r="AV22" s="121"/>
      <c r="AW22" s="112" t="e">
        <f t="shared" si="8"/>
        <v>#DIV/0!</v>
      </c>
      <c r="AX22" s="118"/>
      <c r="AY22" s="106"/>
      <c r="AZ22" s="111" t="str">
        <f t="shared" si="9"/>
        <v>Documento de iniciativas ciudadanas</v>
      </c>
      <c r="BA22" s="111">
        <f t="shared" si="10"/>
        <v>1</v>
      </c>
      <c r="BB22" s="119"/>
      <c r="BC22" s="120">
        <f t="shared" si="11"/>
        <v>0</v>
      </c>
      <c r="BD22" s="118"/>
    </row>
    <row r="23" spans="1:56" ht="99.75" customHeight="1">
      <c r="A23" s="98">
        <v>7</v>
      </c>
      <c r="B23" s="167"/>
      <c r="C23" s="170"/>
      <c r="D23" s="176"/>
      <c r="E23" s="113" t="s">
        <v>125</v>
      </c>
      <c r="F23" s="105">
        <v>0.1</v>
      </c>
      <c r="G23" s="106" t="s">
        <v>84</v>
      </c>
      <c r="H23" s="106" t="s">
        <v>124</v>
      </c>
      <c r="I23" s="107" t="s">
        <v>119</v>
      </c>
      <c r="J23" s="107"/>
      <c r="K23" s="107" t="s">
        <v>43</v>
      </c>
      <c r="L23" s="107" t="s">
        <v>120</v>
      </c>
      <c r="M23" s="108">
        <v>20</v>
      </c>
      <c r="N23" s="108">
        <v>0</v>
      </c>
      <c r="O23" s="114">
        <v>0</v>
      </c>
      <c r="P23" s="108">
        <v>0</v>
      </c>
      <c r="Q23" s="111">
        <f>SUM(M23:P23)</f>
        <v>20</v>
      </c>
      <c r="R23" s="107" t="s">
        <v>50</v>
      </c>
      <c r="S23" s="107" t="s">
        <v>104</v>
      </c>
      <c r="T23" s="107" t="s">
        <v>103</v>
      </c>
      <c r="U23" s="107" t="s">
        <v>192</v>
      </c>
      <c r="V23" s="106"/>
      <c r="W23" s="106" t="s">
        <v>166</v>
      </c>
      <c r="X23" s="106"/>
      <c r="Y23" s="106">
        <v>1131</v>
      </c>
      <c r="Z23" s="109" t="s">
        <v>123</v>
      </c>
      <c r="AA23" s="110">
        <f>256600000/2</f>
        <v>128300000</v>
      </c>
      <c r="AB23" s="107" t="str">
        <f t="shared" si="0"/>
        <v>Documento de plan de acción</v>
      </c>
      <c r="AC23" s="111">
        <f t="shared" si="1"/>
        <v>20</v>
      </c>
      <c r="AD23" s="123">
        <v>20</v>
      </c>
      <c r="AE23" s="112">
        <f>AD23/AC23</f>
        <v>1</v>
      </c>
      <c r="AF23" s="113" t="s">
        <v>188</v>
      </c>
      <c r="AG23" s="113" t="s">
        <v>195</v>
      </c>
      <c r="AH23" s="107" t="str">
        <f t="shared" si="2"/>
        <v>Documento de plan de acción</v>
      </c>
      <c r="AI23" s="114">
        <f t="shared" si="3"/>
        <v>0</v>
      </c>
      <c r="AJ23" s="126">
        <v>20</v>
      </c>
      <c r="AK23" s="116" t="s">
        <v>226</v>
      </c>
      <c r="AL23" s="44" t="s">
        <v>201</v>
      </c>
      <c r="AM23" s="103" t="s">
        <v>203</v>
      </c>
      <c r="AN23" s="107" t="str">
        <f t="shared" si="5"/>
        <v>Documento de plan de acción</v>
      </c>
      <c r="AO23" s="111">
        <f t="shared" si="12"/>
        <v>0</v>
      </c>
      <c r="AP23" s="106">
        <v>0</v>
      </c>
      <c r="AQ23" s="112" t="s">
        <v>257</v>
      </c>
      <c r="AR23" s="106" t="s">
        <v>228</v>
      </c>
      <c r="AS23" s="106" t="s">
        <v>151</v>
      </c>
      <c r="AT23" s="107" t="str">
        <f t="shared" si="6"/>
        <v>Documento de plan de acción</v>
      </c>
      <c r="AU23" s="111">
        <f t="shared" si="7"/>
        <v>0</v>
      </c>
      <c r="AV23" s="121"/>
      <c r="AW23" s="112" t="e">
        <f t="shared" si="8"/>
        <v>#DIV/0!</v>
      </c>
      <c r="AX23" s="118"/>
      <c r="AY23" s="106"/>
      <c r="AZ23" s="111" t="str">
        <f t="shared" si="9"/>
        <v>Documento de plan de acción</v>
      </c>
      <c r="BA23" s="111">
        <f t="shared" si="10"/>
        <v>20</v>
      </c>
      <c r="BB23" s="119"/>
      <c r="BC23" s="120">
        <f t="shared" si="11"/>
        <v>0</v>
      </c>
      <c r="BD23" s="118"/>
    </row>
    <row r="24" spans="1:56" ht="128.25" customHeight="1">
      <c r="A24" s="98">
        <v>8</v>
      </c>
      <c r="B24" s="167"/>
      <c r="C24" s="170"/>
      <c r="D24" s="177"/>
      <c r="E24" s="113" t="s">
        <v>224</v>
      </c>
      <c r="F24" s="105">
        <v>0.1</v>
      </c>
      <c r="G24" s="106" t="s">
        <v>84</v>
      </c>
      <c r="H24" s="106" t="s">
        <v>126</v>
      </c>
      <c r="I24" s="107" t="s">
        <v>127</v>
      </c>
      <c r="J24" s="107"/>
      <c r="K24" s="107" t="s">
        <v>45</v>
      </c>
      <c r="L24" s="107" t="s">
        <v>121</v>
      </c>
      <c r="M24" s="108">
        <v>0</v>
      </c>
      <c r="N24" s="108">
        <v>40</v>
      </c>
      <c r="O24" s="114">
        <v>40</v>
      </c>
      <c r="P24" s="108">
        <v>20</v>
      </c>
      <c r="Q24" s="111">
        <f>SUM(M24:P24)</f>
        <v>100</v>
      </c>
      <c r="R24" s="107" t="s">
        <v>49</v>
      </c>
      <c r="S24" s="107" t="s">
        <v>104</v>
      </c>
      <c r="T24" s="107" t="s">
        <v>103</v>
      </c>
      <c r="U24" s="107"/>
      <c r="V24" s="106"/>
      <c r="W24" s="106" t="s">
        <v>166</v>
      </c>
      <c r="X24" s="106"/>
      <c r="Y24" s="106">
        <v>1131</v>
      </c>
      <c r="Z24" s="109" t="s">
        <v>123</v>
      </c>
      <c r="AA24" s="110">
        <f>256600000/2</f>
        <v>128300000</v>
      </c>
      <c r="AB24" s="107" t="str">
        <f t="shared" si="0"/>
        <v>Porcentaje de avance del plan de gestión local de Convivencia y Diálogo Social</v>
      </c>
      <c r="AC24" s="111">
        <f t="shared" si="1"/>
        <v>0</v>
      </c>
      <c r="AD24" s="112"/>
      <c r="AE24" s="112"/>
      <c r="AF24" s="113" t="s">
        <v>190</v>
      </c>
      <c r="AG24" s="113"/>
      <c r="AH24" s="107" t="str">
        <f t="shared" si="2"/>
        <v>Porcentaje de avance del plan de gestión local de Convivencia y Diálogo Social</v>
      </c>
      <c r="AI24" s="119">
        <v>0.4</v>
      </c>
      <c r="AJ24" s="122">
        <v>0.4</v>
      </c>
      <c r="AK24" s="116">
        <f t="shared" si="4"/>
        <v>1</v>
      </c>
      <c r="AL24" s="44" t="s">
        <v>204</v>
      </c>
      <c r="AM24" s="106" t="s">
        <v>216</v>
      </c>
      <c r="AN24" s="107" t="str">
        <f t="shared" si="5"/>
        <v>Porcentaje de avance del plan de gestión local de Convivencia y Diálogo Social</v>
      </c>
      <c r="AO24" s="119">
        <v>0.4</v>
      </c>
      <c r="AP24" s="122">
        <v>0.38</v>
      </c>
      <c r="AQ24" s="112">
        <f t="shared" si="13"/>
        <v>0.95</v>
      </c>
      <c r="AR24" s="109" t="s">
        <v>256</v>
      </c>
      <c r="AS24" s="106" t="s">
        <v>250</v>
      </c>
      <c r="AT24" s="107" t="str">
        <f t="shared" si="6"/>
        <v>Porcentaje de avance del plan de gestión local de Convivencia y Diálogo Social</v>
      </c>
      <c r="AU24" s="111">
        <f t="shared" si="7"/>
        <v>20</v>
      </c>
      <c r="AV24" s="121"/>
      <c r="AW24" s="112">
        <f t="shared" si="8"/>
        <v>0</v>
      </c>
      <c r="AX24" s="118"/>
      <c r="AY24" s="106"/>
      <c r="AZ24" s="111" t="str">
        <f t="shared" si="9"/>
        <v>Porcentaje de avance del plan de gestión local de Convivencia y Diálogo Social</v>
      </c>
      <c r="BA24" s="111">
        <f t="shared" si="10"/>
        <v>100</v>
      </c>
      <c r="BB24" s="119"/>
      <c r="BC24" s="120">
        <f t="shared" si="11"/>
        <v>0</v>
      </c>
      <c r="BD24" s="118"/>
    </row>
    <row r="25" spans="1:56" ht="74.25" customHeight="1">
      <c r="A25" s="98">
        <v>9</v>
      </c>
      <c r="B25" s="168" t="s">
        <v>128</v>
      </c>
      <c r="C25" s="168" t="s">
        <v>129</v>
      </c>
      <c r="D25" s="169" t="s">
        <v>130</v>
      </c>
      <c r="E25" s="124" t="s">
        <v>220</v>
      </c>
      <c r="F25" s="129">
        <v>0.03</v>
      </c>
      <c r="G25" s="124" t="s">
        <v>86</v>
      </c>
      <c r="H25" s="124" t="s">
        <v>131</v>
      </c>
      <c r="I25" s="124" t="s">
        <v>132</v>
      </c>
      <c r="J25" s="124"/>
      <c r="K25" s="124" t="s">
        <v>43</v>
      </c>
      <c r="L25" s="124" t="s">
        <v>133</v>
      </c>
      <c r="M25" s="124"/>
      <c r="N25" s="124"/>
      <c r="O25" s="124"/>
      <c r="P25" s="124">
        <v>1</v>
      </c>
      <c r="Q25" s="124">
        <v>1</v>
      </c>
      <c r="R25" s="124" t="s">
        <v>50</v>
      </c>
      <c r="S25" s="124" t="s">
        <v>134</v>
      </c>
      <c r="T25" s="107"/>
      <c r="U25" s="107" t="s">
        <v>135</v>
      </c>
      <c r="V25" s="106"/>
      <c r="W25" s="106"/>
      <c r="X25" s="106"/>
      <c r="Y25" s="106"/>
      <c r="Z25" s="109"/>
      <c r="AA25" s="110"/>
      <c r="AB25" s="107" t="str">
        <f t="shared" si="0"/>
        <v>Ejercicios de evaluación de los requisitos legales aplicables el proceso/Alcaldía realizados</v>
      </c>
      <c r="AC25" s="111">
        <f t="shared" si="1"/>
        <v>0</v>
      </c>
      <c r="AD25" s="112"/>
      <c r="AE25" s="112"/>
      <c r="AF25" s="113" t="s">
        <v>190</v>
      </c>
      <c r="AG25" s="113"/>
      <c r="AH25" s="107" t="str">
        <f t="shared" si="2"/>
        <v>Ejercicios de evaluación de los requisitos legales aplicables el proceso/Alcaldía realizados</v>
      </c>
      <c r="AI25" s="114">
        <f t="shared" si="3"/>
        <v>0</v>
      </c>
      <c r="AJ25" s="126"/>
      <c r="AK25" s="116" t="s">
        <v>226</v>
      </c>
      <c r="AL25" s="44" t="s">
        <v>205</v>
      </c>
      <c r="AM25" s="103" t="s">
        <v>208</v>
      </c>
      <c r="AN25" s="107" t="str">
        <f t="shared" si="5"/>
        <v>Ejercicios de evaluación de los requisitos legales aplicables el proceso/Alcaldía realizados</v>
      </c>
      <c r="AO25" s="106">
        <v>0</v>
      </c>
      <c r="AP25" s="106">
        <v>0</v>
      </c>
      <c r="AQ25" s="112" t="s">
        <v>257</v>
      </c>
      <c r="AR25" s="106" t="s">
        <v>241</v>
      </c>
      <c r="AS25" s="106" t="s">
        <v>151</v>
      </c>
      <c r="AT25" s="107" t="str">
        <f t="shared" si="6"/>
        <v>Ejercicios de evaluación de los requisitos legales aplicables el proceso/Alcaldía realizados</v>
      </c>
      <c r="AU25" s="111">
        <f t="shared" si="7"/>
        <v>1</v>
      </c>
      <c r="AV25" s="121"/>
      <c r="AW25" s="112">
        <f t="shared" si="8"/>
        <v>0</v>
      </c>
      <c r="AX25" s="118"/>
      <c r="AY25" s="106"/>
      <c r="AZ25" s="111" t="str">
        <f t="shared" si="9"/>
        <v>Ejercicios de evaluación de los requisitos legales aplicables el proceso/Alcaldía realizados</v>
      </c>
      <c r="BA25" s="111">
        <f t="shared" si="10"/>
        <v>1</v>
      </c>
      <c r="BB25" s="119"/>
      <c r="BC25" s="120">
        <f t="shared" si="11"/>
        <v>0</v>
      </c>
      <c r="BD25" s="118"/>
    </row>
    <row r="26" spans="1:56" ht="55.5" customHeight="1">
      <c r="A26" s="98">
        <v>13</v>
      </c>
      <c r="B26" s="168"/>
      <c r="C26" s="168"/>
      <c r="D26" s="169"/>
      <c r="E26" s="124" t="s">
        <v>136</v>
      </c>
      <c r="F26" s="129">
        <v>0.015</v>
      </c>
      <c r="G26" s="124" t="s">
        <v>86</v>
      </c>
      <c r="H26" s="124" t="s">
        <v>167</v>
      </c>
      <c r="I26" s="124" t="s">
        <v>168</v>
      </c>
      <c r="J26" s="124"/>
      <c r="K26" s="124" t="s">
        <v>43</v>
      </c>
      <c r="L26" s="124" t="s">
        <v>167</v>
      </c>
      <c r="M26" s="124"/>
      <c r="N26" s="124">
        <v>1</v>
      </c>
      <c r="O26" s="124"/>
      <c r="P26" s="124">
        <v>1</v>
      </c>
      <c r="Q26" s="124">
        <v>2</v>
      </c>
      <c r="R26" s="124" t="s">
        <v>50</v>
      </c>
      <c r="S26" s="124" t="s">
        <v>137</v>
      </c>
      <c r="T26" s="107"/>
      <c r="U26" s="107" t="s">
        <v>138</v>
      </c>
      <c r="V26" s="106"/>
      <c r="W26" s="106"/>
      <c r="X26" s="106"/>
      <c r="Y26" s="106"/>
      <c r="Z26" s="109"/>
      <c r="AA26" s="110"/>
      <c r="AB26" s="107" t="str">
        <f t="shared" si="0"/>
        <v>Mediciones de desempeño ambiental realizadas en el proceso/alcaldía local</v>
      </c>
      <c r="AC26" s="111">
        <f t="shared" si="1"/>
        <v>0</v>
      </c>
      <c r="AD26" s="112"/>
      <c r="AE26" s="112"/>
      <c r="AF26" s="113" t="s">
        <v>190</v>
      </c>
      <c r="AG26" s="113"/>
      <c r="AH26" s="107" t="str">
        <f t="shared" si="2"/>
        <v>Mediciones de desempeño ambiental realizadas en el proceso/alcaldía local</v>
      </c>
      <c r="AI26" s="114">
        <f t="shared" si="3"/>
        <v>1</v>
      </c>
      <c r="AJ26" s="126">
        <v>1</v>
      </c>
      <c r="AK26" s="116">
        <f t="shared" si="4"/>
        <v>1</v>
      </c>
      <c r="AL26" s="44" t="s">
        <v>209</v>
      </c>
      <c r="AM26" s="103" t="s">
        <v>210</v>
      </c>
      <c r="AN26" s="107" t="str">
        <f t="shared" si="5"/>
        <v>Mediciones de desempeño ambiental realizadas en el proceso/alcaldía local</v>
      </c>
      <c r="AO26" s="106">
        <v>0</v>
      </c>
      <c r="AP26" s="106">
        <v>0</v>
      </c>
      <c r="AQ26" s="112" t="s">
        <v>257</v>
      </c>
      <c r="AR26" s="106" t="s">
        <v>241</v>
      </c>
      <c r="AS26" s="106" t="s">
        <v>151</v>
      </c>
      <c r="AT26" s="107" t="str">
        <f t="shared" si="6"/>
        <v>Mediciones de desempeño ambiental realizadas en el proceso/alcaldía local</v>
      </c>
      <c r="AU26" s="111">
        <f t="shared" si="7"/>
        <v>1</v>
      </c>
      <c r="AV26" s="121"/>
      <c r="AW26" s="112">
        <f t="shared" si="8"/>
        <v>0</v>
      </c>
      <c r="AX26" s="118"/>
      <c r="AY26" s="106"/>
      <c r="AZ26" s="111" t="str">
        <f t="shared" si="9"/>
        <v>Mediciones de desempeño ambiental realizadas en el proceso/alcaldía local</v>
      </c>
      <c r="BA26" s="111">
        <f t="shared" si="10"/>
        <v>2</v>
      </c>
      <c r="BB26" s="119"/>
      <c r="BC26" s="120">
        <f t="shared" si="11"/>
        <v>0</v>
      </c>
      <c r="BD26" s="118"/>
    </row>
    <row r="27" spans="1:56" ht="130.5" customHeight="1">
      <c r="A27" s="98">
        <v>14</v>
      </c>
      <c r="B27" s="168"/>
      <c r="C27" s="168"/>
      <c r="D27" s="169"/>
      <c r="E27" s="124" t="s">
        <v>139</v>
      </c>
      <c r="F27" s="130">
        <v>0.025</v>
      </c>
      <c r="G27" s="124" t="s">
        <v>86</v>
      </c>
      <c r="H27" s="124" t="s">
        <v>140</v>
      </c>
      <c r="I27" s="124" t="s">
        <v>141</v>
      </c>
      <c r="J27" s="124"/>
      <c r="K27" s="124" t="s">
        <v>46</v>
      </c>
      <c r="L27" s="124" t="s">
        <v>142</v>
      </c>
      <c r="M27" s="124">
        <v>2</v>
      </c>
      <c r="N27" s="124">
        <v>0</v>
      </c>
      <c r="O27" s="124">
        <v>0</v>
      </c>
      <c r="P27" s="124">
        <v>0</v>
      </c>
      <c r="Q27" s="124">
        <v>0</v>
      </c>
      <c r="R27" s="124" t="s">
        <v>50</v>
      </c>
      <c r="S27" s="124" t="s">
        <v>169</v>
      </c>
      <c r="T27" s="107"/>
      <c r="U27" s="107" t="s">
        <v>143</v>
      </c>
      <c r="V27" s="106"/>
      <c r="W27" s="106"/>
      <c r="X27" s="106"/>
      <c r="Y27" s="106"/>
      <c r="Z27" s="109"/>
      <c r="AA27" s="110"/>
      <c r="AB27" s="107" t="str">
        <f t="shared" si="0"/>
        <v>Disminución de requerimientos ciudadanos vencidos asignados al proceso/Alcaldía Local</v>
      </c>
      <c r="AC27" s="111">
        <f t="shared" si="1"/>
        <v>2</v>
      </c>
      <c r="AD27" s="123">
        <v>2</v>
      </c>
      <c r="AE27" s="112">
        <f>AD27/AC27</f>
        <v>1</v>
      </c>
      <c r="AF27" s="113" t="s">
        <v>196</v>
      </c>
      <c r="AG27" s="113" t="s">
        <v>230</v>
      </c>
      <c r="AH27" s="107" t="str">
        <f t="shared" si="2"/>
        <v>Disminución de requerimientos ciudadanos vencidos asignados al proceso/Alcaldía Local</v>
      </c>
      <c r="AI27" s="114">
        <f t="shared" si="3"/>
        <v>0</v>
      </c>
      <c r="AJ27" s="122">
        <v>0</v>
      </c>
      <c r="AK27" s="116" t="s">
        <v>226</v>
      </c>
      <c r="AL27" s="44" t="s">
        <v>201</v>
      </c>
      <c r="AM27" s="103" t="s">
        <v>231</v>
      </c>
      <c r="AN27" s="107" t="str">
        <f t="shared" si="5"/>
        <v>Disminución de requerimientos ciudadanos vencidos asignados al proceso/Alcaldía Local</v>
      </c>
      <c r="AO27" s="106">
        <v>0</v>
      </c>
      <c r="AP27" s="106">
        <v>0</v>
      </c>
      <c r="AQ27" s="112" t="s">
        <v>257</v>
      </c>
      <c r="AR27" s="106" t="s">
        <v>241</v>
      </c>
      <c r="AS27" s="106" t="s">
        <v>151</v>
      </c>
      <c r="AT27" s="107" t="str">
        <f t="shared" si="6"/>
        <v>Disminución de requerimientos ciudadanos vencidos asignados al proceso/Alcaldía Local</v>
      </c>
      <c r="AU27" s="111">
        <f t="shared" si="7"/>
        <v>0</v>
      </c>
      <c r="AV27" s="121"/>
      <c r="AW27" s="112" t="e">
        <f t="shared" si="8"/>
        <v>#DIV/0!</v>
      </c>
      <c r="AX27" s="118"/>
      <c r="AY27" s="106"/>
      <c r="AZ27" s="111" t="str">
        <f t="shared" si="9"/>
        <v>Disminución de requerimientos ciudadanos vencidos asignados al proceso/Alcaldía Local</v>
      </c>
      <c r="BA27" s="111">
        <f t="shared" si="10"/>
        <v>0</v>
      </c>
      <c r="BB27" s="119"/>
      <c r="BC27" s="120" t="e">
        <f t="shared" si="11"/>
        <v>#DIV/0!</v>
      </c>
      <c r="BD27" s="118"/>
    </row>
    <row r="28" spans="1:56" ht="55.5" customHeight="1">
      <c r="A28" s="98">
        <v>15</v>
      </c>
      <c r="B28" s="168"/>
      <c r="C28" s="168"/>
      <c r="D28" s="169"/>
      <c r="E28" s="124" t="s">
        <v>144</v>
      </c>
      <c r="F28" s="132">
        <v>0.025</v>
      </c>
      <c r="G28" s="124" t="s">
        <v>86</v>
      </c>
      <c r="H28" s="124" t="s">
        <v>232</v>
      </c>
      <c r="I28" s="124" t="s">
        <v>233</v>
      </c>
      <c r="J28" s="124"/>
      <c r="K28" s="124" t="s">
        <v>43</v>
      </c>
      <c r="L28" s="124" t="s">
        <v>234</v>
      </c>
      <c r="M28" s="124"/>
      <c r="N28" s="124">
        <v>1</v>
      </c>
      <c r="O28" s="124">
        <v>1</v>
      </c>
      <c r="P28" s="124"/>
      <c r="Q28" s="124">
        <v>2</v>
      </c>
      <c r="R28" s="124" t="s">
        <v>50</v>
      </c>
      <c r="S28" s="124" t="s">
        <v>235</v>
      </c>
      <c r="T28" s="107"/>
      <c r="U28" s="107" t="s">
        <v>145</v>
      </c>
      <c r="V28" s="106"/>
      <c r="W28" s="106"/>
      <c r="X28" s="106"/>
      <c r="Y28" s="106"/>
      <c r="Z28" s="109"/>
      <c r="AA28" s="110"/>
      <c r="AB28" s="107" t="str">
        <f t="shared" si="0"/>
        <v>Buenas practicas y lecciones aprendidas identificadas por proceso o Alcaldía Local en la herramienta de gestión del conocimiento (ÁGORA)</v>
      </c>
      <c r="AC28" s="111">
        <f t="shared" si="1"/>
        <v>0</v>
      </c>
      <c r="AD28" s="112"/>
      <c r="AE28" s="112"/>
      <c r="AF28" s="113" t="s">
        <v>190</v>
      </c>
      <c r="AG28" s="113"/>
      <c r="AH28" s="107" t="str">
        <f t="shared" si="2"/>
        <v>Buenas practicas y lecciones aprendidas identificadas por proceso o Alcaldía Local en la herramienta de gestión del conocimiento (ÁGORA)</v>
      </c>
      <c r="AI28" s="114">
        <f t="shared" si="3"/>
        <v>1</v>
      </c>
      <c r="AJ28" s="127">
        <v>1</v>
      </c>
      <c r="AK28" s="116">
        <f t="shared" si="4"/>
        <v>1</v>
      </c>
      <c r="AL28" s="44" t="s">
        <v>236</v>
      </c>
      <c r="AM28" s="103" t="s">
        <v>211</v>
      </c>
      <c r="AN28" s="107" t="str">
        <f t="shared" si="5"/>
        <v>Buenas practicas y lecciones aprendidas identificadas por proceso o Alcaldía Local en la herramienta de gestión del conocimiento (ÁGORA)</v>
      </c>
      <c r="AO28" s="133">
        <f t="shared" si="12"/>
        <v>1</v>
      </c>
      <c r="AP28" s="106">
        <v>1</v>
      </c>
      <c r="AQ28" s="112">
        <f t="shared" si="13"/>
        <v>1</v>
      </c>
      <c r="AR28" s="109" t="s">
        <v>254</v>
      </c>
      <c r="AS28" s="106" t="s">
        <v>249</v>
      </c>
      <c r="AT28" s="107" t="str">
        <f t="shared" si="6"/>
        <v>Buenas practicas y lecciones aprendidas identificadas por proceso o Alcaldía Local en la herramienta de gestión del conocimiento (ÁGORA)</v>
      </c>
      <c r="AU28" s="111">
        <f t="shared" si="7"/>
        <v>0</v>
      </c>
      <c r="AV28" s="121"/>
      <c r="AW28" s="112" t="e">
        <f t="shared" si="8"/>
        <v>#DIV/0!</v>
      </c>
      <c r="AX28" s="118"/>
      <c r="AY28" s="106"/>
      <c r="AZ28" s="111" t="str">
        <f t="shared" si="9"/>
        <v>Buenas practicas y lecciones aprendidas identificadas por proceso o Alcaldía Local en la herramienta de gestión del conocimiento (ÁGORA)</v>
      </c>
      <c r="BA28" s="111">
        <f t="shared" si="10"/>
        <v>2</v>
      </c>
      <c r="BB28" s="119"/>
      <c r="BC28" s="120">
        <f t="shared" si="11"/>
        <v>0</v>
      </c>
      <c r="BD28" s="118"/>
    </row>
    <row r="29" spans="1:56" ht="55.5" customHeight="1">
      <c r="A29" s="98">
        <v>16</v>
      </c>
      <c r="B29" s="168"/>
      <c r="C29" s="168"/>
      <c r="D29" s="169" t="s">
        <v>146</v>
      </c>
      <c r="E29" s="124" t="s">
        <v>227</v>
      </c>
      <c r="F29" s="129">
        <v>0.02</v>
      </c>
      <c r="G29" s="124" t="s">
        <v>86</v>
      </c>
      <c r="H29" s="124" t="s">
        <v>170</v>
      </c>
      <c r="I29" s="124" t="s">
        <v>147</v>
      </c>
      <c r="J29" s="124"/>
      <c r="K29" s="124" t="s">
        <v>43</v>
      </c>
      <c r="L29" s="124" t="s">
        <v>148</v>
      </c>
      <c r="M29" s="124"/>
      <c r="N29" s="125">
        <v>0.5</v>
      </c>
      <c r="O29" s="124"/>
      <c r="P29" s="125">
        <v>0.5</v>
      </c>
      <c r="Q29" s="125">
        <v>1</v>
      </c>
      <c r="R29" s="124" t="s">
        <v>50</v>
      </c>
      <c r="S29" s="124" t="s">
        <v>149</v>
      </c>
      <c r="T29" s="107"/>
      <c r="U29" s="107" t="s">
        <v>150</v>
      </c>
      <c r="V29" s="106"/>
      <c r="W29" s="106"/>
      <c r="X29" s="106"/>
      <c r="Y29" s="106"/>
      <c r="Z29" s="109"/>
      <c r="AA29" s="110"/>
      <c r="AB29" s="107" t="str">
        <f t="shared" si="0"/>
        <v>Porcentaje de depuración de las comunicaciones en el aplicativo de gestión documental</v>
      </c>
      <c r="AC29" s="111">
        <f t="shared" si="1"/>
        <v>0</v>
      </c>
      <c r="AD29" s="112"/>
      <c r="AE29" s="112"/>
      <c r="AF29" s="113" t="s">
        <v>190</v>
      </c>
      <c r="AG29" s="113"/>
      <c r="AH29" s="107" t="str">
        <f t="shared" si="2"/>
        <v>Porcentaje de depuración de las comunicaciones en el aplicativo de gestión documental</v>
      </c>
      <c r="AI29" s="119">
        <v>0.5</v>
      </c>
      <c r="AJ29" s="122">
        <v>1</v>
      </c>
      <c r="AK29" s="116">
        <v>1</v>
      </c>
      <c r="AL29" s="109" t="s">
        <v>212</v>
      </c>
      <c r="AM29" s="106" t="s">
        <v>237</v>
      </c>
      <c r="AN29" s="107" t="str">
        <f t="shared" si="5"/>
        <v>Porcentaje de depuración de las comunicaciones en el aplicativo de gestión documental</v>
      </c>
      <c r="AO29" s="106">
        <v>0</v>
      </c>
      <c r="AP29" s="106">
        <v>0</v>
      </c>
      <c r="AQ29" s="112" t="s">
        <v>257</v>
      </c>
      <c r="AR29" s="106" t="s">
        <v>241</v>
      </c>
      <c r="AS29" s="106" t="s">
        <v>151</v>
      </c>
      <c r="AT29" s="107" t="str">
        <f t="shared" si="6"/>
        <v>Porcentaje de depuración de las comunicaciones en el aplicativo de gestión documental</v>
      </c>
      <c r="AU29" s="111">
        <f t="shared" si="7"/>
        <v>0.5</v>
      </c>
      <c r="AV29" s="121"/>
      <c r="AW29" s="112">
        <f t="shared" si="8"/>
        <v>0</v>
      </c>
      <c r="AX29" s="118"/>
      <c r="AY29" s="106"/>
      <c r="AZ29" s="111" t="str">
        <f t="shared" si="9"/>
        <v>Porcentaje de depuración de las comunicaciones en el aplicativo de gestión documental</v>
      </c>
      <c r="BA29" s="111">
        <f t="shared" si="10"/>
        <v>1</v>
      </c>
      <c r="BB29" s="119"/>
      <c r="BC29" s="120">
        <f t="shared" si="11"/>
        <v>0</v>
      </c>
      <c r="BD29" s="118"/>
    </row>
    <row r="30" spans="1:56" ht="128.25" customHeight="1">
      <c r="A30" s="98">
        <v>18</v>
      </c>
      <c r="B30" s="168"/>
      <c r="C30" s="168"/>
      <c r="D30" s="169"/>
      <c r="E30" s="124" t="s">
        <v>152</v>
      </c>
      <c r="F30" s="129">
        <v>0.03</v>
      </c>
      <c r="G30" s="124" t="s">
        <v>86</v>
      </c>
      <c r="H30" s="124" t="s">
        <v>153</v>
      </c>
      <c r="I30" s="124" t="s">
        <v>154</v>
      </c>
      <c r="J30" s="124" t="s">
        <v>151</v>
      </c>
      <c r="K30" s="124" t="s">
        <v>44</v>
      </c>
      <c r="L30" s="124" t="s">
        <v>155</v>
      </c>
      <c r="M30" s="125">
        <v>1</v>
      </c>
      <c r="N30" s="125">
        <v>1</v>
      </c>
      <c r="O30" s="125">
        <v>1</v>
      </c>
      <c r="P30" s="125">
        <v>1</v>
      </c>
      <c r="Q30" s="125">
        <v>1</v>
      </c>
      <c r="R30" s="124" t="s">
        <v>50</v>
      </c>
      <c r="S30" s="124" t="s">
        <v>171</v>
      </c>
      <c r="T30" s="107"/>
      <c r="U30" s="107" t="s">
        <v>156</v>
      </c>
      <c r="V30" s="106"/>
      <c r="W30" s="106"/>
      <c r="X30" s="106"/>
      <c r="Y30" s="106"/>
      <c r="Z30" s="109"/>
      <c r="AA30" s="110"/>
      <c r="AB30" s="107" t="str">
        <f t="shared" si="0"/>
        <v>Cumplimiento del plan de actualización de los procesos en el marco del Sistema de Gestión</v>
      </c>
      <c r="AC30" s="111">
        <f t="shared" si="1"/>
        <v>1</v>
      </c>
      <c r="AD30" s="112">
        <v>1</v>
      </c>
      <c r="AE30" s="112">
        <f>AD30/AC30</f>
        <v>1</v>
      </c>
      <c r="AF30" s="113" t="s">
        <v>197</v>
      </c>
      <c r="AG30" s="113" t="s">
        <v>238</v>
      </c>
      <c r="AH30" s="107" t="str">
        <f t="shared" si="2"/>
        <v>Cumplimiento del plan de actualización de los procesos en el marco del Sistema de Gestión</v>
      </c>
      <c r="AI30" s="119">
        <v>1</v>
      </c>
      <c r="AJ30" s="122">
        <v>1</v>
      </c>
      <c r="AK30" s="116">
        <f t="shared" si="4"/>
        <v>1</v>
      </c>
      <c r="AL30" s="44" t="s">
        <v>213</v>
      </c>
      <c r="AM30" s="103" t="s">
        <v>239</v>
      </c>
      <c r="AN30" s="107" t="str">
        <f t="shared" si="5"/>
        <v>Cumplimiento del plan de actualización de los procesos en el marco del Sistema de Gestión</v>
      </c>
      <c r="AO30" s="119">
        <f t="shared" si="12"/>
        <v>1</v>
      </c>
      <c r="AP30" s="122">
        <v>1</v>
      </c>
      <c r="AQ30" s="112">
        <f t="shared" si="13"/>
        <v>1</v>
      </c>
      <c r="AR30" s="109" t="s">
        <v>258</v>
      </c>
      <c r="AS30" s="106" t="s">
        <v>255</v>
      </c>
      <c r="AT30" s="107" t="str">
        <f t="shared" si="6"/>
        <v>Cumplimiento del plan de actualización de los procesos en el marco del Sistema de Gestión</v>
      </c>
      <c r="AU30" s="111">
        <f t="shared" si="7"/>
        <v>1</v>
      </c>
      <c r="AV30" s="121"/>
      <c r="AW30" s="112">
        <f t="shared" si="8"/>
        <v>0</v>
      </c>
      <c r="AX30" s="118"/>
      <c r="AY30" s="106"/>
      <c r="AZ30" s="111" t="str">
        <f t="shared" si="9"/>
        <v>Cumplimiento del plan de actualización de los procesos en el marco del Sistema de Gestión</v>
      </c>
      <c r="BA30" s="111">
        <f t="shared" si="10"/>
        <v>1</v>
      </c>
      <c r="BB30" s="119"/>
      <c r="BC30" s="120">
        <f t="shared" si="11"/>
        <v>0</v>
      </c>
      <c r="BD30" s="118"/>
    </row>
    <row r="31" spans="1:56" ht="120" customHeight="1">
      <c r="A31" s="98">
        <v>19</v>
      </c>
      <c r="B31" s="168"/>
      <c r="C31" s="168"/>
      <c r="D31" s="169"/>
      <c r="E31" s="124" t="s">
        <v>222</v>
      </c>
      <c r="F31" s="129">
        <v>0.03</v>
      </c>
      <c r="G31" s="124" t="s">
        <v>86</v>
      </c>
      <c r="H31" s="124" t="s">
        <v>157</v>
      </c>
      <c r="I31" s="124" t="s">
        <v>223</v>
      </c>
      <c r="J31" s="124" t="s">
        <v>151</v>
      </c>
      <c r="K31" s="124" t="s">
        <v>44</v>
      </c>
      <c r="L31" s="124" t="s">
        <v>155</v>
      </c>
      <c r="M31" s="125">
        <v>1</v>
      </c>
      <c r="N31" s="125">
        <v>1</v>
      </c>
      <c r="O31" s="125">
        <v>1</v>
      </c>
      <c r="P31" s="125">
        <v>1</v>
      </c>
      <c r="Q31" s="125">
        <v>1</v>
      </c>
      <c r="R31" s="124" t="s">
        <v>50</v>
      </c>
      <c r="S31" s="124" t="s">
        <v>171</v>
      </c>
      <c r="T31" s="107"/>
      <c r="U31" s="107" t="s">
        <v>158</v>
      </c>
      <c r="V31" s="106"/>
      <c r="W31" s="106"/>
      <c r="X31" s="106"/>
      <c r="Y31" s="106"/>
      <c r="Z31" s="109"/>
      <c r="AA31" s="110"/>
      <c r="AB31" s="107" t="str">
        <f t="shared" si="0"/>
        <v>Acciones correctivas documentadas y vigentes</v>
      </c>
      <c r="AC31" s="111">
        <f t="shared" si="1"/>
        <v>1</v>
      </c>
      <c r="AD31" s="112">
        <v>1</v>
      </c>
      <c r="AE31" s="112">
        <f>AD31/AC31</f>
        <v>1</v>
      </c>
      <c r="AF31" s="113" t="s">
        <v>244</v>
      </c>
      <c r="AG31" s="113" t="s">
        <v>240</v>
      </c>
      <c r="AH31" s="107" t="str">
        <f t="shared" si="2"/>
        <v>Acciones correctivas documentadas y vigentes</v>
      </c>
      <c r="AI31" s="119">
        <v>1</v>
      </c>
      <c r="AJ31" s="122">
        <v>1</v>
      </c>
      <c r="AK31" s="116">
        <f t="shared" si="4"/>
        <v>1</v>
      </c>
      <c r="AL31" s="44" t="s">
        <v>217</v>
      </c>
      <c r="AM31" s="103" t="s">
        <v>218</v>
      </c>
      <c r="AN31" s="107" t="str">
        <f t="shared" si="5"/>
        <v>Acciones correctivas documentadas y vigentes</v>
      </c>
      <c r="AO31" s="119">
        <f t="shared" si="12"/>
        <v>1</v>
      </c>
      <c r="AP31" s="122">
        <v>1</v>
      </c>
      <c r="AQ31" s="112">
        <f t="shared" si="13"/>
        <v>1</v>
      </c>
      <c r="AR31" s="106" t="s">
        <v>217</v>
      </c>
      <c r="AS31" s="106" t="s">
        <v>151</v>
      </c>
      <c r="AT31" s="107" t="str">
        <f t="shared" si="6"/>
        <v>Acciones correctivas documentadas y vigentes</v>
      </c>
      <c r="AU31" s="111">
        <f t="shared" si="7"/>
        <v>1</v>
      </c>
      <c r="AV31" s="121"/>
      <c r="AW31" s="112">
        <f t="shared" si="8"/>
        <v>0</v>
      </c>
      <c r="AX31" s="118"/>
      <c r="AY31" s="106"/>
      <c r="AZ31" s="111" t="str">
        <f t="shared" si="9"/>
        <v>Acciones correctivas documentadas y vigentes</v>
      </c>
      <c r="BA31" s="111">
        <f t="shared" si="10"/>
        <v>1</v>
      </c>
      <c r="BB31" s="119"/>
      <c r="BC31" s="120">
        <f t="shared" si="11"/>
        <v>0</v>
      </c>
      <c r="BD31" s="118"/>
    </row>
    <row r="32" spans="1:56" ht="126" customHeight="1" thickBot="1">
      <c r="A32" s="98">
        <v>20</v>
      </c>
      <c r="B32" s="168"/>
      <c r="C32" s="168"/>
      <c r="D32" s="169"/>
      <c r="E32" s="124" t="s">
        <v>159</v>
      </c>
      <c r="F32" s="131">
        <v>0.02</v>
      </c>
      <c r="G32" s="124" t="s">
        <v>86</v>
      </c>
      <c r="H32" s="124" t="s">
        <v>160</v>
      </c>
      <c r="I32" s="124" t="s">
        <v>172</v>
      </c>
      <c r="J32" s="124"/>
      <c r="K32" s="124" t="s">
        <v>44</v>
      </c>
      <c r="L32" s="124" t="s">
        <v>161</v>
      </c>
      <c r="M32" s="125">
        <v>1</v>
      </c>
      <c r="N32" s="125">
        <v>1</v>
      </c>
      <c r="O32" s="125">
        <v>1</v>
      </c>
      <c r="P32" s="125">
        <v>1</v>
      </c>
      <c r="Q32" s="125">
        <v>1</v>
      </c>
      <c r="R32" s="124" t="s">
        <v>50</v>
      </c>
      <c r="S32" s="124" t="s">
        <v>162</v>
      </c>
      <c r="T32" s="107"/>
      <c r="U32" s="107" t="s">
        <v>173</v>
      </c>
      <c r="V32" s="106"/>
      <c r="W32" s="106"/>
      <c r="X32" s="106"/>
      <c r="Y32" s="106"/>
      <c r="Z32" s="109"/>
      <c r="AA32" s="110"/>
      <c r="AB32" s="107" t="str">
        <f t="shared" si="0"/>
        <v>Información publicada según lineamientos de la ley de transparencia 1712 de 2014</v>
      </c>
      <c r="AC32" s="111">
        <f t="shared" si="1"/>
        <v>1</v>
      </c>
      <c r="AD32" s="112">
        <v>1</v>
      </c>
      <c r="AE32" s="112">
        <f>AD32/AC32</f>
        <v>1</v>
      </c>
      <c r="AF32" s="113" t="s">
        <v>194</v>
      </c>
      <c r="AG32" s="113" t="s">
        <v>193</v>
      </c>
      <c r="AH32" s="107" t="str">
        <f t="shared" si="2"/>
        <v>Información publicada según lineamientos de la ley de transparencia 1712 de 2014</v>
      </c>
      <c r="AI32" s="119">
        <v>1</v>
      </c>
      <c r="AJ32" s="122">
        <v>1</v>
      </c>
      <c r="AK32" s="116">
        <v>1</v>
      </c>
      <c r="AL32" s="44" t="s">
        <v>221</v>
      </c>
      <c r="AM32" s="128" t="s">
        <v>219</v>
      </c>
      <c r="AN32" s="107" t="str">
        <f t="shared" si="5"/>
        <v>Información publicada según lineamientos de la ley de transparencia 1712 de 2014</v>
      </c>
      <c r="AO32" s="119">
        <f t="shared" si="12"/>
        <v>1</v>
      </c>
      <c r="AP32" s="122">
        <v>1</v>
      </c>
      <c r="AQ32" s="112">
        <f t="shared" si="13"/>
        <v>1</v>
      </c>
      <c r="AR32" s="106" t="s">
        <v>221</v>
      </c>
      <c r="AS32" s="128" t="s">
        <v>219</v>
      </c>
      <c r="AT32" s="107" t="str">
        <f t="shared" si="6"/>
        <v>Información publicada según lineamientos de la ley de transparencia 1712 de 2014</v>
      </c>
      <c r="AU32" s="111">
        <f t="shared" si="7"/>
        <v>1</v>
      </c>
      <c r="AV32" s="121"/>
      <c r="AW32" s="112">
        <f t="shared" si="8"/>
        <v>0</v>
      </c>
      <c r="AX32" s="118"/>
      <c r="AY32" s="106"/>
      <c r="AZ32" s="111" t="str">
        <f t="shared" si="9"/>
        <v>Información publicada según lineamientos de la ley de transparencia 1712 de 2014</v>
      </c>
      <c r="BA32" s="111">
        <f t="shared" si="10"/>
        <v>1</v>
      </c>
      <c r="BB32" s="119"/>
      <c r="BC32" s="120">
        <f t="shared" si="11"/>
        <v>0</v>
      </c>
      <c r="BD32" s="118"/>
    </row>
    <row r="33" spans="1:56" ht="95.25" customHeight="1">
      <c r="A33" s="53"/>
      <c r="B33" s="225" t="s">
        <v>77</v>
      </c>
      <c r="C33" s="226"/>
      <c r="D33" s="226"/>
      <c r="E33" s="227"/>
      <c r="F33" s="46">
        <f>SUM(F17:F32)</f>
        <v>0.9950000000000001</v>
      </c>
      <c r="G33" s="211"/>
      <c r="H33" s="239"/>
      <c r="I33" s="239"/>
      <c r="J33" s="239"/>
      <c r="K33" s="239"/>
      <c r="L33" s="239"/>
      <c r="M33" s="239"/>
      <c r="N33" s="239"/>
      <c r="O33" s="239"/>
      <c r="P33" s="239"/>
      <c r="Q33" s="239"/>
      <c r="R33" s="239"/>
      <c r="S33" s="239"/>
      <c r="T33" s="239"/>
      <c r="U33" s="239"/>
      <c r="V33" s="239"/>
      <c r="W33" s="239"/>
      <c r="X33" s="239"/>
      <c r="Y33" s="239"/>
      <c r="Z33" s="239"/>
      <c r="AA33" s="212"/>
      <c r="AB33" s="184" t="s">
        <v>79</v>
      </c>
      <c r="AC33" s="185"/>
      <c r="AD33" s="186"/>
      <c r="AE33" s="47">
        <f>AVERAGE(AE17:AE24)</f>
        <v>1</v>
      </c>
      <c r="AF33" s="211"/>
      <c r="AG33" s="212"/>
      <c r="AH33" s="228" t="s">
        <v>80</v>
      </c>
      <c r="AI33" s="229"/>
      <c r="AJ33" s="230"/>
      <c r="AK33" s="47">
        <f>AVERAGE(AK17:AK32)</f>
        <v>1</v>
      </c>
      <c r="AL33" s="211"/>
      <c r="AM33" s="212"/>
      <c r="AN33" s="184" t="s">
        <v>81</v>
      </c>
      <c r="AO33" s="185"/>
      <c r="AP33" s="186"/>
      <c r="AQ33" s="47">
        <f>AVERAGE(AQ17:AQ24)</f>
        <v>0.99</v>
      </c>
      <c r="AR33" s="237"/>
      <c r="AS33" s="238"/>
      <c r="AT33" s="231" t="s">
        <v>82</v>
      </c>
      <c r="AU33" s="232"/>
      <c r="AV33" s="233"/>
      <c r="AW33" s="47" t="e">
        <f>AVERAGE(AW17:AW24)</f>
        <v>#DIV/0!</v>
      </c>
      <c r="AX33" s="48"/>
      <c r="AY33" s="234" t="s">
        <v>164</v>
      </c>
      <c r="AZ33" s="235"/>
      <c r="BA33" s="236"/>
      <c r="BB33" s="49" t="e">
        <f>AVERAGE(BC17:BC32)</f>
        <v>#DIV/0!</v>
      </c>
      <c r="BC33" s="223"/>
      <c r="BD33" s="224"/>
    </row>
    <row r="34" spans="1:56" ht="14.25">
      <c r="A34" s="92"/>
      <c r="B34" s="5"/>
      <c r="C34" s="5"/>
      <c r="D34" s="5"/>
      <c r="E34" s="5"/>
      <c r="F34" s="5"/>
      <c r="G34" s="5"/>
      <c r="H34" s="5"/>
      <c r="I34" s="6"/>
      <c r="J34" s="6"/>
      <c r="K34" s="6"/>
      <c r="L34" s="6"/>
      <c r="M34" s="6"/>
      <c r="N34" s="6"/>
      <c r="O34" s="6"/>
      <c r="P34" s="6"/>
      <c r="Q34" s="6"/>
      <c r="R34" s="6"/>
      <c r="S34" s="6"/>
      <c r="T34" s="6"/>
      <c r="U34" s="6"/>
      <c r="V34" s="6"/>
      <c r="W34" s="6"/>
      <c r="X34" s="6"/>
      <c r="Y34" s="6"/>
      <c r="Z34" s="6"/>
      <c r="AA34" s="6"/>
      <c r="AB34" s="182"/>
      <c r="AC34" s="182"/>
      <c r="AD34" s="182"/>
      <c r="AE34" s="43"/>
      <c r="AF34" s="93"/>
      <c r="AG34" s="93"/>
      <c r="AH34" s="182"/>
      <c r="AI34" s="182"/>
      <c r="AJ34" s="182"/>
      <c r="AK34" s="43"/>
      <c r="AL34" s="93"/>
      <c r="AM34" s="93"/>
      <c r="AN34" s="182"/>
      <c r="AO34" s="182"/>
      <c r="AP34" s="182"/>
      <c r="AQ34" s="43"/>
      <c r="AR34" s="93"/>
      <c r="AS34" s="93"/>
      <c r="AT34" s="182"/>
      <c r="AU34" s="182"/>
      <c r="AV34" s="182"/>
      <c r="AW34" s="43"/>
      <c r="AX34" s="93"/>
      <c r="AY34" s="93"/>
      <c r="AZ34" s="182"/>
      <c r="BA34" s="182"/>
      <c r="BB34" s="182"/>
      <c r="BC34" s="43"/>
      <c r="BD34" s="6"/>
    </row>
    <row r="35" spans="1:56" ht="14.25">
      <c r="A35" s="92"/>
      <c r="B35" s="5"/>
      <c r="C35" s="5"/>
      <c r="D35" s="5"/>
      <c r="E35" s="5"/>
      <c r="F35" s="5"/>
      <c r="G35" s="5"/>
      <c r="H35" s="5"/>
      <c r="I35" s="6"/>
      <c r="J35" s="6"/>
      <c r="K35" s="6"/>
      <c r="L35" s="6"/>
      <c r="M35" s="6"/>
      <c r="N35" s="6"/>
      <c r="O35" s="6"/>
      <c r="P35" s="6"/>
      <c r="Q35" s="6"/>
      <c r="R35" s="6"/>
      <c r="S35" s="6"/>
      <c r="T35" s="6"/>
      <c r="U35" s="6"/>
      <c r="V35" s="6"/>
      <c r="W35" s="6"/>
      <c r="X35" s="6"/>
      <c r="Y35" s="6"/>
      <c r="Z35" s="6"/>
      <c r="AA35" s="6"/>
      <c r="AB35" s="94"/>
      <c r="AC35" s="94"/>
      <c r="AD35" s="94"/>
      <c r="AE35" s="43"/>
      <c r="AF35" s="93"/>
      <c r="AG35" s="93"/>
      <c r="AH35" s="94"/>
      <c r="AI35" s="94"/>
      <c r="AJ35" s="94"/>
      <c r="AK35" s="43"/>
      <c r="AL35" s="93"/>
      <c r="AM35" s="93"/>
      <c r="AN35" s="94"/>
      <c r="AO35" s="94"/>
      <c r="AP35" s="94"/>
      <c r="AQ35" s="47"/>
      <c r="AR35" s="93"/>
      <c r="AS35" s="93"/>
      <c r="AT35" s="94"/>
      <c r="AU35" s="94"/>
      <c r="AV35" s="94"/>
      <c r="AW35" s="43"/>
      <c r="AX35" s="93"/>
      <c r="AY35" s="93"/>
      <c r="AZ35" s="94"/>
      <c r="BA35" s="94"/>
      <c r="BB35" s="94"/>
      <c r="BC35" s="43"/>
      <c r="BD35" s="6"/>
    </row>
  </sheetData>
  <sheetProtection/>
  <mergeCells count="92">
    <mergeCell ref="BC33:BD33"/>
    <mergeCell ref="B33:E33"/>
    <mergeCell ref="AH33:AJ33"/>
    <mergeCell ref="AN33:AP33"/>
    <mergeCell ref="AT33:AV33"/>
    <mergeCell ref="AY33:BA33"/>
    <mergeCell ref="AR33:AS33"/>
    <mergeCell ref="G33:AA33"/>
    <mergeCell ref="AN7:AS7"/>
    <mergeCell ref="AT7:AY7"/>
    <mergeCell ref="AH7:AM7"/>
    <mergeCell ref="AZ34:BB34"/>
    <mergeCell ref="AN10:AP10"/>
    <mergeCell ref="AT14:AV14"/>
    <mergeCell ref="AL33:AM33"/>
    <mergeCell ref="AZ7:BD7"/>
    <mergeCell ref="BC14:BC15"/>
    <mergeCell ref="AZ8:BD8"/>
    <mergeCell ref="E9:T9"/>
    <mergeCell ref="AW14:AW15"/>
    <mergeCell ref="AH13:AM13"/>
    <mergeCell ref="AK14:AK15"/>
    <mergeCell ref="AN13:AS13"/>
    <mergeCell ref="AT13:AY13"/>
    <mergeCell ref="AS14:AS15"/>
    <mergeCell ref="AT10:AV10"/>
    <mergeCell ref="AX14:AX15"/>
    <mergeCell ref="AY14:AY15"/>
    <mergeCell ref="AB8:AG8"/>
    <mergeCell ref="AG14:AG15"/>
    <mergeCell ref="AF33:AG33"/>
    <mergeCell ref="AH8:AM8"/>
    <mergeCell ref="AN8:AS8"/>
    <mergeCell ref="AR14:AR15"/>
    <mergeCell ref="AH12:AM12"/>
    <mergeCell ref="AN12:AS12"/>
    <mergeCell ref="A12:D13"/>
    <mergeCell ref="W14:AA14"/>
    <mergeCell ref="AB14:AD14"/>
    <mergeCell ref="AB10:AD10"/>
    <mergeCell ref="E10:L10"/>
    <mergeCell ref="M10:P10"/>
    <mergeCell ref="E14:T14"/>
    <mergeCell ref="E12:AA13"/>
    <mergeCell ref="AB12:AG12"/>
    <mergeCell ref="A1:AA1"/>
    <mergeCell ref="A2:AA2"/>
    <mergeCell ref="AN34:AP34"/>
    <mergeCell ref="AT34:AV34"/>
    <mergeCell ref="AB34:AD34"/>
    <mergeCell ref="AH34:AJ34"/>
    <mergeCell ref="AM14:AM15"/>
    <mergeCell ref="AB33:AD33"/>
    <mergeCell ref="AL14:AL15"/>
    <mergeCell ref="AB7:AG7"/>
    <mergeCell ref="B17:B24"/>
    <mergeCell ref="AQ14:AQ15"/>
    <mergeCell ref="B25:B32"/>
    <mergeCell ref="C25:C32"/>
    <mergeCell ref="D25:D28"/>
    <mergeCell ref="D29:D32"/>
    <mergeCell ref="C17:C24"/>
    <mergeCell ref="Y15:Z15"/>
    <mergeCell ref="AH14:AJ14"/>
    <mergeCell ref="D17:D24"/>
    <mergeCell ref="AZ13:BD13"/>
    <mergeCell ref="AZ14:BB14"/>
    <mergeCell ref="AB13:AG13"/>
    <mergeCell ref="AT12:AY12"/>
    <mergeCell ref="AZ10:BB10"/>
    <mergeCell ref="BD14:BD15"/>
    <mergeCell ref="AH10:AJ10"/>
    <mergeCell ref="AN14:AP14"/>
    <mergeCell ref="AE14:AE15"/>
    <mergeCell ref="AF14:AF15"/>
    <mergeCell ref="AZ12:BD12"/>
    <mergeCell ref="A3:B3"/>
    <mergeCell ref="A4:B4"/>
    <mergeCell ref="A5:B5"/>
    <mergeCell ref="A6:B6"/>
    <mergeCell ref="A7:B7"/>
    <mergeCell ref="E3:J3"/>
    <mergeCell ref="G4:J4"/>
    <mergeCell ref="G5:J5"/>
    <mergeCell ref="AT8:AY8"/>
    <mergeCell ref="G6:J6"/>
    <mergeCell ref="G7:J7"/>
    <mergeCell ref="C3:D3"/>
    <mergeCell ref="C4:D4"/>
    <mergeCell ref="C5:D5"/>
    <mergeCell ref="C6:D6"/>
    <mergeCell ref="C7:D7"/>
  </mergeCells>
  <conditionalFormatting sqref="AK33 AD17:AE17 BB33:BC33 AD18:AD21 AD24:AD32 AE18:AE33 AQ17:AQ33 AW17:AW33 BC17:BC32">
    <cfRule type="containsText" priority="256" dxfId="2" operator="containsText" text="N/A">
      <formula>NOT(ISERROR(SEARCH("N/A",AD17)))</formula>
    </cfRule>
    <cfRule type="cellIs" priority="257" dxfId="1" operator="between">
      <formula>'PLAN GESTION POR PROCESO'!#REF!</formula>
      <formula>'PLAN GESTION POR PROCESO'!#REF!</formula>
    </cfRule>
    <cfRule type="cellIs" priority="258" dxfId="0" operator="between">
      <formula>'PLAN GESTION POR PROCESO'!#REF!</formula>
      <formula>'PLAN GESTION POR PROCESO'!#REF!</formula>
    </cfRule>
    <cfRule type="cellIs" priority="259" dxfId="15" operator="between">
      <formula>'PLAN GESTION POR PROCESO'!#REF!</formula>
      <formula>'PLAN GESTION POR PROCESO'!#REF!</formula>
    </cfRule>
  </conditionalFormatting>
  <conditionalFormatting sqref="AE33">
    <cfRule type="colorScale" priority="47" dxfId="16">
      <colorScale>
        <cfvo type="min" val="0"/>
        <cfvo type="percentile" val="50"/>
        <cfvo type="max"/>
        <color rgb="FFF8696B"/>
        <color rgb="FFFFEB84"/>
        <color rgb="FF63BE7B"/>
      </colorScale>
    </cfRule>
  </conditionalFormatting>
  <conditionalFormatting sqref="AK33">
    <cfRule type="colorScale" priority="46" dxfId="16">
      <colorScale>
        <cfvo type="min" val="0"/>
        <cfvo type="percentile" val="50"/>
        <cfvo type="max"/>
        <color rgb="FFF8696B"/>
        <color rgb="FFFFEB84"/>
        <color rgb="FF63BE7B"/>
      </colorScale>
    </cfRule>
  </conditionalFormatting>
  <conditionalFormatting sqref="AQ33">
    <cfRule type="colorScale" priority="45" dxfId="16">
      <colorScale>
        <cfvo type="min" val="0"/>
        <cfvo type="percentile" val="50"/>
        <cfvo type="max"/>
        <color rgb="FFF8696B"/>
        <color rgb="FFFFEB84"/>
        <color rgb="FF63BE7B"/>
      </colorScale>
    </cfRule>
  </conditionalFormatting>
  <conditionalFormatting sqref="AW33">
    <cfRule type="colorScale" priority="44" dxfId="16">
      <colorScale>
        <cfvo type="min" val="0"/>
        <cfvo type="percentile" val="50"/>
        <cfvo type="max"/>
        <color rgb="FFF8696B"/>
        <color rgb="FFFFEB84"/>
        <color rgb="FF63BE7B"/>
      </colorScale>
    </cfRule>
  </conditionalFormatting>
  <conditionalFormatting sqref="BB33">
    <cfRule type="colorScale" priority="39" dxfId="16">
      <colorScale>
        <cfvo type="min" val="0"/>
        <cfvo type="percentile" val="50"/>
        <cfvo type="max"/>
        <color rgb="FFF8696B"/>
        <color rgb="FFFFEB84"/>
        <color rgb="FF63BE7B"/>
      </colorScale>
    </cfRule>
  </conditionalFormatting>
  <conditionalFormatting sqref="AD17:AE17 AD18:AD21 AD24:AD32 AE18:AE32">
    <cfRule type="containsText" priority="32" dxfId="2" operator="containsText" text="N/A">
      <formula>NOT(ISERROR(SEARCH("N/A",AD17)))</formula>
    </cfRule>
  </conditionalFormatting>
  <conditionalFormatting sqref="AD22">
    <cfRule type="containsText" priority="13" dxfId="2" operator="containsText" text="N/A">
      <formula>NOT(ISERROR(SEARCH("N/A",AD22)))</formula>
    </cfRule>
  </conditionalFormatting>
  <conditionalFormatting sqref="AD22">
    <cfRule type="containsText" priority="14" dxfId="2" operator="containsText" text="N/A">
      <formula>NOT(ISERROR(SEARCH("N/A",AD22)))</formula>
    </cfRule>
    <cfRule type="cellIs" priority="15" dxfId="1" operator="between">
      <formula>'PLAN GESTION POR PROCESO'!#REF!</formula>
      <formula>'PLAN GESTION POR PROCESO'!#REF!</formula>
    </cfRule>
    <cfRule type="cellIs" priority="16" dxfId="0" operator="between">
      <formula>'PLAN GESTION POR PROCESO'!#REF!</formula>
      <formula>'PLAN GESTION POR PROCESO'!#REF!</formula>
    </cfRule>
    <cfRule type="cellIs" priority="17" dxfId="15" operator="between">
      <formula>'PLAN GESTION POR PROCESO'!#REF!</formula>
      <formula>'PLAN GESTION POR PROCESO'!#REF!</formula>
    </cfRule>
  </conditionalFormatting>
  <conditionalFormatting sqref="BB22">
    <cfRule type="colorScale" priority="18" dxfId="16">
      <colorScale>
        <cfvo type="min" val="0"/>
        <cfvo type="percentile" val="50"/>
        <cfvo type="max"/>
        <color rgb="FF63BE7B"/>
        <color rgb="FFFFEB84"/>
        <color rgb="FFF8696B"/>
      </colorScale>
    </cfRule>
  </conditionalFormatting>
  <conditionalFormatting sqref="BB22">
    <cfRule type="colorScale" priority="19" dxfId="16">
      <colorScale>
        <cfvo type="min" val="0"/>
        <cfvo type="percentile" val="50"/>
        <cfvo type="max"/>
        <color rgb="FF63BE7B"/>
        <color rgb="FFFFEB84"/>
        <color rgb="FFF8696B"/>
      </colorScale>
    </cfRule>
  </conditionalFormatting>
  <conditionalFormatting sqref="AD23">
    <cfRule type="containsText" priority="7" dxfId="2" operator="containsText" text="N/A">
      <formula>NOT(ISERROR(SEARCH("N/A",AD23)))</formula>
    </cfRule>
    <cfRule type="cellIs" priority="8" dxfId="1" operator="between">
      <formula>'PLAN GESTION POR PROCESO'!#REF!</formula>
      <formula>'PLAN GESTION POR PROCESO'!#REF!</formula>
    </cfRule>
    <cfRule type="cellIs" priority="9" dxfId="0" operator="between">
      <formula>'PLAN GESTION POR PROCESO'!#REF!</formula>
      <formula>'PLAN GESTION POR PROCESO'!#REF!</formula>
    </cfRule>
    <cfRule type="cellIs" priority="10" dxfId="15" operator="between">
      <formula>'PLAN GESTION POR PROCESO'!#REF!</formula>
      <formula>'PLAN GESTION POR PROCESO'!#REF!</formula>
    </cfRule>
  </conditionalFormatting>
  <conditionalFormatting sqref="AD23">
    <cfRule type="containsText" priority="6" dxfId="2" operator="containsText" text="N/A">
      <formula>NOT(ISERROR(SEARCH("N/A",AD23)))</formula>
    </cfRule>
  </conditionalFormatting>
  <conditionalFormatting sqref="BB23">
    <cfRule type="colorScale" priority="11" dxfId="16">
      <colorScale>
        <cfvo type="min" val="0"/>
        <cfvo type="percentile" val="50"/>
        <cfvo type="max"/>
        <color rgb="FF63BE7B"/>
        <color rgb="FFFFEB84"/>
        <color rgb="FFF8696B"/>
      </colorScale>
    </cfRule>
  </conditionalFormatting>
  <conditionalFormatting sqref="BB23">
    <cfRule type="colorScale" priority="12" dxfId="16">
      <colorScale>
        <cfvo type="min" val="0"/>
        <cfvo type="percentile" val="50"/>
        <cfvo type="max"/>
        <color rgb="FF63BE7B"/>
        <color rgb="FFFFEB84"/>
        <color rgb="FFF8696B"/>
      </colorScale>
    </cfRule>
  </conditionalFormatting>
  <conditionalFormatting sqref="BB17:BB21 BB24:BB33">
    <cfRule type="colorScale" priority="541" dxfId="16">
      <colorScale>
        <cfvo type="min" val="0"/>
        <cfvo type="percentile" val="50"/>
        <cfvo type="max"/>
        <color rgb="FF63BE7B"/>
        <color rgb="FFFFEB84"/>
        <color rgb="FFF8696B"/>
      </colorScale>
    </cfRule>
  </conditionalFormatting>
  <conditionalFormatting sqref="BB17:BB21 BB24:BB32">
    <cfRule type="colorScale" priority="589" dxfId="16">
      <colorScale>
        <cfvo type="min" val="0"/>
        <cfvo type="percentile" val="50"/>
        <cfvo type="max"/>
        <color rgb="FF63BE7B"/>
        <color rgb="FFFFEB84"/>
        <color rgb="FFF8696B"/>
      </colorScale>
    </cfRule>
  </conditionalFormatting>
  <conditionalFormatting sqref="AQ35">
    <cfRule type="containsText" priority="2" dxfId="2" operator="containsText" text="N/A">
      <formula>NOT(ISERROR(SEARCH("N/A",AQ35)))</formula>
    </cfRule>
    <cfRule type="cellIs" priority="3" dxfId="1" operator="between">
      <formula>'PLAN GESTION POR PROCESO'!#REF!</formula>
      <formula>'PLAN GESTION POR PROCESO'!#REF!</formula>
    </cfRule>
    <cfRule type="cellIs" priority="4" dxfId="0" operator="between">
      <formula>'PLAN GESTION POR PROCESO'!#REF!</formula>
      <formula>'PLAN GESTION POR PROCESO'!#REF!</formula>
    </cfRule>
    <cfRule type="cellIs" priority="5" dxfId="15" operator="between">
      <formula>'PLAN GESTION POR PROCESO'!#REF!</formula>
      <formula>'PLAN GESTION POR PROCESO'!#REF!</formula>
    </cfRule>
  </conditionalFormatting>
  <conditionalFormatting sqref="AQ35">
    <cfRule type="colorScale" priority="1" dxfId="16">
      <colorScale>
        <cfvo type="min" val="0"/>
        <cfvo type="percentile" val="50"/>
        <cfvo type="max"/>
        <color rgb="FFF8696B"/>
        <color rgb="FFFFEB84"/>
        <color rgb="FF63BE7B"/>
      </colorScale>
    </cfRule>
  </conditionalFormatting>
  <dataValidations count="9">
    <dataValidation type="list" allowBlank="1" showInputMessage="1" showErrorMessage="1" sqref="AD5">
      <formula1>$BD$7:$BD$10</formula1>
    </dataValidation>
    <dataValidation type="list" allowBlank="1" showInputMessage="1" showErrorMessage="1" promptTitle="Cualquier contenido" error="Escriba un texto " sqref="G17:G24">
      <formula1>META02</formula1>
    </dataValidation>
    <dataValidation type="list" allowBlank="1" showInputMessage="1" showErrorMessage="1" sqref="K17:K32">
      <formula1>PROGRAMACION</formula1>
    </dataValidation>
    <dataValidation type="list" allowBlank="1" showInputMessage="1" showErrorMessage="1" sqref="R17:R32">
      <formula1>INDICADOR</formula1>
    </dataValidation>
    <dataValidation type="list" allowBlank="1" showInputMessage="1" showErrorMessage="1" sqref="W17:W32">
      <formula1>FUENTE</formula1>
    </dataValidation>
    <dataValidation type="list" allowBlank="1" showInputMessage="1" showErrorMessage="1" sqref="X17:X32">
      <formula1>RUBROS</formula1>
    </dataValidation>
    <dataValidation type="list" allowBlank="1" showInputMessage="1" showErrorMessage="1" sqref="Y17:Y32">
      <formula1>CODIGO</formula1>
    </dataValidation>
    <dataValidation type="list" allowBlank="1" showInputMessage="1" showErrorMessage="1" sqref="V17:V32">
      <formula1>CONTRALORIA</formula1>
    </dataValidation>
    <dataValidation type="list" allowBlank="1" showInputMessage="1" showErrorMessage="1" sqref="G25:G32">
      <formula1>META02</formula1>
    </dataValidation>
  </dataValidations>
  <hyperlinks>
    <hyperlink ref="AM32" r:id="rId1" display="http://www.gobiernobogota.gov.co/transparencia/instrumentos-gestion-informacion-publica/relacionados-informacion"/>
    <hyperlink ref="AS32" r:id="rId2"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fitToHeight="0" fitToWidth="1" horizontalDpi="600" verticalDpi="600" orientation="landscape" paperSize="14" scale="39"/>
  <headerFooter>
    <oddFooter>&amp;RCódigo: PLE-PIN-F017
Versión: 1
Vigencia desde: 8 septiembre de 2017
</oddFooter>
  </headerFooter>
  <colBreaks count="1" manualBreakCount="1">
    <brk id="27" max="42" man="1"/>
  </colBreaks>
  <drawing r:id="rId5"/>
  <legacyDrawing r:id="rId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11.421875" defaultRowHeight="15"/>
  <sheetData>
    <row r="1" ht="15">
      <c r="A1">
        <v>8000000</v>
      </c>
    </row>
    <row r="2" ht="15">
      <c r="A2">
        <f>+A1/30</f>
        <v>266666.6666666667</v>
      </c>
    </row>
    <row r="3" ht="15">
      <c r="A3">
        <f>+A2*13</f>
        <v>3466666.666666667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421875" style="0" bestFit="1" customWidth="1"/>
    <col min="4" max="4" width="43.28125" style="0" customWidth="1"/>
    <col min="5" max="5" width="13.28125" style="0" customWidth="1"/>
  </cols>
  <sheetData>
    <row r="1" spans="1:6" ht="15">
      <c r="A1" t="s">
        <v>38</v>
      </c>
      <c r="B1" t="s">
        <v>25</v>
      </c>
      <c r="C1" t="s">
        <v>41</v>
      </c>
      <c r="D1" t="s">
        <v>42</v>
      </c>
      <c r="F1" t="s">
        <v>18</v>
      </c>
    </row>
    <row r="2" spans="1:6" ht="15">
      <c r="A2" t="s">
        <v>32</v>
      </c>
      <c r="B2" t="s">
        <v>39</v>
      </c>
      <c r="D2" t="s">
        <v>43</v>
      </c>
      <c r="F2" t="s">
        <v>49</v>
      </c>
    </row>
    <row r="3" spans="1:6" ht="15">
      <c r="A3" t="s">
        <v>33</v>
      </c>
      <c r="B3" t="s">
        <v>40</v>
      </c>
      <c r="C3" t="s">
        <v>83</v>
      </c>
      <c r="D3" t="s">
        <v>44</v>
      </c>
      <c r="F3" t="s">
        <v>50</v>
      </c>
    </row>
    <row r="4" spans="1:6" ht="15">
      <c r="A4" t="s">
        <v>34</v>
      </c>
      <c r="C4" t="s">
        <v>84</v>
      </c>
      <c r="D4" t="s">
        <v>45</v>
      </c>
      <c r="F4" t="s">
        <v>51</v>
      </c>
    </row>
    <row r="5" spans="1:4" ht="15">
      <c r="A5" t="s">
        <v>35</v>
      </c>
      <c r="C5" t="s">
        <v>85</v>
      </c>
      <c r="D5" t="s">
        <v>46</v>
      </c>
    </row>
    <row r="6" spans="1:7" ht="15">
      <c r="A6" t="s">
        <v>36</v>
      </c>
      <c r="C6" t="s">
        <v>86</v>
      </c>
      <c r="E6" t="s">
        <v>63</v>
      </c>
      <c r="G6" t="s">
        <v>64</v>
      </c>
    </row>
    <row r="7" spans="1:7" ht="15">
      <c r="A7" t="s">
        <v>37</v>
      </c>
      <c r="E7" t="s">
        <v>47</v>
      </c>
      <c r="G7" t="s">
        <v>65</v>
      </c>
    </row>
    <row r="8" spans="5:7" ht="15">
      <c r="E8" t="s">
        <v>48</v>
      </c>
      <c r="G8" t="s">
        <v>66</v>
      </c>
    </row>
    <row r="9" ht="15">
      <c r="E9" t="s">
        <v>61</v>
      </c>
    </row>
    <row r="10" ht="15">
      <c r="E10" t="s">
        <v>62</v>
      </c>
    </row>
    <row r="12" spans="1:8" s="10" customFormat="1" ht="74.25" customHeight="1">
      <c r="A12" s="19"/>
      <c r="C12" s="20"/>
      <c r="D12" s="13"/>
      <c r="H12" s="10" t="s">
        <v>68</v>
      </c>
    </row>
    <row r="13" spans="1:8" s="10" customFormat="1" ht="74.25" customHeight="1">
      <c r="A13" s="19"/>
      <c r="C13" s="20"/>
      <c r="D13" s="13"/>
      <c r="H13" s="10" t="s">
        <v>69</v>
      </c>
    </row>
    <row r="14" spans="1:8" s="10" customFormat="1" ht="74.25" customHeight="1">
      <c r="A14" s="19"/>
      <c r="C14" s="20"/>
      <c r="D14" s="9"/>
      <c r="H14" s="10" t="s">
        <v>70</v>
      </c>
    </row>
    <row r="15" spans="1:8" s="10" customFormat="1" ht="74.25" customHeight="1">
      <c r="A15" s="19"/>
      <c r="C15" s="20"/>
      <c r="D15" s="9"/>
      <c r="H15" s="10" t="s">
        <v>71</v>
      </c>
    </row>
    <row r="16" spans="1:4" s="10" customFormat="1" ht="74.25" customHeight="1" thickBot="1">
      <c r="A16" s="19"/>
      <c r="C16" s="20"/>
      <c r="D16" s="12"/>
    </row>
    <row r="17" spans="1:4" s="10" customFormat="1" ht="74.25" customHeight="1">
      <c r="A17" s="19"/>
      <c r="C17" s="20"/>
      <c r="D17" s="11"/>
    </row>
    <row r="18" spans="1:4" s="10" customFormat="1" ht="74.25" customHeight="1">
      <c r="A18" s="19"/>
      <c r="C18" s="20"/>
      <c r="D18" s="13"/>
    </row>
    <row r="19" spans="1:4" s="10" customFormat="1" ht="74.25" customHeight="1">
      <c r="A19" s="19"/>
      <c r="C19" s="20"/>
      <c r="D19" s="13"/>
    </row>
    <row r="20" spans="1:4" s="10" customFormat="1" ht="74.25" customHeight="1">
      <c r="A20" s="19"/>
      <c r="C20" s="20"/>
      <c r="D20" s="13"/>
    </row>
    <row r="21" spans="1:4" s="10" customFormat="1" ht="74.25" customHeight="1" thickBot="1">
      <c r="A21" s="19"/>
      <c r="C21" s="21"/>
      <c r="D21" s="13"/>
    </row>
    <row r="22" spans="3:4" ht="18.75" thickBot="1">
      <c r="C22" s="21"/>
      <c r="D22" s="11"/>
    </row>
    <row r="23" spans="3:4" ht="18.75" thickBot="1">
      <c r="C23" s="21"/>
      <c r="D23" s="8"/>
    </row>
    <row r="24" spans="3:4" ht="18">
      <c r="C24" s="22"/>
      <c r="D24" s="11"/>
    </row>
    <row r="25" spans="3:4" ht="18">
      <c r="C25" s="22"/>
      <c r="D25" s="13"/>
    </row>
    <row r="26" spans="3:4" ht="18">
      <c r="C26" s="22"/>
      <c r="D26" s="13"/>
    </row>
    <row r="27" spans="3:4" ht="18.75" thickBot="1">
      <c r="C27" s="22"/>
      <c r="D27" s="12"/>
    </row>
    <row r="28" spans="3:4" ht="18">
      <c r="C28" s="22"/>
      <c r="D28" s="11"/>
    </row>
    <row r="29" spans="3:4" ht="18">
      <c r="C29" s="22"/>
      <c r="D29" s="13"/>
    </row>
    <row r="30" spans="3:4" ht="18">
      <c r="C30" s="22"/>
      <c r="D30" s="13"/>
    </row>
    <row r="31" spans="3:4" ht="18">
      <c r="C31" s="22"/>
      <c r="D31" s="13"/>
    </row>
    <row r="32" spans="3:4" ht="18">
      <c r="C32" s="23"/>
      <c r="D32" s="13"/>
    </row>
    <row r="33" spans="3:4" ht="18">
      <c r="C33" s="23"/>
      <c r="D33" s="13"/>
    </row>
    <row r="34" spans="3:4" ht="18">
      <c r="C34" s="23"/>
      <c r="D34" s="12"/>
    </row>
    <row r="35" spans="3:4" ht="18">
      <c r="C35" s="23"/>
      <c r="D35" s="12"/>
    </row>
    <row r="36" spans="3:4" ht="18">
      <c r="C36" s="23"/>
      <c r="D36" s="12"/>
    </row>
    <row r="37" spans="3:4" ht="18">
      <c r="C37" s="23"/>
      <c r="D37" s="12"/>
    </row>
    <row r="38" spans="3:4" ht="18">
      <c r="C38" s="23"/>
      <c r="D38" s="15"/>
    </row>
    <row r="39" spans="3:4" ht="18">
      <c r="C39" s="23"/>
      <c r="D39" s="15"/>
    </row>
    <row r="40" spans="3:4" ht="18">
      <c r="C40" s="24"/>
      <c r="D40" s="15"/>
    </row>
    <row r="41" spans="3:4" ht="18">
      <c r="C41" s="24"/>
      <c r="D41" s="15"/>
    </row>
    <row r="42" spans="3:4" ht="18.75" thickBot="1">
      <c r="C42" s="25"/>
      <c r="D42" s="15"/>
    </row>
    <row r="43" spans="3:4" ht="18">
      <c r="C43" s="26"/>
      <c r="D43" s="11"/>
    </row>
    <row r="44" spans="3:4" ht="18">
      <c r="C44" s="27"/>
      <c r="D44" s="12"/>
    </row>
    <row r="45" spans="3:4" ht="18">
      <c r="C45" s="27"/>
      <c r="D45" s="12"/>
    </row>
    <row r="46" spans="3:4" ht="18">
      <c r="C46" s="27"/>
      <c r="D46" s="15"/>
    </row>
    <row r="47" spans="3:4" ht="18.75" thickBot="1">
      <c r="C47" s="28"/>
      <c r="D47" s="14"/>
    </row>
    <row r="48" ht="18">
      <c r="C48" s="29"/>
    </row>
    <row r="49" ht="18">
      <c r="C49" s="29"/>
    </row>
    <row r="50" ht="18">
      <c r="C50" s="29"/>
    </row>
    <row r="51" ht="18">
      <c r="C51" s="29"/>
    </row>
    <row r="52" ht="18">
      <c r="C52" s="30"/>
    </row>
    <row r="53" ht="18">
      <c r="C53" s="30"/>
    </row>
    <row r="54" ht="18">
      <c r="C54" s="30"/>
    </row>
    <row r="55" ht="18">
      <c r="C55" s="30"/>
    </row>
    <row r="56" ht="18">
      <c r="C56" s="31"/>
    </row>
    <row r="57" ht="18">
      <c r="C57" s="32"/>
    </row>
    <row r="58" ht="18">
      <c r="C58" s="32"/>
    </row>
    <row r="59" ht="18">
      <c r="C59" s="32"/>
    </row>
    <row r="60" ht="18.75" thickBot="1">
      <c r="C60" s="33"/>
    </row>
    <row r="61" ht="18">
      <c r="C61" s="34"/>
    </row>
    <row r="62" ht="18">
      <c r="C62" s="35"/>
    </row>
    <row r="63" ht="18">
      <c r="C63" s="35"/>
    </row>
    <row r="64" ht="18">
      <c r="C64" s="35"/>
    </row>
    <row r="65" ht="18">
      <c r="C65" s="35"/>
    </row>
    <row r="66" ht="18">
      <c r="C66" s="36"/>
    </row>
    <row r="67" ht="18">
      <c r="C67" s="36"/>
    </row>
    <row r="68" ht="18">
      <c r="C68" s="36"/>
    </row>
    <row r="69" ht="18">
      <c r="C69" s="36"/>
    </row>
    <row r="70" ht="18">
      <c r="C70" s="36"/>
    </row>
    <row r="71" ht="18">
      <c r="C71" s="37"/>
    </row>
    <row r="72" ht="18">
      <c r="C72" s="36"/>
    </row>
    <row r="73" ht="18">
      <c r="C73" s="36"/>
    </row>
    <row r="74" ht="18">
      <c r="C74" s="36"/>
    </row>
    <row r="75" ht="18">
      <c r="C75" s="36"/>
    </row>
    <row r="76" ht="18">
      <c r="C76" s="36"/>
    </row>
    <row r="77" ht="18">
      <c r="C77" s="36"/>
    </row>
    <row r="78" ht="18">
      <c r="C78" s="36"/>
    </row>
    <row r="79" ht="18">
      <c r="C79" s="35"/>
    </row>
    <row r="80" ht="18">
      <c r="C80" s="35"/>
    </row>
    <row r="81" ht="18">
      <c r="C81" s="35"/>
    </row>
    <row r="82" ht="18">
      <c r="C82" s="35"/>
    </row>
    <row r="83" ht="18">
      <c r="C83" s="35"/>
    </row>
    <row r="84" ht="18">
      <c r="C84" s="35"/>
    </row>
    <row r="85" ht="18">
      <c r="C85" s="38"/>
    </row>
    <row r="86" ht="18">
      <c r="C86" s="35"/>
    </row>
    <row r="87" ht="18">
      <c r="C87" s="35"/>
    </row>
    <row r="88" ht="18.75" thickBot="1">
      <c r="C88" s="39"/>
    </row>
    <row r="89" ht="18">
      <c r="C89" s="40"/>
    </row>
    <row r="90" ht="18">
      <c r="C90" s="36"/>
    </row>
    <row r="91" ht="18">
      <c r="C91" s="36"/>
    </row>
    <row r="92" ht="18">
      <c r="C92" s="36"/>
    </row>
    <row r="93" ht="18">
      <c r="C93" s="36"/>
    </row>
    <row r="94" ht="18.75" thickBot="1">
      <c r="C94" s="41"/>
    </row>
    <row r="99" spans="2:3" ht="15">
      <c r="B99" t="s">
        <v>29</v>
      </c>
      <c r="C99" t="s">
        <v>52</v>
      </c>
    </row>
    <row r="100" spans="2:3" ht="30">
      <c r="B100" s="17">
        <v>1167</v>
      </c>
      <c r="C100" s="10" t="s">
        <v>53</v>
      </c>
    </row>
    <row r="101" spans="2:3" ht="30">
      <c r="B101" s="17">
        <v>1131</v>
      </c>
      <c r="C101" s="10" t="s">
        <v>54</v>
      </c>
    </row>
    <row r="102" spans="2:3" ht="30">
      <c r="B102" s="17">
        <v>1177</v>
      </c>
      <c r="C102" s="10" t="s">
        <v>55</v>
      </c>
    </row>
    <row r="103" spans="2:3" ht="30">
      <c r="B103" s="17">
        <v>1094</v>
      </c>
      <c r="C103" s="10" t="s">
        <v>56</v>
      </c>
    </row>
    <row r="104" spans="2:3" ht="30">
      <c r="B104" s="17">
        <v>1128</v>
      </c>
      <c r="C104" s="10" t="s">
        <v>57</v>
      </c>
    </row>
    <row r="105" spans="2:3" ht="30">
      <c r="B105" s="17">
        <v>1095</v>
      </c>
      <c r="C105" s="10" t="s">
        <v>58</v>
      </c>
    </row>
    <row r="106" spans="2:3" ht="45">
      <c r="B106" s="17">
        <v>1129</v>
      </c>
      <c r="C106" s="10" t="s">
        <v>59</v>
      </c>
    </row>
    <row r="107" spans="2:3" ht="45">
      <c r="B107" s="17">
        <v>1120</v>
      </c>
      <c r="C107" s="10" t="s">
        <v>60</v>
      </c>
    </row>
    <row r="108" ht="15">
      <c r="B108" s="16"/>
    </row>
    <row r="109" ht="15">
      <c r="B109" s="16"/>
    </row>
  </sheetData>
  <sheetProtection/>
  <conditionalFormatting sqref="C13">
    <cfRule type="colorScale" priority="1" dxfId="16">
      <colorScale>
        <cfvo type="min" val="0"/>
        <cfvo type="max"/>
        <color rgb="FFFF7128"/>
        <color rgb="FFFFEF9C"/>
      </colorScale>
    </cfRule>
  </conditionalFormatting>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2018-01-15T20:26:27Z</cp:lastPrinted>
  <dcterms:created xsi:type="dcterms:W3CDTF">2016-04-29T15:58:00Z</dcterms:created>
  <dcterms:modified xsi:type="dcterms:W3CDTF">2018-10-31T16:11:50Z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