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4080" windowHeight="11880" activeTab="0"/>
  </bookViews>
  <sheets>
    <sheet name="Hoja1" sheetId="1" r:id="rId1"/>
  </sheets>
  <externalReferences>
    <externalReference r:id="rId4"/>
  </externalReferences>
  <definedNames>
    <definedName name="_xlfn.IFERROR" hidden="1">#NAME?</definedName>
    <definedName name="CODIGO">#REF!</definedName>
    <definedName name="CONTRALORIA">#REF!</definedName>
    <definedName name="FUENTE">#REF!</definedName>
    <definedName name="INDICADOR">#REF!</definedName>
    <definedName name="META2">#REF!</definedName>
    <definedName name="PROGRAMACION">#REF!</definedName>
    <definedName name="RUBROS">#REF!</definedName>
  </definedNames>
  <calcPr fullCalcOnLoad="1"/>
</workbook>
</file>

<file path=xl/comments1.xml><?xml version="1.0" encoding="utf-8"?>
<comments xmlns="http://schemas.openxmlformats.org/spreadsheetml/2006/main">
  <authors>
    <author>juan.jimenez</author>
  </authors>
  <commentList>
    <comment ref="B12" authorId="0">
      <text>
        <r>
          <rPr>
            <b/>
            <sz val="8"/>
            <rFont val="Tahoma"/>
            <family val="2"/>
          </rPr>
          <t>juan.jimenez:</t>
        </r>
        <r>
          <rPr>
            <sz val="8"/>
            <rFont val="Tahoma"/>
            <family val="2"/>
          </rPr>
          <t xml:space="preserve">
Seleccionar el objetivo estrategico asociado al proceso</t>
        </r>
      </text>
    </comment>
    <comment ref="K12" authorId="0">
      <text>
        <r>
          <rPr>
            <b/>
            <sz val="8"/>
            <rFont val="Tahoma"/>
            <family val="2"/>
          </rPr>
          <t>juan.jimenez:</t>
        </r>
        <r>
          <rPr>
            <sz val="8"/>
            <rFont val="Tahoma"/>
            <family val="2"/>
          </rPr>
          <t xml:space="preserve">
Establecer el tipo programacion:
- Suma
-Constante
-Creciente
-Decreciente</t>
        </r>
      </text>
    </comment>
    <comment ref="R12" authorId="0">
      <text>
        <r>
          <rPr>
            <b/>
            <sz val="8"/>
            <rFont val="Tahoma"/>
            <family val="2"/>
          </rPr>
          <t>juan.jimenez:</t>
        </r>
        <r>
          <rPr>
            <sz val="8"/>
            <rFont val="Tahoma"/>
            <family val="2"/>
          </rPr>
          <t xml:space="preserve">
Establecer el tipo de indicador para la medicion:
- Eficacia
-Efectividad
-Eficiencia</t>
        </r>
      </text>
    </comment>
    <comment ref="T12" authorId="0">
      <text>
        <r>
          <rPr>
            <b/>
            <sz val="8"/>
            <rFont val="Tahoma"/>
            <family val="2"/>
          </rPr>
          <t>juan.jimenez:</t>
        </r>
        <r>
          <rPr>
            <sz val="8"/>
            <rFont val="Tahoma"/>
            <family val="2"/>
          </rPr>
          <t xml:space="preserve">
Establecer la o las dependencias responsables del proceso</t>
        </r>
      </text>
    </comment>
    <comment ref="V12" authorId="0">
      <text>
        <r>
          <rPr>
            <b/>
            <sz val="8"/>
            <rFont val="Tahoma"/>
            <family val="2"/>
          </rPr>
          <t>juan.jimenez:</t>
        </r>
        <r>
          <rPr>
            <sz val="8"/>
            <rFont val="Tahoma"/>
            <family val="2"/>
          </rPr>
          <t xml:space="preserve">
Dejar este apartado para el diligenciamiento en la DPSI</t>
        </r>
      </text>
    </comment>
    <comment ref="W12" authorId="0">
      <text>
        <r>
          <rPr>
            <b/>
            <sz val="8"/>
            <rFont val="Tahoma"/>
            <family val="2"/>
          </rPr>
          <t>juan.jimenez:</t>
        </r>
        <r>
          <rPr>
            <sz val="8"/>
            <rFont val="Tahoma"/>
            <family val="2"/>
          </rPr>
          <t xml:space="preserve">
Asociar la fuente de financiacion
-Recursos Inversion
-Recursos Funcionamiento</t>
        </r>
      </text>
    </comment>
    <comment ref="AA12" authorId="0">
      <text>
        <r>
          <rPr>
            <b/>
            <sz val="8"/>
            <rFont val="Tahoma"/>
            <family val="2"/>
          </rPr>
          <t>juan.jimenez:</t>
        </r>
        <r>
          <rPr>
            <sz val="8"/>
            <rFont val="Tahoma"/>
            <family val="2"/>
          </rPr>
          <t xml:space="preserve">
Cuantificar el valor total (en millones de pesos) de cada meta</t>
        </r>
      </text>
    </comment>
    <comment ref="Y13" authorId="0">
      <text>
        <r>
          <rPr>
            <b/>
            <sz val="8"/>
            <rFont val="Tahoma"/>
            <family val="2"/>
          </rPr>
          <t>juan.jimenez:</t>
        </r>
        <r>
          <rPr>
            <sz val="8"/>
            <rFont val="Tahoma"/>
            <family val="2"/>
          </rPr>
          <t xml:space="preserve">
Al insertar el codigo del proyecto automaticamente se despliega el nombre del proyecto</t>
        </r>
      </text>
    </comment>
  </commentList>
</comments>
</file>

<file path=xl/sharedStrings.xml><?xml version="1.0" encoding="utf-8"?>
<sst xmlns="http://schemas.openxmlformats.org/spreadsheetml/2006/main" count="478" uniqueCount="240">
  <si>
    <t>SECRETARIA DISTRITAL DE GOBIERNO</t>
  </si>
  <si>
    <t xml:space="preserve">VIGENCIA DE LA PLANEACIÓN: </t>
  </si>
  <si>
    <t>CONTROL DE CAMBIOS</t>
  </si>
  <si>
    <t xml:space="preserve">Dependencia: </t>
  </si>
  <si>
    <t>SUBSECRETARÍA DE GESTIÓN LOCAL</t>
  </si>
  <si>
    <t>VERSIÓN</t>
  </si>
  <si>
    <t>FECHA</t>
  </si>
  <si>
    <t>DESCRIPCIÓN DE LA MODIFICACIÓN</t>
  </si>
  <si>
    <r>
      <t>Objetivo Proceso:</t>
    </r>
    <r>
      <rPr>
        <sz val="10"/>
        <rFont val="Arial"/>
        <family val="2"/>
      </rPr>
      <t xml:space="preserve"> </t>
    </r>
  </si>
  <si>
    <t>Fortalecer la capacidad institucional de las Alcaldías Locales a través del diseño y acompañamiento en la implementación del modelo de gestión, la asistencia técnica y generación
de alertas tempranas frente a la gestión local en materia policiva y desarrollo local y el impulso a la capacidad de interlocución de los alcaldes locales con los actores institucionales y sociales para
mejorar el servicio al ciudadano y fortalecer la gobernanza local por parte de las Alcaldías Locales.</t>
  </si>
  <si>
    <t>Primera versión del Plan de Gestión 2018, en el cual se encuentran incluídas las metas de Implementación del Modelo de Planeación y Gestión.</t>
  </si>
  <si>
    <r>
      <t>Alcance del Proceso:</t>
    </r>
    <r>
      <rPr>
        <sz val="10"/>
        <rFont val="Arial"/>
        <family val="2"/>
      </rPr>
      <t xml:space="preserve"> </t>
    </r>
  </si>
  <si>
    <t>Lineamientos, orientaciones, acompañamiento, seguimiento y asistencia técnica en materia de gestión y desarrollo local, gestión policiva, agenciamiento y coordinación interinstitucional y participación ciudadana local.</t>
  </si>
  <si>
    <r>
      <t>Líder del  Proceso:</t>
    </r>
    <r>
      <rPr>
        <sz val="10"/>
        <rFont val="Arial"/>
        <family val="2"/>
      </rPr>
      <t xml:space="preserve"> </t>
    </r>
  </si>
  <si>
    <t>SUBSECRETARIO DE GESTIÓN LOCAL</t>
  </si>
  <si>
    <t>G</t>
  </si>
  <si>
    <t>PLAN ESTRATEGICO INSTITUCIONAL</t>
  </si>
  <si>
    <t>SEGUIMIENTO PLAN GESTION DEL PROCESO</t>
  </si>
  <si>
    <t xml:space="preserve">EVALUACIÓN I TRIMESTRE </t>
  </si>
  <si>
    <t xml:space="preserve">EVALUACIÓN II TRIMESTRE </t>
  </si>
  <si>
    <t xml:space="preserve">EVALUACIÓN III TRIMESTRE </t>
  </si>
  <si>
    <t xml:space="preserve">EVALUACIÓN IV TRIMESTRE </t>
  </si>
  <si>
    <t>EVALUACIÓN FINAL PLAN DE GESTION</t>
  </si>
  <si>
    <t>PROGRAMADO EN LA VIGENCIA</t>
  </si>
  <si>
    <t>FINANCIACIÓN DE LA ACTIVIDAD</t>
  </si>
  <si>
    <t xml:space="preserve">RESULTADO INDICADOR </t>
  </si>
  <si>
    <t>RESULTADO DE LA MEDICION</t>
  </si>
  <si>
    <t>ANÁLISIS DE AVANCE</t>
  </si>
  <si>
    <t>MEDIO DE VERIFICACIÓN</t>
  </si>
  <si>
    <t>ANÁLISIS DE RESULTADO</t>
  </si>
  <si>
    <t>N° OE</t>
  </si>
  <si>
    <t>OBJETIVO ESTRATÉGICO</t>
  </si>
  <si>
    <t>OBJETIVO ESPECIFICO/ESTRATEGIA</t>
  </si>
  <si>
    <t>META CUATRIENAL PLAN ESTRATEGICO SDG</t>
  </si>
  <si>
    <t>META PLAN DE GESTION VIGENCIA</t>
  </si>
  <si>
    <t>PONDERACIÓN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</si>
  <si>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</si>
  <si>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</si>
  <si>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</si>
  <si>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</si>
  <si>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</si>
  <si>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</si>
  <si>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</si>
  <si>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</si>
  <si>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</si>
  <si>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</si>
  <si>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</si>
  <si>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</si>
  <si>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</si>
  <si>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</si>
  <si>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</si>
  <si>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REPORTA CB0404</t>
  </si>
  <si>
    <t>FUENTE</t>
  </si>
  <si>
    <t>RUBRO GASTO FUNCIONAMIENTO</t>
  </si>
  <si>
    <t xml:space="preserve">PROYECTO DE INVERSIÓN </t>
  </si>
  <si>
    <t>VALOR ESTIMADO (En millones de pesos colombianos)</t>
  </si>
  <si>
    <t>PROGRAMADO</t>
  </si>
  <si>
    <t>EJECUTADO</t>
  </si>
  <si>
    <t>x</t>
  </si>
  <si>
    <t>GF / INV</t>
  </si>
  <si>
    <t>CODIGO</t>
  </si>
  <si>
    <t xml:space="preserve">NOMBRE </t>
  </si>
  <si>
    <t xml:space="preserve">Fortalecer la capacidad institucional y para el ejercicio de la función  policiva por parte de las Autoridades locales a cargo de la SDG. </t>
  </si>
  <si>
    <t>Diseñar e implementar un modelo de Fortalecimiento de la gestión local.</t>
  </si>
  <si>
    <t>Ejecutar el 100% de las acciones planteadas para desarrollar la propuesta del modelo de gestión local en sus seis componentes</t>
  </si>
  <si>
    <t xml:space="preserve">Realizar dos (2)  eventos relacionados con el  nuevo modelo de gestión local. </t>
  </si>
  <si>
    <t>RETADORA (MEJORA)</t>
  </si>
  <si>
    <t>Eventos realizados, relacionados con el nuevo de modelo de gestión local.</t>
  </si>
  <si>
    <t xml:space="preserve">No. de eventos realizados </t>
  </si>
  <si>
    <t>na</t>
  </si>
  <si>
    <t>SUMA</t>
  </si>
  <si>
    <t>Foros</t>
  </si>
  <si>
    <t>EFICACIA</t>
  </si>
  <si>
    <t xml:space="preserve">Archivo Subsecretaría de Gestión Local </t>
  </si>
  <si>
    <t>Subsecretaría de Gestión Local</t>
  </si>
  <si>
    <t>Se realizó el evento "Café Conversación" como metodología de investigación en el marco de la estructuración de la propuesta para rediseñar el actual modelo de gestión de las Alcaldías Locales, que contribuya al fortalecimiento de la capacidad administrativa de las Alcaldías Locales. 
Este evento se se efectúo en dos (2) jornadas, la primera el 16 de marzo de 2018 con funcionarios y contratistas del Distrito y la segunda el 23 de marzo de 2018 con la ciudadanía (Consejo de Sabios, Junta de Acción Comunal, Veedurías Ciudadanas, CPL), cuya asistencia  se registro en  220 participantes.</t>
  </si>
  <si>
    <t>Archivo Subsecretaría de Gestión Local</t>
  </si>
  <si>
    <t>N/A</t>
  </si>
  <si>
    <t>Realizar un (1) foro relacionado con el régimen legal local.</t>
  </si>
  <si>
    <t>Foros de régimen jurídico local realizados</t>
  </si>
  <si>
    <t xml:space="preserve">No. de foros de régimen jurídico local realizados </t>
  </si>
  <si>
    <t xml:space="preserve">Realizar seis (6) sesiones de la Escuela de Gobierno Local </t>
  </si>
  <si>
    <t>GESTIÓN</t>
  </si>
  <si>
    <t>Sesiones de la Escuela de Gobierno realizadas</t>
  </si>
  <si>
    <t>No. de sesiones de la Escuela de Gobierno Local realizadas</t>
  </si>
  <si>
    <t>Sesiones</t>
  </si>
  <si>
    <t>Se realizó una (1) sesión de la Escuela de Gobierno Local el 12 de febrero de 2018, en la cual se trató el tema "Novedades en materia de IVC", dirigido a servidores de las alcaldías locales y el nivel central. Se registró asistencia de 60 participantes.</t>
  </si>
  <si>
    <r>
      <t>Se efectuaron</t>
    </r>
    <r>
      <rPr>
        <sz val="10"/>
        <rFont val="Arial"/>
        <family val="2"/>
      </rPr>
      <t xml:space="preserve"> dos (2)</t>
    </r>
    <r>
      <rPr>
        <sz val="10"/>
        <color indexed="10"/>
        <rFont val="Arial"/>
        <family val="2"/>
      </rPr>
      <t xml:space="preserve"> </t>
    </r>
    <r>
      <rPr>
        <sz val="10"/>
        <color indexed="8"/>
        <rFont val="Arial"/>
        <family val="2"/>
      </rPr>
      <t>sesiones de la Escuela de Gobierno Local los días 16 y  26 de abril de 2018. 
En la primera de ellas se trató  el  "Proceso Administrativo Sancionatario en Materia Contractual"  dirigido a servidores públicos del nivel local y central. 
En la segunda sesión el tema  realizó el "Taller Estratégia Interinstitucional para la Economía Informal", dirigido a Alcaldes Locales, servidores públicos de las Alcaldías Locales y entidades distritales. 
Se registró asistencia de 76 y 111  participantes, respectivamente; para un total de 187 personas.</t>
    </r>
  </si>
  <si>
    <r>
      <t>Elaborar</t>
    </r>
    <r>
      <rPr>
        <sz val="11"/>
        <rFont val="Calibri"/>
        <family val="2"/>
      </rPr>
      <t xml:space="preserve"> dos (02)</t>
    </r>
    <r>
      <rPr>
        <sz val="11"/>
        <color indexed="10"/>
        <rFont val="Calibri"/>
        <family val="2"/>
      </rPr>
      <t xml:space="preserve"> </t>
    </r>
    <r>
      <rPr>
        <sz val="11"/>
        <color theme="1"/>
        <rFont val="Calibri"/>
        <family val="2"/>
      </rPr>
      <t xml:space="preserve"> proyectos de actos administrativos, tendientes a mejorar el marco normativo en materia de gestión local.</t>
    </r>
  </si>
  <si>
    <t>Proyectos de actos administrativos elaborados, tendientes a mejorar el marco normativo en materia de gestión local</t>
  </si>
  <si>
    <t xml:space="preserve">No. proyectos de actos administrativos elaborados </t>
  </si>
  <si>
    <t>Actos Administrativos</t>
  </si>
  <si>
    <t>Se elaboraron dos (2) proyectos de acuerdo, el primero relacionado con la definición de competencias para las Alcaldías Locales y el segundo relacionado con la modificación de los Acuerdos 12 de 1994 y 13 de 2000. </t>
  </si>
  <si>
    <t>Implementar un Modelo de Seguimiento, Monitoreo y Evaluación de las funciones de los Alcaldes Locales y de las Alcaldías Locales útil para la toma de decisiones de política</t>
  </si>
  <si>
    <t>Implementar el 100% del modelo de seguimiento, monitoreo y evaluación de la gestión de las Alcaldías Locales</t>
  </si>
  <si>
    <t>Articular con los FDL la ejecución el 100%  de las actividades que se establezcan en el Plan de Implementación del Aplicativo SIPSE Local.</t>
  </si>
  <si>
    <r>
      <t>Avance en la</t>
    </r>
    <r>
      <rPr>
        <sz val="11"/>
        <rFont val="Calibri"/>
        <family val="2"/>
      </rPr>
      <t xml:space="preserve"> implementación del SIPSE LOCAL</t>
    </r>
  </si>
  <si>
    <t>(No. de actividades realizadas / No. de actividades programadas.)*100</t>
  </si>
  <si>
    <t>Actividades</t>
  </si>
  <si>
    <t>Archivo Dirección para la Gestión del Desarrollo Local</t>
  </si>
  <si>
    <t xml:space="preserve">Dirección para la Gestión del Desarrollo Local </t>
  </si>
  <si>
    <t>La Dirección para la Gestión del Desarrollo Local, realizó las actividades que le fueron asignadas en el plan de trabajo para la implementación del  SIPSE LOCAL, lo que permitió  materializar la articulación de distintos actores para iniciar el proceso de implementación en las Alcaldías Locales.
Durante el segundo trimestre del año se adelantaron las siguientes acciones:
1.  Socialización del plan de implementación a las Alcaldías Locales y demás dependencias que intervienen en el proceso (20181300297473 y 20182100304983).
2. Sensibilización y entrenamiento a las Alcladías Locales en el Módulo Proyectos - Banco de Iniciativas.
3. Elaboró Tableros de Control, para efectuar el seguimiento, evaluación y reporte del avance del plan de implemación del SIPSE LOCAL.
4. Gestionó la expedición de la Resolución 288 de 2018 "Por el cual se adopta el Sistema de información para la programación, seguimiento y Evaluación de la gestión local de la Secretaría Distrital de Gobierno".
Así mismo, ésta Dirección acompaña a las Alcaldías Locales para realizar el cargue de la Información en el Módulo de Proyectos - Banco de Iniciativas que se espera de acuerdo a la programación finalizar el 23 de julio de 2018.</t>
  </si>
  <si>
    <t>Generar 3 documentos de alertas tempranas para los Fondos de Desarrollo Local.</t>
  </si>
  <si>
    <t>Documento de Alertas Tempranas - FDL elaborados</t>
  </si>
  <si>
    <t>No. de documentos de alertas tempranas eleborados</t>
  </si>
  <si>
    <t>Documentos</t>
  </si>
  <si>
    <t xml:space="preserve">Se efectúo un ejercicio de seguimiento y revisión a los procesos contractuales de los Fondos de Desarrollo Local, expidiendo en el mes de marzo,  comunicaciones dirigidas a los alcaldes locales con sugerencias, recomendaciones y alertas tempranas relacionadas con el proceso contractual, la programación de la contratación dispuesta en el Plan Anual de Adquisiciones – PAA, la publicación de los procesos de contratación en la página del Sistema Electrónico de Contratación Pública – SECOP II y el sistema de presupuesto distrital – PREDIS.
</t>
  </si>
  <si>
    <t>Se efectúo un (1) ejercicio de seguimiento y revisión a los procesos contractuales de los Fondos de Desarrollo Local, expidiendo en el mes de mayo, comunicaciones dirigidas a los alcaldes locales con sugerencias, recomendaciones y alertas tempranas relacionadas con el proceso contractual, la programación de la contratación dispuesta en el Plan Anual de Adquisiciones – PAA, la publicación de los procesos de contratación en la página del Sistema Electrónico de Contratación Pública – SECOP II y el sistema de presupuesto distrital – PREDIS.</t>
  </si>
  <si>
    <t>Realizar (4) cuatro mesas de trabajo de seguimiento  a los FDL en la planeación de los procesos contractuales para la vigencia 2018.</t>
  </si>
  <si>
    <t>Seguimiento a la planeación de los procesos contractuales FDL</t>
  </si>
  <si>
    <t>No. de mesas de trabajo trimestrales realizadas</t>
  </si>
  <si>
    <t>Mesas de trabajo</t>
  </si>
  <si>
    <t>Se efectúo un ejercicio de seguimiento a la planeación de los procesos contractuales de Malla Vial, Parques y espacio público de los FDL, el cual consistió en realizar mesas de trabajo con la presencia de los profesionales técnicos y jurídicos de la Dirección de Gestión para el Desarrollo Local y personal de laS Alcaldías Locales  con el propósito de verificar el estado de los mismos y realizar acompañamiento técnico.</t>
  </si>
  <si>
    <t>En el marco del seguimiento a la planeación de los procesos contractuales se realizó una (1) mesa de trabajo el día 9 de mayo de 2018, en la sesión de la Comisión Intersectorial de Gestión y Desarrollo Local, en la cual se obtuvieron resultados tales como el tablero de seguimiento a los conceptos técnicos emitidos por cada sector y el protocolo de actualización y modificación de los criterios de elegibilidad y viabilidad de los diferentes sectores.
Lo anterior suministra mecanismos, instrumentos y herramientas eficientes y eficaces a los FDL en la planeación y ejecución de sus presupuestos, especialmente en aquellos proyectos relacionados con la línea de inversión del 15%.</t>
  </si>
  <si>
    <t>Realizar 10 mesas Técnicas de seguimiento a Obligaciones por Pagar en los Fondos de Desarrollo Local.</t>
  </si>
  <si>
    <t>Seguimiento a Obligaciones por Pagar - FDL</t>
  </si>
  <si>
    <t>No. de mesas técnicas de obligaciones por pagar realizadas</t>
  </si>
  <si>
    <t>Mesas técnicas</t>
  </si>
  <si>
    <t xml:space="preserve">Durante el primer trimestre se realizaron dos (2) ejercicios de  seguimiento a las obligaciones por pagar constituidas por los Fondos de Desarrollo Local, mediante la ejecución de mesas  técnica.  El primer ejercicio se realizó durante el mes de  febrero y el segundo durante el mes de marzo,  con el propósito de conocer el estado de los compromisos  celebrados en vigencias anteriores y realizar seguimiento al PAC de las mismas. </t>
  </si>
  <si>
    <t>Durante el segundo trimestre se realizaron tres (3) ejercicios de  seguimiento a las obligaciones por pagar constituidas por los Fondos de Desarrollo Local, mediante la ejecución de mesas  técnica.  El primer ejercicio se realizó durante el mes de  abril, el segundo ejercicio en el mes de mayo y el tercer ejercicio durante el mes de junio,  con el propósito de conocer el estado de los compromisos  celebrados en vigencias anteriores y realizar seguimiento al PAC de las mismas. 
De las obligaciones por pagar con corte a 30 de junio de 2018, la Dirección para la Gestión del Desarrollo Local, realizó seguimiento a la forma de pago establecida en los contratos con montos representativos, encontrando que estos equivalen al 64% del total de obligaciones por pagar; es por ello que, en la medida en que se cumplan las condiciones pactadas en las formas de pago de este grupo de contratos, se podría evitar a mediano plazo mayor valor de rezago presupuestal.</t>
  </si>
  <si>
    <t>Elaborar dos (2) informes de seguimiento a las acciones de Inspección, Vigilancia y Control realizados por las Alcaldías Locales. </t>
  </si>
  <si>
    <t xml:space="preserve">Informes de seguimiento a las acciones de IVC </t>
  </si>
  <si>
    <t>No. de informes elaborados relacionados con el seguimiento a las acciones de IVC realizadas por las AL</t>
  </si>
  <si>
    <t>Informes</t>
  </si>
  <si>
    <t>Archivo Dirección para la Gestión Policiva</t>
  </si>
  <si>
    <t>Dirección para la Gestión Policiva</t>
  </si>
  <si>
    <t>Se elaboró un (1) informe de seguimiento a las acciones de IVC realizadas por las Alcaldías Locales, en materia de: 
1. Urbanismo relacionado con la integridad del espacio público
2. Actividad económica
3. Urbanismo relacionado con la integridad urbanística
4. Ambiente, minería y relación con los animales
5. Convivencia relacionados con artículos pirotécnicos y sustancias peligrosas.</t>
  </si>
  <si>
    <t xml:space="preserve">Elaborar cuatro (4) informes de seguimiento al acompañamiento y avance a la implementación de los Fallos del Rio Bogotá y Cerros Orientales realizada por las Alcaldías Locales. </t>
  </si>
  <si>
    <t>Informes de seguimiento al acompañamiento y avance a la implementación de los fallos del río Bogotá y cerros orientales</t>
  </si>
  <si>
    <t>No. de informes elaborados relacionados con el  seguimiento al acompañamiento y avance a la implementación de los Fallos del Rio Bogotá y Cerros Orientales</t>
  </si>
  <si>
    <t>Se elaboró un (1) informe de seguimiento a la implementación de los fallos del río Bogotá y los cerrros orientales, el cual contiene:
1. Las acciones constitucionales y Localidades con injerencia en la acción popular
2. Órdenes impartidas por el Despacho Judicial
3. Avances que se han realizado.
4. Evidencias</t>
  </si>
  <si>
    <t>Se elaboró un (1) informe de seguimiento a la implementación de los fallos del río Bogotá y los cerrros orientales, el cual contiene:
1.   Operativos realizados en cumplimiento de los fallos
2.  Avances de las actividades  en cumplimiento de los fallos</t>
  </si>
  <si>
    <t>Alcanzar el 80% de satisfacción de los usuarios que demandan servicios y atención en las inspecciones de policía.</t>
  </si>
  <si>
    <t xml:space="preserve">Articular con las Alcaldías locales y las autoridades competentes, el acompañamiento técnico e institucional, para el apoyo de 240 acciones Inspección, Vigilancia y Control.  </t>
  </si>
  <si>
    <t>RUTINARIA</t>
  </si>
  <si>
    <t>Acciones de IVC con acompañamiento técnico e institucional</t>
  </si>
  <si>
    <r>
      <t>No. de acciones de</t>
    </r>
    <r>
      <rPr>
        <sz val="11"/>
        <rFont val="Calibri"/>
        <family val="2"/>
      </rPr>
      <t xml:space="preserve"> IVC con acompañamiento técnico e institucional realizadas</t>
    </r>
  </si>
  <si>
    <t>Acciones de control u operativos</t>
  </si>
  <si>
    <t xml:space="preserve">La Dirección para la Gestión Policiva realizó en el primer trimestre, acompañamiento a noventa (90) actividades de Inspección, Vigilancia y Control, así:
  4   Espacio Público
13    Recolección de llantas
26   IVC Actividades económicas; 
 17   Fallos Judiciales; 
  1    Obras y Ubanismo 
29   Parques de atracciones mecánicas
 </t>
  </si>
  <si>
    <t xml:space="preserve">La Dirección para la Gestión Policiva realizó en el segundo trimestre del año, acompañamiento a ciento cuarenta y dos (142) actividades de Inspección, Vigilancia y Control realizadas por las Alcaldías Locales, así:
15    Espacio Público
  9    Recolección de llantas
70   IVC Actividades económicas; 
 24   Fallos Judiciales (16 cerros y 8 río Bogotá) 
  1    Obras y Ubanismo 
22   Parques de atracciones mecánicas
   1   Minería  </t>
  </si>
  <si>
    <t>Disminuir el número de actuaciones administrativas activas y las represadas a 21.513</t>
  </si>
  <si>
    <t>Elaborar dos (2) informes de seguimiento de los avances a la depuración de actuaciones administrativas de los años 2015 y anteriores realizadas por las Alcaldías Locales.</t>
  </si>
  <si>
    <t>Informes de seguimiento a los avances de la depuración de actuaciones administrativas 2015 y anteriores</t>
  </si>
  <si>
    <t>No. de informes de seguimiento  de los avances a la depuración de actuaciones administrativas de los años 2015 y anteriores elaborados</t>
  </si>
  <si>
    <t>Se elaboró un (1) informe de seguimiento a los avances de la depuración de las actuaciones administrativas 2015 hacia atrás, correspondiente al primer semestre del año 2018; en él se deja atrás la intervencion documental la cual fue finalizada en su totalidad en el año 2017 e incorpora las acciones definidas para la actualización del aplicativo Si Actúa en forma gradual en las veinte (20) Alcaldías Locales.
El informe presenta los resultados de las siguientes acciones:
1. Cargue - Actualización Aplicativo Si Actúa
2. Intervención Jurídica – Impulsos
3. Depuración y conciliación 
4. Recomendaciones y Conclusiones </t>
  </si>
  <si>
    <t>Integrar las herramientas de planeación, gestión y control, con enfoque de innovación, mejoramiento continuo, responsabilidad social, desarrollo integral del talento humano y transparencia</t>
  </si>
  <si>
    <r>
      <t>Fortalecer los mecanismos de articulación y control de los diferentes elementos del Sistema de Gestión de</t>
    </r>
    <r>
      <rPr>
        <sz val="12"/>
        <color indexed="8"/>
        <rFont val="Arial Rounded MT Bold"/>
        <family val="2"/>
      </rPr>
      <t xml:space="preserve"> </t>
    </r>
    <r>
      <rPr>
        <b/>
        <sz val="22"/>
        <rFont val="Arial Rounded MT Bold"/>
        <family val="2"/>
      </rPr>
      <t>la entidad</t>
    </r>
  </si>
  <si>
    <t>Incrementar el reconocimiento del Sistema de Gestión de la entidad como instrumento de fortalecimiento y modernización de la gestión en la entidad</t>
  </si>
  <si>
    <t>Hacer un (1) ejercicio de evaluación del normograma  aplicables al proceso/Alcaldía Local de conformidad con el procedimiento  "Procedimiento para la identificación y evaluación de requisitos legales"</t>
  </si>
  <si>
    <t>SOTENIBILIDAD DEL SISTEMA DE GESTIÓN</t>
  </si>
  <si>
    <t>Ejercicios de evaluación de los requisitos legales aplicables el proceso/Alcaldía realizados</t>
  </si>
  <si>
    <t>Numero de ejercicios de evaluación de los requisitos legales aplicables el proceso/Alcaldía realizados</t>
  </si>
  <si>
    <t>Fuentes de Requisitos Legales Aplicables al Proceso Registrados</t>
  </si>
  <si>
    <t xml:space="preserve">Herramienta de Registro de Requisitos Legales </t>
  </si>
  <si>
    <t>Constancia de realización de ejercicios de evaluación del normograma aplicables al proceso/Alcaldía de conformidad con  el procedimiento para la identificación y evaluación de requisitos legales</t>
  </si>
  <si>
    <t>NO PROGRAMADO</t>
  </si>
  <si>
    <t>NO PROGRAMADO EN EL 1 ER TRIMESTRE</t>
  </si>
  <si>
    <t>CONSTANTE</t>
  </si>
  <si>
    <t>Desarrollar dos mediciones del desempeño ambiental en el proceso/alcaldía local de acuerdo a la metodología definida por la OAP</t>
  </si>
  <si>
    <t>Mediciones de desempeño ambiental realizadas en el proceso/alcaldia local</t>
  </si>
  <si>
    <t>Numero de mediciones del desempeño ambiental en el proceso/alcaldia local realizados</t>
  </si>
  <si>
    <t>Gestión Ambiental</t>
  </si>
  <si>
    <t>Lista de chequeo de medición ambiental en el proceso/alcaldía</t>
  </si>
  <si>
    <t>Disminuir a 0 la cantidad de requerimientos ciudadanos vencidos asignados al proceso/Alcaldía local, según el resultado presentado en la vigencia 2017 y la información presentada por Servicio a la ciudadanía</t>
  </si>
  <si>
    <t>Disminución de requerimientos ciudadanos vencidos asignados al proceso/Alcaldía Local</t>
  </si>
  <si>
    <t>Numero de requerimientos ciudadanos vencidos asignados al proceso/Alcaldía Local de la vigencia 2017 - Numero de respuestas realizadas a requerimientos ciudadanos vencidos asignados al proceso/Alcaldía Local de la vigencia 2017</t>
  </si>
  <si>
    <t>DECRECIENTE</t>
  </si>
  <si>
    <t>Requerimientos ciudadanos (A 30 DE DICIEMBRE CUENTA CON 3 REQUERIMIENTOS VENCIDOS, DESAGREGADOS: 2-  SUBSECRETARIA DE GESTIÓN LOCAL Y 1- DIRECCIÓN PARA LA GESTIÓN DEL DESARROLLO LOCAL)</t>
  </si>
  <si>
    <t>REQUERIMIENTOS CIUDADNAOS</t>
  </si>
  <si>
    <t>Respuesta de requerimientos ciudadanos vencidos de 2017</t>
  </si>
  <si>
    <t>SE VERIFICARÁ ESTA META EN EL II TRIMESTRE</t>
  </si>
  <si>
    <t>De conformidad con el reporte efectuado por el área de servicio al ciudadano para la rendición de la cuenta anual a la Contraloría de Bogotá, el proceso Acompañamiento a la Gestión Local a 31 de diciembre presentaba tres radicados pendiente de trámite (20174210367652, 20174210402082 y 20174210125082). 
De conformidad con el memorando No.20184600170543, ninguno de los radicados arriba mencionados se encuentra pendiente de trámite; en consecuencia se adelantó de manera satisfactoria la gestión correspondiente.</t>
  </si>
  <si>
    <t>Radicado No.  20184600170543</t>
  </si>
  <si>
    <t>Registrar una (1) buena practica y una (1) experiencia producto de errores operacionales por proceso o Alcaldía Local en la herramienta institucional de Gestión del Conocimiento (AGORA)</t>
  </si>
  <si>
    <t>Buenas practicas y lecciones aprendidas identificadas por proceso o Alcaldía Local en la herramienta de gestión del conocimiento (AGORA)</t>
  </si>
  <si>
    <t>Numero de buenas practicas y lecciones aprendidas registradas por proceso o Alcaldía Local en la herramienta institucional de gestión del conocimiento (AGORA)</t>
  </si>
  <si>
    <t>Buenas y lecciones aprendidas identificadas en la herramienta de gestión del conocimiento  (AGORA)</t>
  </si>
  <si>
    <t>AGORA</t>
  </si>
  <si>
    <t>Buena practica y lección aprendida registrada en el AGORA</t>
  </si>
  <si>
    <t>Cumplir con el 100% de los requisitos del modelo integrado de planeación y gestión</t>
  </si>
  <si>
    <t>Porcentaje de depuración de las comunicaciones en el aplicatio de gestión documental</t>
  </si>
  <si>
    <t>(Número de comunicaciones depuradas en el aplicativo de gestión documental ORFEO/Numero total de comunicaciones que se encuentran asignadas en el AGD ORFEO)*100</t>
  </si>
  <si>
    <t>Comunicaciones en el aplicativo de gestión documental ORFEO</t>
  </si>
  <si>
    <t>COMUNICACIONES DEPURADAS</t>
  </si>
  <si>
    <t>ORFEO depurado de comunicaciones (Excepto derechos de petición)</t>
  </si>
  <si>
    <t>Cumplir el 100% del Plan de Actualización de la documentación del Sistema de Gestión de la Entidad correspondientes al proceso (Nivel Central)</t>
  </si>
  <si>
    <t>Cumplimiento del plan de actualización de los procesos en el marco del Sistema de Gestión</t>
  </si>
  <si>
    <t>(No. De Documentos actualizados según el  Plan/No. De Documentos previstos para actualización en el Plan  )*100</t>
  </si>
  <si>
    <t>Plan de Actualización de la Documentación</t>
  </si>
  <si>
    <t>OFICINA ASESORA DE PLANEACION</t>
  </si>
  <si>
    <t>Cumplimiento de la actualización documental del proceso</t>
  </si>
  <si>
    <t>OFICIALIZÓ PLAN DE ACTUALIZACIÓN DOCUMENTAL MEDIANTE 20182000131243 , DEL DÍA 16 MARZO DE 2018</t>
  </si>
  <si>
    <t>Acciones correctivas documentadas y vigentes</t>
  </si>
  <si>
    <t>Acciones de mejora asignadas al proceso actualizadas y documentadas</t>
  </si>
  <si>
    <t>NO CUENTA CON ACCIONES DE MEJORA INTERNAS VENCIDAS:
1. ACCIONES INTERNAS 100% - 50% DE LA META
2. ACCIONES EXTERNAS -NO CUENTA CON ACCIONES DE MEJORA EXTERNAS PENDIENTES 100% - 50%</t>
  </si>
  <si>
    <t>INFORME DE PLANES DE MEJORAMIENTO</t>
  </si>
  <si>
    <t>Realizar la publicación del 100% de la información relacionada con el proceso/Alcaldía atendiendo los lineamientos de la ley 1712 de 2014</t>
  </si>
  <si>
    <t>Información publicada según lineamientos de la ley de transparencia 1712 de 2014</t>
  </si>
  <si>
    <t>(No.criterios cumplidos según la herramienta de medición de requisitos e indice de transparencia/No. Criterios definidos según la herramienta de medición de requisitos e indice de transparencia)*100</t>
  </si>
  <si>
    <t>Cantidad de resmas de papel de la presente vigencia</t>
  </si>
  <si>
    <t>Información publicada conforme a  los requisitos e indice de transparencia</t>
  </si>
  <si>
    <t>http://www.gobiernobogota.gov.co/transparencia/instrumentos-gestion-informacion-publica/relacionados-la-informacion/107-registro</t>
  </si>
  <si>
    <t>TOTAL PLAN DE GESTIÓN</t>
  </si>
  <si>
    <t>Porcentaje de Cumplimiento Trimestre I</t>
  </si>
  <si>
    <t>Porcentaje de Cumplimiento Trimestre II</t>
  </si>
  <si>
    <t>Porcentaje de Cumplimiento Trimestre III</t>
  </si>
  <si>
    <t>Porcentaje de Cumplimiento Trimestre IV</t>
  </si>
  <si>
    <t>Porcentaje de Cumplimiento PLAN DE GESTIÓN 2018</t>
  </si>
  <si>
    <t>Acciones de mejora - 100% actualizadas</t>
  </si>
  <si>
    <t>Informe de acciones de mejora interna</t>
  </si>
  <si>
    <t>Informe de analista del proceso</t>
  </si>
  <si>
    <t>Informe de ORFEO 1</t>
  </si>
  <si>
    <t>Realizó registro de buena práctica en Ágora</t>
  </si>
  <si>
    <t>Informe de buenas prácticas en Ágora</t>
  </si>
  <si>
    <t>Realizó la medición de desempeño ambiental</t>
  </si>
  <si>
    <t>Informe de medición de desempeño ambiental</t>
  </si>
  <si>
    <t>Según informe del analista del proceso,  cumplieron las actividades programadas para el II trimestre en el plan de actualización documental</t>
  </si>
  <si>
    <t>Se realizó la actualización de lineamiento de la ley 1712 de 2014, se requiere la actualización constante de la información.</t>
  </si>
  <si>
    <t xml:space="preserve">El proceso cumplió con la publicación de la información según la ley 1712 </t>
  </si>
  <si>
    <t>Mantener el 100% de las acciones de mejora asignadas al proceso/Alcaldía con relación a planes de mejoramiento interno documentadas y vigentes</t>
  </si>
  <si>
    <t>(1-No. De acciones vencidas de plan de mejoramiento responsabilidad del proceso /N°  de acciones a gestionar bajo responsabilidad del proceso)*100</t>
  </si>
  <si>
    <t>Según informe de ORFEO 1, el proceso cuenta con 30 comunicaciones a corte de 30 de junio de 2018.</t>
  </si>
  <si>
    <r>
      <t xml:space="preserve">Depurar el 100% de las comunicaciones en el aplicativo de gestión documental </t>
    </r>
    <r>
      <rPr>
        <b/>
        <sz val="11"/>
        <rFont val="Calibri"/>
        <family val="2"/>
      </rPr>
      <t>ORFEO I</t>
    </r>
    <r>
      <rPr>
        <sz val="11"/>
        <rFont val="Calibri"/>
        <family val="2"/>
      </rPr>
      <t xml:space="preserve"> (a excepción de los derechos de petición)</t>
    </r>
  </si>
  <si>
    <t>Meta no programada</t>
  </si>
  <si>
    <t xml:space="preserve">Se efectúo el cierre de 39 documentos y se solicitó la anulación de dos(2) mas, encontrándose en trámite por parte de la dependencia correspondiente. En consecuencia, en lo que concierne a este proceso ya se depuró el Orfeo I en su totalidad, cumpliendo de esta manera la meta establecida en un 100%. </t>
  </si>
  <si>
    <t>Aplicativo 
ORFEO I</t>
  </si>
  <si>
    <t>Se cumplió el plan de actualización del proceso de acuerdo con el cronograma vigente</t>
  </si>
  <si>
    <t>El proceso no tiene acciones de mejora.</t>
  </si>
  <si>
    <t>Aplicativo gestión para la mejora</t>
  </si>
  <si>
    <t>No se requirió efectuar públicaciones en página web en el presente trimestre</t>
  </si>
  <si>
    <t>Agora</t>
  </si>
  <si>
    <t xml:space="preserve">La Dirección para la Gestión Policiva realizó en el segundo trimestre del año, acompañamiento a ciento veintidos (122) actividades de Inspección, Vigilancia y Control realizadas por las Alcaldías Locales, así:
18    Espacio Público
  5    Recolección de llantas
69    IVC Actividades económicas; 
24    Fallos Judiciales (19 cerros y 5 río Bogotá) 
  2    Obras y Ubanismo 
  4    Minería  </t>
  </si>
  <si>
    <t>Meta cumplida</t>
  </si>
  <si>
    <t>Se elaboró un (1) informe de seguimiento a la implementación de los fallos del río Bogotá y los cerrros orientales, el cual contiene:
1.  Ocupaciones Ilegales tramitadas por Actuaciones Administrativas en Alcaldías Locales
2. Definición de competencia de las actuaciones frente a ocupaciones ilegales 
3. Priorización de acciones de control para ocupaciones tipo provisional sin ocupantes.
4. Control Uubanístico con Inspectores de Policía de Atención Prioritaria
5. Otras actividades desarrolladas.</t>
  </si>
  <si>
    <t>No se realizaron sesiones de la Escuela de Gobierno Local, teniendo en cuenta que la Dirección de contratación y la Dirección para la Gestión del Talento Humano adelantarón capacitaciones para los servidores públicos de las Alcaldías Locales. Se realizaran en el cuarto trimestre del año.</t>
  </si>
  <si>
    <t>Durante el transcurso de la vigencia 2018 ha realizado la articulación para la implementación del Sistema SIPSE LOCAL, en el marco de sus competencias y en ejercicio de sus funciones que le fueron establecidas en el artículo 13 del Decreto 411 de 2016, lo anterior de acuerdo a lo designado por la Subsecretaría de Gestión Local.
Es así, que las acciones y logros alcanzados por la Dirección, corresponden a un conjunto de factores que fortalecen la gestión interna con la puesta en marcha de una base sólida de trabajo organizado y oportuno para generar resultados que apuntan al cumplimiento de los objetivos y metas.
Por lo anterior, la DGDL en el transcurso del tercer trimestre llevó a cabo los entrenamientos programados en el Plan  de Implementación de SIPSE LOCAL de l Módulo de Contratación y Financiera para las 20 Alcaldías Locales y el acompañamiento del cargue de información de solicitudes nuevas.</t>
  </si>
  <si>
    <t>No se elaboraron documentos de alertas tempranas para este trimestre, teniendo en cuenta que por cierre de vigencia se tiene previsto que para el cuarto trimeste elaboren los siguientes documentos:
1. Documento general que recoge el comportamiento de los 20 Fondos de Desarrollo Local en materia contractual.
2. Documento trimestral detallado para cada uno de los Fondos de Desarrollo Local.
3. Documento cierre de vigencia para cada uno de los Fondos de Desarrollo Local.</t>
  </si>
  <si>
    <t xml:space="preserve">Durante el segundo trimestre se realizaron tres (3) ejercicios de  seguimiento a las obligaciones por pagar constituidas por los Fondos de Desarrollo Local, mediante la ejecución de mesas  técnica.  El primer ejercicio se realizó durante el mes de  julio, el segundo ejercicio en el mes de agosto y el tercer ejercicio durante el mes de septiembre,  con el propósito de conocer el estado de los compromisos  celebrados en vigencias anteriores y realizar seguimiento al PAC de las mismas. 
De acuerdo al resultado de la gestión realizada, se observa que la ejecución de las obligaciones por pagar por parte de los Fondos de Desarrollo Local con corte al mes de septiembre se encuentra en un 42.20%, quedando pendiente por ejecutar un 57.80% para la vigencia 2018.
</t>
  </si>
  <si>
    <t>Durante el tercer trimestre del año, se realizó seguimiento a las líneas de inversión del 15% a través del fortalecimiento de la asistencia técnica en la formulación de proyectos a ser financiados con recursos de los Fondos de Desarrollo Local, que prestan los sectores administrativos distritales.
Las gestiones que se adelantaron consistieron en (i) generar estrategias con entidades distritales para lograr una mayor eficiencia y eficacia en la formulación de los proyectos que se materializarán en procesos de contratación, y (ii) fortalecer la articulación entre las Alcaldías Locales y dichas entidades, desarrollando de manera específica, las siguientes actividades:
i. Sesión de la Comisión Intersectorial de Gestión y Desarrollo Local, de julio 9 de 2018, en la cual cada entidad socializó los aciertos y dificultades en la asistencia técnica brindada a las Alcaldías Locales.
ii. Reuniones con la Secretaría Distrital de Educación, el día 17 de julio con el fin de conocer el estado de las solicitudes de conceptos previos y favorables presentadas por las Alcaldías Locales y adelantar las gestiones pertinentes para la suscripción de un convenio de cofinanciación para la adquisición de elementos tecnológicos para las Instituciones Educativas Distritales. 
iii. Suscripción del Convenio 2652 de 2018, cuyo objeto es cofinanciar la dotación tecnológica de instituciones educativas del distrito. El Convenio fue suscrito por la Secretaría de Educación Distrital y los Fondos de Desarrollo Local de Chapinero, San Cristóbal, Kennedy, Suba, Teusaquillo, Los Mártires, Antonio Nariño, Puente Aranda y Rafael Uribe Uribe. El Convenio tiene como fin de hacer más eficientes los procesos de contratación para la adquisición de elementos tecnológicos con destino a las Instituciones Educativas del Distrito (IED), lograr mejores precios en el mercado y garantizar altos estándares de calidad de los bienes a adquirir, 
iv. Solicitud de fichas técnicas de elementos de dotación escolar y de jardines infantiles a la Secretaría de Educación Distrital y la Secretaría Distrital de Integración Social, respectivamente, con el fin de darlas a conocer al Comité Distrital de Apoyo a la Contratación y estudiar la posibilidad de construir instrumentos de agregación de demanda para el Distrito.
v. Solicitud de información a las Alcaldías Locales sobre el avance en los compromisos presupuestales de las líneas de inversión del 15%.
vi. Reunión, el 24 de septiembre de 2018, con los profesionales especializados código 222 grado 24 de las Alcaldías Locales, encargados de realizar seguimiento a los planes, programas y proyectos de desarrollo local. 
vii. Reunión con la Secretaría Distrital de Ambiente el 28 septiembre de 2018, que tuvo por objeto plantear soluciones a las dificultades que han tenido las Alcaldías Locales en la obtención de los conceptos previos y favorables a cargo del sector ambiente.</t>
  </si>
  <si>
    <t>Se registro en el aplicativo dispuesto por la entidad una lección aprendida relacionada con la emisión de  lineamientos para los debates de control político</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</si>
</sst>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240A]\ #,##0.00"/>
    <numFmt numFmtId="165" formatCode="0.0%"/>
  </numFmts>
  <fonts count="80">
    <font>
      <sz val="11"/>
      <color theme="1"/>
      <name val="Calibri"/>
      <family val="2"/>
    </font>
    <font>
      <sz val="11"/>
      <color indexed="8"/>
      <name val="Calibri"/>
      <family val="2"/>
    </font>
    <font>
      <b/>
      <sz val="10"/>
      <name val="Arial"/>
      <family val="2"/>
    </font>
    <font>
      <b/>
      <sz val="11"/>
      <color indexed="16"/>
      <name val="Arial"/>
      <family val="2"/>
    </font>
    <font>
      <sz val="10"/>
      <name val="Arial"/>
      <family val="2"/>
    </font>
    <font>
      <sz val="12"/>
      <name val="Arial"/>
      <family val="2"/>
    </font>
    <font>
      <sz val="10"/>
      <color indexed="8"/>
      <name val="Arial"/>
      <family val="2"/>
    </font>
    <font>
      <b/>
      <sz val="10"/>
      <color indexed="8"/>
      <name val="Arial"/>
      <family val="2"/>
    </font>
    <font>
      <sz val="11"/>
      <name val="Calibri"/>
      <family val="2"/>
    </font>
    <font>
      <sz val="11"/>
      <color indexed="10"/>
      <name val="Calibri"/>
      <family val="2"/>
    </font>
    <font>
      <sz val="12"/>
      <color indexed="8"/>
      <name val="Arial Rounded MT Bold"/>
      <family val="2"/>
    </font>
    <font>
      <b/>
      <sz val="22"/>
      <name val="Arial Rounded MT Bold"/>
      <family val="2"/>
    </font>
    <font>
      <b/>
      <sz val="18"/>
      <name val="Arial Rounded MT Bold"/>
      <family val="2"/>
    </font>
    <font>
      <b/>
      <sz val="22"/>
      <name val="Arial"/>
      <family val="2"/>
    </font>
    <font>
      <b/>
      <sz val="8"/>
      <name val="Tahoma"/>
      <family val="2"/>
    </font>
    <font>
      <sz val="8"/>
      <name val="Tahoma"/>
      <family val="2"/>
    </font>
    <font>
      <sz val="10"/>
      <color indexed="10"/>
      <name val="Arial"/>
      <family val="2"/>
    </font>
    <font>
      <sz val="18"/>
      <name val="Arial"/>
      <family val="2"/>
    </font>
    <font>
      <b/>
      <sz val="11"/>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color indexed="8"/>
      <name val="Calibri"/>
      <family val="2"/>
    </font>
    <font>
      <b/>
      <sz val="10"/>
      <color indexed="8"/>
      <name val="Calibri"/>
      <family val="2"/>
    </font>
    <font>
      <sz val="12"/>
      <color indexed="8"/>
      <name val="Arial"/>
      <family val="2"/>
    </font>
    <font>
      <b/>
      <sz val="28"/>
      <color indexed="8"/>
      <name val="Arial"/>
      <family val="2"/>
    </font>
    <font>
      <b/>
      <sz val="11"/>
      <color indexed="8"/>
      <name val="Arial"/>
      <family val="2"/>
    </font>
    <font>
      <b/>
      <sz val="20"/>
      <color indexed="8"/>
      <name val="Arial"/>
      <family val="2"/>
    </font>
    <font>
      <b/>
      <sz val="24"/>
      <color indexed="8"/>
      <name val="Arial Rounded MT Bold"/>
      <family val="2"/>
    </font>
    <font>
      <b/>
      <sz val="26"/>
      <color indexed="8"/>
      <name val="Arial"/>
      <family val="2"/>
    </font>
    <font>
      <b/>
      <sz val="22"/>
      <color indexed="8"/>
      <name val="Arial"/>
      <family val="2"/>
    </font>
    <font>
      <b/>
      <sz val="18"/>
      <color indexed="8"/>
      <name val="Calibri"/>
      <family val="2"/>
    </font>
    <font>
      <sz val="8"/>
      <color indexed="8"/>
      <name val="Arial"/>
      <family val="2"/>
    </font>
    <font>
      <b/>
      <sz val="20"/>
      <color indexed="9"/>
      <name val="Arial"/>
      <family val="0"/>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Calibri"/>
      <family val="2"/>
    </font>
    <font>
      <b/>
      <sz val="10"/>
      <color theme="1"/>
      <name val="Calibri"/>
      <family val="2"/>
    </font>
    <font>
      <sz val="10"/>
      <color theme="1"/>
      <name val="Arial"/>
      <family val="2"/>
    </font>
    <font>
      <sz val="12"/>
      <color theme="1"/>
      <name val="Arial"/>
      <family val="2"/>
    </font>
    <font>
      <b/>
      <sz val="28"/>
      <color theme="1"/>
      <name val="Arial"/>
      <family val="2"/>
    </font>
    <font>
      <sz val="10"/>
      <color rgb="FF000000"/>
      <name val="Arial"/>
      <family val="2"/>
    </font>
    <font>
      <sz val="8"/>
      <color theme="1"/>
      <name val="Arial"/>
      <family val="2"/>
    </font>
    <font>
      <b/>
      <sz val="18"/>
      <color theme="1"/>
      <name val="Calibri"/>
      <family val="2"/>
    </font>
    <font>
      <b/>
      <sz val="22"/>
      <color theme="1"/>
      <name val="Arial"/>
      <family val="2"/>
    </font>
    <font>
      <b/>
      <sz val="24"/>
      <color theme="1"/>
      <name val="Arial Rounded MT Bold"/>
      <family val="2"/>
    </font>
    <font>
      <b/>
      <sz val="26"/>
      <color theme="1"/>
      <name val="Arial"/>
      <family val="2"/>
    </font>
    <font>
      <b/>
      <sz val="11"/>
      <color theme="1"/>
      <name val="Arial"/>
      <family val="2"/>
    </font>
    <font>
      <b/>
      <sz val="20"/>
      <color theme="1"/>
      <name val="Arial"/>
      <family val="2"/>
    </font>
    <font>
      <b/>
      <sz val="8"/>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rgb="FF0070C0"/>
        <bgColor indexed="64"/>
      </patternFill>
    </fill>
    <fill>
      <patternFill patternType="solid">
        <fgColor theme="8" tint="-0.24997000396251678"/>
        <bgColor indexed="64"/>
      </patternFill>
    </fill>
    <fill>
      <patternFill patternType="solid">
        <fgColor rgb="FF00B050"/>
        <bgColor indexed="64"/>
      </patternFill>
    </fill>
    <fill>
      <patternFill patternType="solid">
        <fgColor rgb="FFFFFF00"/>
        <bgColor indexed="64"/>
      </patternFill>
    </fill>
    <fill>
      <patternFill patternType="solid">
        <fgColor rgb="FFFFFFFF"/>
        <bgColor indexed="64"/>
      </patternFill>
    </fill>
    <fill>
      <patternFill patternType="solid">
        <fgColor rgb="FFFFC000"/>
        <bgColor indexed="64"/>
      </patternFill>
    </fill>
    <fill>
      <patternFill patternType="solid">
        <fgColor theme="0" tint="-0.24997000396251678"/>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right style="thin"/>
      <top style="thin"/>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top/>
      <bottom/>
    </border>
    <border>
      <left style="thin"/>
      <right style="medium"/>
      <top style="thin"/>
      <bottom style="thin"/>
    </border>
    <border>
      <left style="thin"/>
      <right/>
      <top style="thin"/>
      <bottom style="thin"/>
    </border>
    <border>
      <left style="medium"/>
      <right style="thin"/>
      <top style="thin"/>
      <bottom/>
    </border>
    <border>
      <left style="thin"/>
      <right style="thin"/>
      <top style="thin"/>
      <bottom/>
    </border>
    <border>
      <left style="thin"/>
      <right style="medium"/>
      <top style="thin"/>
      <bottom/>
    </border>
    <border>
      <left style="thin"/>
      <right/>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top style="thin"/>
      <bottom/>
    </border>
    <border>
      <left style="thin"/>
      <right/>
      <top/>
      <bottom style="thin"/>
    </border>
    <border>
      <left style="thin"/>
      <right style="thin"/>
      <top/>
      <bottom style="thin"/>
    </border>
    <border>
      <left style="thin"/>
      <right style="thin"/>
      <top style="medium"/>
      <bottom>
        <color indexed="63"/>
      </bottom>
    </border>
    <border>
      <left/>
      <right style="medium"/>
      <top style="thin"/>
      <bottom style="thin"/>
    </border>
    <border>
      <left/>
      <right/>
      <top style="thin"/>
      <bottom style="medium"/>
    </border>
    <border>
      <left/>
      <right style="medium"/>
      <top style="thin"/>
      <bottom style="medium"/>
    </border>
    <border>
      <left style="medium"/>
      <right/>
      <top style="thin"/>
      <bottom style="thin"/>
    </border>
    <border>
      <left style="thin"/>
      <right style="thin"/>
      <top/>
      <bottom/>
    </border>
    <border>
      <left/>
      <right style="thin"/>
      <top style="medium"/>
      <bottom/>
    </border>
    <border>
      <left/>
      <right style="thin"/>
      <top/>
      <bottom/>
    </border>
    <border>
      <left/>
      <right/>
      <top/>
      <bottom style="thin"/>
    </border>
    <border>
      <left/>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0" fontId="52" fillId="0" borderId="4" applyNumberFormat="0" applyFill="0" applyAlignment="0" applyProtection="0"/>
    <xf numFmtId="0" fontId="53" fillId="0" borderId="0" applyNumberFormat="0" applyFill="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55" fillId="29" borderId="1"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5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60" fillId="21" borderId="6"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7" applyNumberFormat="0" applyFill="0" applyAlignment="0" applyProtection="0"/>
    <xf numFmtId="0" fontId="53" fillId="0" borderId="8" applyNumberFormat="0" applyFill="0" applyAlignment="0" applyProtection="0"/>
    <xf numFmtId="0" fontId="65" fillId="0" borderId="9" applyNumberFormat="0" applyFill="0" applyAlignment="0" applyProtection="0"/>
  </cellStyleXfs>
  <cellXfs count="293">
    <xf numFmtId="0" fontId="0" fillId="0" borderId="0" xfId="0" applyFont="1" applyAlignment="1">
      <alignment/>
    </xf>
    <xf numFmtId="0" fontId="2" fillId="33" borderId="10" xfId="0" applyFont="1" applyFill="1" applyBorder="1" applyAlignment="1">
      <alignment vertical="center" wrapText="1"/>
    </xf>
    <xf numFmtId="0" fontId="2" fillId="33" borderId="11" xfId="0" applyFont="1" applyFill="1" applyBorder="1" applyAlignment="1">
      <alignment vertical="center" wrapText="1"/>
    </xf>
    <xf numFmtId="0" fontId="66" fillId="33" borderId="0" xfId="0" applyFont="1" applyFill="1" applyAlignment="1">
      <alignment/>
    </xf>
    <xf numFmtId="0" fontId="3" fillId="12" borderId="12" xfId="0" applyFont="1" applyFill="1" applyBorder="1" applyAlignment="1">
      <alignment horizontal="center" vertical="center" wrapText="1"/>
    </xf>
    <xf numFmtId="0" fontId="3" fillId="12" borderId="13" xfId="0" applyFont="1" applyFill="1" applyBorder="1" applyAlignment="1">
      <alignment horizontal="center" vertical="center" wrapText="1"/>
    </xf>
    <xf numFmtId="0" fontId="5" fillId="34" borderId="12" xfId="0" applyFont="1" applyFill="1" applyBorder="1" applyAlignment="1">
      <alignment horizontal="center" vertical="center" wrapText="1"/>
    </xf>
    <xf numFmtId="14" fontId="5" fillId="34" borderId="13" xfId="0" applyNumberFormat="1" applyFont="1" applyFill="1" applyBorder="1" applyAlignment="1">
      <alignment horizontal="center" vertical="center" wrapText="1"/>
    </xf>
    <xf numFmtId="0" fontId="5" fillId="34" borderId="12" xfId="0" applyFont="1" applyFill="1" applyBorder="1" applyAlignment="1">
      <alignment horizontal="left" vertical="center" wrapText="1"/>
    </xf>
    <xf numFmtId="0" fontId="5" fillId="34" borderId="13" xfId="0" applyFont="1" applyFill="1" applyBorder="1" applyAlignment="1">
      <alignment horizontal="left" vertical="center" wrapText="1"/>
    </xf>
    <xf numFmtId="0" fontId="4" fillId="33" borderId="0" xfId="0" applyFont="1" applyFill="1" applyAlignment="1">
      <alignment horizontal="left" vertical="center" wrapText="1"/>
    </xf>
    <xf numFmtId="0" fontId="6" fillId="33" borderId="0" xfId="0" applyFont="1" applyFill="1" applyAlignment="1">
      <alignment horizontal="center"/>
    </xf>
    <xf numFmtId="0" fontId="2" fillId="33" borderId="14" xfId="0" applyFont="1" applyFill="1" applyBorder="1" applyAlignment="1">
      <alignment vertical="center" wrapText="1"/>
    </xf>
    <xf numFmtId="0" fontId="2" fillId="33" borderId="15" xfId="0" applyFont="1" applyFill="1" applyBorder="1" applyAlignment="1">
      <alignment vertical="center" wrapText="1"/>
    </xf>
    <xf numFmtId="0" fontId="4" fillId="33" borderId="16" xfId="0" applyFont="1" applyFill="1" applyBorder="1" applyAlignment="1">
      <alignment horizontal="left" vertical="center" wrapText="1"/>
    </xf>
    <xf numFmtId="0" fontId="7" fillId="35" borderId="12" xfId="0" applyFont="1" applyFill="1" applyBorder="1" applyAlignment="1">
      <alignment horizontal="center" vertical="center" wrapText="1"/>
    </xf>
    <xf numFmtId="0" fontId="7" fillId="35" borderId="13"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2" fillId="36" borderId="10" xfId="0" applyFont="1" applyFill="1" applyBorder="1" applyAlignment="1">
      <alignment horizontal="center" vertical="center" wrapText="1"/>
    </xf>
    <xf numFmtId="0" fontId="2" fillId="35" borderId="12" xfId="0" applyFont="1" applyFill="1" applyBorder="1" applyAlignment="1">
      <alignment horizontal="center" vertical="center" wrapText="1"/>
    </xf>
    <xf numFmtId="0" fontId="2" fillId="35" borderId="13" xfId="0" applyFont="1" applyFill="1" applyBorder="1" applyAlignment="1">
      <alignment horizontal="center" vertical="center" wrapText="1"/>
    </xf>
    <xf numFmtId="0" fontId="2" fillId="36" borderId="12" xfId="0" applyFont="1" applyFill="1" applyBorder="1" applyAlignment="1">
      <alignment horizontal="center" vertical="center" wrapText="1"/>
    </xf>
    <xf numFmtId="0" fontId="2" fillId="36" borderId="13" xfId="0" applyFont="1" applyFill="1" applyBorder="1" applyAlignment="1">
      <alignment horizontal="center" vertical="center" wrapText="1"/>
    </xf>
    <xf numFmtId="0" fontId="2" fillId="36" borderId="18" xfId="0" applyFont="1" applyFill="1" applyBorder="1" applyAlignment="1">
      <alignment horizontal="center" vertical="center" wrapText="1"/>
    </xf>
    <xf numFmtId="0" fontId="2" fillId="19" borderId="12" xfId="0" applyFont="1" applyFill="1" applyBorder="1" applyAlignment="1">
      <alignment horizontal="center" vertical="center" wrapText="1"/>
    </xf>
    <xf numFmtId="0" fontId="2" fillId="19" borderId="13" xfId="0" applyFont="1" applyFill="1" applyBorder="1" applyAlignment="1">
      <alignment horizontal="center" vertical="center" wrapText="1"/>
    </xf>
    <xf numFmtId="0" fontId="2" fillId="19" borderId="17" xfId="0" applyFont="1" applyFill="1" applyBorder="1" applyAlignment="1">
      <alignment horizontal="center" vertical="center" wrapText="1"/>
    </xf>
    <xf numFmtId="0" fontId="2" fillId="37" borderId="13" xfId="0" applyFont="1" applyFill="1" applyBorder="1" applyAlignment="1">
      <alignment horizontal="center" vertical="center" wrapText="1"/>
    </xf>
    <xf numFmtId="0" fontId="2" fillId="37" borderId="12" xfId="0" applyFont="1" applyFill="1" applyBorder="1" applyAlignment="1">
      <alignment horizontal="center" vertical="center" wrapText="1"/>
    </xf>
    <xf numFmtId="0" fontId="2" fillId="38" borderId="12" xfId="0" applyFont="1" applyFill="1" applyBorder="1" applyAlignment="1">
      <alignment horizontal="center" vertical="center" wrapText="1"/>
    </xf>
    <xf numFmtId="0" fontId="2" fillId="38" borderId="13" xfId="0" applyFont="1" applyFill="1" applyBorder="1" applyAlignment="1">
      <alignment horizontal="center" vertical="center" wrapText="1"/>
    </xf>
    <xf numFmtId="0" fontId="2" fillId="16" borderId="12" xfId="0" applyFont="1" applyFill="1" applyBorder="1" applyAlignment="1">
      <alignment horizontal="center" vertical="center" wrapText="1"/>
    </xf>
    <xf numFmtId="0" fontId="2" fillId="16" borderId="13" xfId="0" applyFont="1" applyFill="1" applyBorder="1" applyAlignment="1">
      <alignment horizontal="center" vertical="center" wrapText="1"/>
    </xf>
    <xf numFmtId="0" fontId="2" fillId="35" borderId="19" xfId="0" applyFont="1" applyFill="1" applyBorder="1" applyAlignment="1">
      <alignment horizontal="center" vertical="center" wrapText="1"/>
    </xf>
    <xf numFmtId="0" fontId="2" fillId="35" borderId="20" xfId="0" applyFont="1" applyFill="1" applyBorder="1" applyAlignment="1">
      <alignment vertical="center" wrapText="1"/>
    </xf>
    <xf numFmtId="0" fontId="2" fillId="35" borderId="21" xfId="0" applyFont="1" applyFill="1" applyBorder="1" applyAlignment="1">
      <alignment horizontal="center" vertical="center" wrapText="1"/>
    </xf>
    <xf numFmtId="0" fontId="2" fillId="36" borderId="14" xfId="0" applyFont="1" applyFill="1" applyBorder="1" applyAlignment="1">
      <alignment horizontal="center" vertical="center" wrapText="1"/>
    </xf>
    <xf numFmtId="0" fontId="2" fillId="36" borderId="15" xfId="0" applyFont="1" applyFill="1" applyBorder="1" applyAlignment="1">
      <alignment horizontal="center" vertical="center" wrapText="1"/>
    </xf>
    <xf numFmtId="0" fontId="67" fillId="36" borderId="15" xfId="0" applyFont="1" applyFill="1" applyBorder="1" applyAlignment="1">
      <alignment/>
    </xf>
    <xf numFmtId="0" fontId="2" fillId="36" borderId="22" xfId="0" applyFont="1" applyFill="1" applyBorder="1" applyAlignment="1">
      <alignment horizontal="center" vertical="center" wrapText="1"/>
    </xf>
    <xf numFmtId="0" fontId="2" fillId="19" borderId="14" xfId="0" applyFont="1" applyFill="1" applyBorder="1" applyAlignment="1">
      <alignment horizontal="center" vertical="center" wrapText="1"/>
    </xf>
    <xf numFmtId="0" fontId="2" fillId="19" borderId="15" xfId="0" applyFont="1" applyFill="1" applyBorder="1" applyAlignment="1">
      <alignment horizontal="center" vertical="center" wrapText="1"/>
    </xf>
    <xf numFmtId="0" fontId="2" fillId="19" borderId="23" xfId="0" applyFont="1" applyFill="1" applyBorder="1" applyAlignment="1">
      <alignment horizontal="center" vertical="center" wrapText="1"/>
    </xf>
    <xf numFmtId="0" fontId="2" fillId="37" borderId="19" xfId="0" applyFont="1" applyFill="1" applyBorder="1" applyAlignment="1">
      <alignment horizontal="center" vertical="center" wrapText="1"/>
    </xf>
    <xf numFmtId="0" fontId="2" fillId="37" borderId="20" xfId="0" applyFont="1" applyFill="1" applyBorder="1" applyAlignment="1">
      <alignment horizontal="center" vertical="center" wrapText="1"/>
    </xf>
    <xf numFmtId="0" fontId="2" fillId="25" borderId="20" xfId="0" applyFont="1" applyFill="1" applyBorder="1" applyAlignment="1">
      <alignment horizontal="center" vertical="center" wrapText="1"/>
    </xf>
    <xf numFmtId="0" fontId="2" fillId="37" borderId="21" xfId="0" applyFont="1" applyFill="1" applyBorder="1" applyAlignment="1">
      <alignment horizontal="center" vertical="center" wrapText="1"/>
    </xf>
    <xf numFmtId="0" fontId="2" fillId="19" borderId="19" xfId="0" applyFont="1" applyFill="1" applyBorder="1" applyAlignment="1">
      <alignment horizontal="center" vertical="center" wrapText="1"/>
    </xf>
    <xf numFmtId="0" fontId="2" fillId="19" borderId="20" xfId="0" applyFont="1" applyFill="1" applyBorder="1" applyAlignment="1">
      <alignment horizontal="center" vertical="center" wrapText="1"/>
    </xf>
    <xf numFmtId="0" fontId="2" fillId="19" borderId="21" xfId="0" applyFont="1" applyFill="1" applyBorder="1" applyAlignment="1">
      <alignment horizontal="center" vertical="center" wrapText="1"/>
    </xf>
    <xf numFmtId="0" fontId="2" fillId="37" borderId="14" xfId="0" applyFont="1" applyFill="1" applyBorder="1" applyAlignment="1">
      <alignment horizontal="center" vertical="center" wrapText="1"/>
    </xf>
    <xf numFmtId="0" fontId="2" fillId="37" borderId="15" xfId="0" applyFont="1" applyFill="1" applyBorder="1" applyAlignment="1">
      <alignment horizontal="center" vertical="center" wrapText="1"/>
    </xf>
    <xf numFmtId="0" fontId="2" fillId="37" borderId="23" xfId="0" applyFont="1" applyFill="1" applyBorder="1" applyAlignment="1">
      <alignment horizontal="center" vertical="center" wrapText="1"/>
    </xf>
    <xf numFmtId="0" fontId="2" fillId="38" borderId="19" xfId="0" applyFont="1" applyFill="1" applyBorder="1" applyAlignment="1">
      <alignment horizontal="center" vertical="center" wrapText="1"/>
    </xf>
    <xf numFmtId="0" fontId="2" fillId="38" borderId="20" xfId="0" applyFont="1" applyFill="1" applyBorder="1" applyAlignment="1">
      <alignment horizontal="center" vertical="center" wrapText="1"/>
    </xf>
    <xf numFmtId="0" fontId="2" fillId="38" borderId="21" xfId="0" applyFont="1" applyFill="1" applyBorder="1" applyAlignment="1">
      <alignment horizontal="center" vertical="center" wrapText="1"/>
    </xf>
    <xf numFmtId="0" fontId="2" fillId="16" borderId="14" xfId="0" applyFont="1" applyFill="1" applyBorder="1" applyAlignment="1">
      <alignment horizontal="center" vertical="center" wrapText="1"/>
    </xf>
    <xf numFmtId="0" fontId="2" fillId="16" borderId="15" xfId="0" applyFont="1" applyFill="1" applyBorder="1" applyAlignment="1">
      <alignment horizontal="center" vertical="center" wrapText="1"/>
    </xf>
    <xf numFmtId="0" fontId="2" fillId="16" borderId="23" xfId="0" applyFont="1" applyFill="1" applyBorder="1" applyAlignment="1">
      <alignment horizontal="center" vertical="center" wrapText="1"/>
    </xf>
    <xf numFmtId="0" fontId="2" fillId="33" borderId="12" xfId="0" applyFont="1" applyFill="1" applyBorder="1" applyAlignment="1">
      <alignment vertical="center" wrapText="1"/>
    </xf>
    <xf numFmtId="0" fontId="0" fillId="33" borderId="24" xfId="0" applyFill="1" applyBorder="1" applyAlignment="1">
      <alignment horizontal="justify" vertical="center" wrapText="1"/>
    </xf>
    <xf numFmtId="9" fontId="8" fillId="33" borderId="25" xfId="56" applyFont="1" applyFill="1" applyBorder="1" applyAlignment="1">
      <alignment horizontal="center" vertical="center" wrapText="1"/>
    </xf>
    <xf numFmtId="0" fontId="0" fillId="33" borderId="25" xfId="0" applyFill="1" applyBorder="1" applyAlignment="1" applyProtection="1">
      <alignment horizontal="center" vertical="center" wrapText="1"/>
      <protection locked="0"/>
    </xf>
    <xf numFmtId="0" fontId="8" fillId="0" borderId="25" xfId="0" applyFont="1" applyBorder="1" applyAlignment="1">
      <alignment vertical="center" wrapText="1"/>
    </xf>
    <xf numFmtId="0" fontId="0" fillId="33" borderId="25" xfId="0" applyFill="1" applyBorder="1" applyAlignment="1">
      <alignment vertical="center" wrapText="1"/>
    </xf>
    <xf numFmtId="0" fontId="1" fillId="33" borderId="25" xfId="0" applyFont="1" applyFill="1" applyBorder="1" applyAlignment="1" applyProtection="1">
      <alignment horizontal="center" vertical="center" wrapText="1"/>
      <protection locked="0"/>
    </xf>
    <xf numFmtId="0" fontId="0" fillId="33" borderId="25" xfId="0" applyFill="1" applyBorder="1" applyAlignment="1">
      <alignment horizontal="left" vertical="center" wrapText="1"/>
    </xf>
    <xf numFmtId="0" fontId="0" fillId="33" borderId="25" xfId="0" applyFill="1" applyBorder="1" applyAlignment="1" applyProtection="1">
      <alignment horizontal="left" vertical="center" wrapText="1"/>
      <protection locked="0"/>
    </xf>
    <xf numFmtId="0" fontId="68" fillId="33" borderId="25" xfId="0" applyFont="1" applyFill="1" applyBorder="1" applyAlignment="1">
      <alignment horizontal="center" vertical="center" wrapText="1"/>
    </xf>
    <xf numFmtId="0" fontId="68" fillId="33" borderId="25" xfId="0" applyFont="1" applyFill="1" applyBorder="1" applyAlignment="1" applyProtection="1">
      <alignment horizontal="center" vertical="center" wrapText="1"/>
      <protection locked="0"/>
    </xf>
    <xf numFmtId="0" fontId="68" fillId="33" borderId="25" xfId="0" applyFont="1" applyFill="1" applyBorder="1" applyAlignment="1" applyProtection="1">
      <alignment horizontal="left" vertical="center" wrapText="1"/>
      <protection locked="0"/>
    </xf>
    <xf numFmtId="164" fontId="68" fillId="33" borderId="25" xfId="51" applyNumberFormat="1" applyFont="1" applyFill="1" applyBorder="1" applyAlignment="1" applyProtection="1">
      <alignment horizontal="center" vertical="center" wrapText="1"/>
      <protection locked="0"/>
    </xf>
    <xf numFmtId="1" fontId="68" fillId="33" borderId="25" xfId="0" applyNumberFormat="1" applyFont="1" applyFill="1" applyBorder="1" applyAlignment="1">
      <alignment horizontal="center" vertical="center" wrapText="1"/>
    </xf>
    <xf numFmtId="1" fontId="4" fillId="33" borderId="25" xfId="56" applyNumberFormat="1" applyFont="1" applyFill="1" applyBorder="1" applyAlignment="1">
      <alignment horizontal="center" vertical="center" wrapText="1"/>
    </xf>
    <xf numFmtId="9" fontId="4" fillId="33" borderId="25" xfId="56" applyFont="1" applyFill="1" applyBorder="1" applyAlignment="1">
      <alignment horizontal="center" vertical="center" wrapText="1"/>
    </xf>
    <xf numFmtId="0" fontId="68" fillId="33" borderId="25" xfId="0" applyFont="1" applyFill="1" applyBorder="1" applyAlignment="1" applyProtection="1">
      <alignment horizontal="justify" vertical="center" wrapText="1"/>
      <protection locked="0"/>
    </xf>
    <xf numFmtId="1" fontId="68" fillId="33" borderId="25" xfId="56" applyNumberFormat="1" applyFont="1" applyFill="1" applyBorder="1" applyAlignment="1">
      <alignment horizontal="center" vertical="center" wrapText="1"/>
    </xf>
    <xf numFmtId="1" fontId="68" fillId="33" borderId="25" xfId="56" applyNumberFormat="1" applyFont="1" applyFill="1" applyBorder="1" applyAlignment="1" applyProtection="1">
      <alignment horizontal="center" vertical="center" wrapText="1"/>
      <protection locked="0"/>
    </xf>
    <xf numFmtId="0" fontId="68" fillId="33" borderId="13" xfId="0" applyFont="1" applyFill="1" applyBorder="1" applyAlignment="1" applyProtection="1">
      <alignment horizontal="justify" vertical="center" wrapText="1"/>
      <protection locked="0"/>
    </xf>
    <xf numFmtId="1" fontId="68" fillId="33" borderId="25" xfId="0" applyNumberFormat="1" applyFont="1" applyFill="1" applyBorder="1" applyAlignment="1" applyProtection="1">
      <alignment horizontal="center" vertical="center" wrapText="1"/>
      <protection locked="0"/>
    </xf>
    <xf numFmtId="0" fontId="69" fillId="33" borderId="25" xfId="0" applyFont="1" applyFill="1" applyBorder="1" applyAlignment="1" applyProtection="1">
      <alignment horizontal="center" vertical="center" wrapText="1"/>
      <protection locked="0"/>
    </xf>
    <xf numFmtId="0" fontId="69" fillId="33" borderId="26" xfId="0" applyFont="1" applyFill="1" applyBorder="1" applyAlignment="1" applyProtection="1">
      <alignment horizontal="center" vertical="center" wrapText="1"/>
      <protection locked="0"/>
    </xf>
    <xf numFmtId="0" fontId="0" fillId="33" borderId="12" xfId="0" applyFill="1" applyBorder="1" applyAlignment="1">
      <alignment horizontal="justify" vertical="center" wrapText="1"/>
    </xf>
    <xf numFmtId="9" fontId="8" fillId="33" borderId="13" xfId="56" applyFont="1" applyFill="1" applyBorder="1" applyAlignment="1">
      <alignment horizontal="center" vertical="center" wrapText="1"/>
    </xf>
    <xf numFmtId="0" fontId="0" fillId="33" borderId="13" xfId="0" applyFill="1" applyBorder="1" applyAlignment="1" applyProtection="1">
      <alignment horizontal="center" vertical="center" wrapText="1"/>
      <protection locked="0"/>
    </xf>
    <xf numFmtId="0" fontId="8" fillId="0" borderId="13" xfId="0" applyFont="1" applyBorder="1" applyAlignment="1">
      <alignment vertical="center" wrapText="1"/>
    </xf>
    <xf numFmtId="0" fontId="0" fillId="33" borderId="13" xfId="0" applyFill="1" applyBorder="1" applyAlignment="1">
      <alignment vertical="center" wrapText="1"/>
    </xf>
    <xf numFmtId="0" fontId="1" fillId="33" borderId="13" xfId="0" applyFont="1" applyFill="1" applyBorder="1" applyAlignment="1" applyProtection="1">
      <alignment horizontal="center" vertical="center" wrapText="1"/>
      <protection locked="0"/>
    </xf>
    <xf numFmtId="0" fontId="0" fillId="33" borderId="13" xfId="0" applyFill="1" applyBorder="1" applyAlignment="1">
      <alignment horizontal="left" vertical="center" wrapText="1"/>
    </xf>
    <xf numFmtId="0" fontId="0" fillId="33" borderId="13" xfId="0" applyFill="1" applyBorder="1" applyAlignment="1" applyProtection="1">
      <alignment horizontal="left" vertical="center" wrapText="1"/>
      <protection locked="0"/>
    </xf>
    <xf numFmtId="0" fontId="68" fillId="33" borderId="13" xfId="0" applyFont="1" applyFill="1" applyBorder="1" applyAlignment="1">
      <alignment horizontal="center" vertical="center" wrapText="1"/>
    </xf>
    <xf numFmtId="0" fontId="68" fillId="33" borderId="13" xfId="0" applyFont="1" applyFill="1" applyBorder="1" applyAlignment="1" applyProtection="1">
      <alignment horizontal="center" vertical="center" wrapText="1"/>
      <protection locked="0"/>
    </xf>
    <xf numFmtId="0" fontId="68" fillId="33" borderId="13" xfId="0" applyFont="1" applyFill="1" applyBorder="1" applyAlignment="1" applyProtection="1">
      <alignment horizontal="left" vertical="center" wrapText="1"/>
      <protection locked="0"/>
    </xf>
    <xf numFmtId="164" fontId="68" fillId="33" borderId="13" xfId="51" applyNumberFormat="1" applyFont="1" applyFill="1" applyBorder="1" applyAlignment="1" applyProtection="1">
      <alignment horizontal="center" vertical="center" wrapText="1"/>
      <protection locked="0"/>
    </xf>
    <xf numFmtId="1" fontId="68" fillId="33" borderId="13" xfId="0" applyNumberFormat="1" applyFont="1" applyFill="1" applyBorder="1" applyAlignment="1">
      <alignment horizontal="center" vertical="center" wrapText="1"/>
    </xf>
    <xf numFmtId="1" fontId="4" fillId="33" borderId="13" xfId="56" applyNumberFormat="1" applyFont="1" applyFill="1" applyBorder="1" applyAlignment="1">
      <alignment horizontal="center" vertical="center" wrapText="1"/>
    </xf>
    <xf numFmtId="9" fontId="4" fillId="33" borderId="13" xfId="56" applyFont="1" applyFill="1" applyBorder="1" applyAlignment="1">
      <alignment horizontal="center" vertical="center" wrapText="1"/>
    </xf>
    <xf numFmtId="1" fontId="68" fillId="33" borderId="13" xfId="56" applyNumberFormat="1" applyFont="1" applyFill="1" applyBorder="1" applyAlignment="1">
      <alignment horizontal="center" vertical="center" wrapText="1"/>
    </xf>
    <xf numFmtId="1" fontId="68" fillId="33" borderId="13" xfId="56" applyNumberFormat="1" applyFont="1" applyFill="1" applyBorder="1" applyAlignment="1" applyProtection="1">
      <alignment horizontal="center" vertical="center" wrapText="1"/>
      <protection locked="0"/>
    </xf>
    <xf numFmtId="1" fontId="68" fillId="33" borderId="13" xfId="0" applyNumberFormat="1" applyFont="1" applyFill="1" applyBorder="1" applyAlignment="1" applyProtection="1">
      <alignment horizontal="center" vertical="center" wrapText="1"/>
      <protection locked="0"/>
    </xf>
    <xf numFmtId="0" fontId="69" fillId="33" borderId="13" xfId="0" applyFont="1" applyFill="1" applyBorder="1" applyAlignment="1" applyProtection="1">
      <alignment horizontal="center" vertical="center" wrapText="1"/>
      <protection locked="0"/>
    </xf>
    <xf numFmtId="0" fontId="69" fillId="33" borderId="17" xfId="0" applyFont="1" applyFill="1" applyBorder="1" applyAlignment="1" applyProtection="1">
      <alignment horizontal="center" vertical="center" wrapText="1"/>
      <protection locked="0"/>
    </xf>
    <xf numFmtId="0" fontId="8" fillId="33" borderId="13" xfId="0" applyFont="1" applyFill="1" applyBorder="1" applyAlignment="1" applyProtection="1">
      <alignment horizontal="center" vertical="center" wrapText="1"/>
      <protection locked="0"/>
    </xf>
    <xf numFmtId="0" fontId="8" fillId="33" borderId="13" xfId="0" applyFont="1" applyFill="1" applyBorder="1" applyAlignment="1">
      <alignment horizontal="left" vertical="center" wrapText="1"/>
    </xf>
    <xf numFmtId="9" fontId="0" fillId="33" borderId="13" xfId="0" applyNumberFormat="1" applyFill="1" applyBorder="1" applyAlignment="1" applyProtection="1">
      <alignment horizontal="center" vertical="center" wrapText="1"/>
      <protection locked="0"/>
    </xf>
    <xf numFmtId="9" fontId="68" fillId="33" borderId="13" xfId="0" applyNumberFormat="1" applyFont="1" applyFill="1" applyBorder="1" applyAlignment="1">
      <alignment horizontal="center" vertical="center" wrapText="1"/>
    </xf>
    <xf numFmtId="9" fontId="68" fillId="33" borderId="13" xfId="56" applyFont="1" applyFill="1" applyBorder="1" applyAlignment="1">
      <alignment horizontal="center" vertical="center" wrapText="1"/>
    </xf>
    <xf numFmtId="9" fontId="68" fillId="33" borderId="13" xfId="56" applyFont="1" applyFill="1" applyBorder="1" applyAlignment="1" applyProtection="1">
      <alignment horizontal="center" vertical="center" wrapText="1"/>
      <protection locked="0"/>
    </xf>
    <xf numFmtId="0" fontId="69" fillId="33" borderId="13" xfId="0" applyFont="1" applyFill="1" applyBorder="1" applyAlignment="1" applyProtection="1">
      <alignment horizontal="justify" vertical="center" wrapText="1"/>
      <protection locked="0"/>
    </xf>
    <xf numFmtId="0" fontId="69" fillId="33" borderId="17" xfId="0" applyFont="1" applyFill="1" applyBorder="1" applyAlignment="1" applyProtection="1">
      <alignment horizontal="justify" vertical="center" wrapText="1"/>
      <protection locked="0"/>
    </xf>
    <xf numFmtId="0" fontId="8" fillId="33" borderId="12" xfId="0" applyFont="1" applyFill="1" applyBorder="1" applyAlignment="1">
      <alignment horizontal="justify" vertical="center" wrapText="1"/>
    </xf>
    <xf numFmtId="164" fontId="68" fillId="33" borderId="13" xfId="0" applyNumberFormat="1" applyFont="1" applyFill="1" applyBorder="1" applyAlignment="1" applyProtection="1">
      <alignment horizontal="center" vertical="center" wrapText="1"/>
      <protection locked="0"/>
    </xf>
    <xf numFmtId="1" fontId="68" fillId="0" borderId="13" xfId="56" applyNumberFormat="1" applyFont="1" applyBorder="1" applyAlignment="1">
      <alignment horizontal="center" vertical="center" wrapText="1"/>
    </xf>
    <xf numFmtId="0" fontId="68" fillId="0" borderId="13" xfId="0" applyFont="1" applyBorder="1" applyAlignment="1" applyProtection="1">
      <alignment horizontal="justify" vertical="center" wrapText="1"/>
      <protection locked="0"/>
    </xf>
    <xf numFmtId="0" fontId="69" fillId="33" borderId="13" xfId="0" applyFont="1" applyFill="1" applyBorder="1" applyAlignment="1" applyProtection="1">
      <alignment horizontal="left" vertical="center" wrapText="1"/>
      <protection locked="0"/>
    </xf>
    <xf numFmtId="0" fontId="69" fillId="33" borderId="17" xfId="0" applyFont="1" applyFill="1" applyBorder="1" applyAlignment="1" applyProtection="1">
      <alignment horizontal="left" vertical="center" wrapText="1"/>
      <protection locked="0"/>
    </xf>
    <xf numFmtId="9" fontId="4" fillId="0" borderId="13" xfId="56" applyFont="1" applyBorder="1" applyAlignment="1">
      <alignment horizontal="center" vertical="center" wrapText="1"/>
    </xf>
    <xf numFmtId="0" fontId="8" fillId="33" borderId="12" xfId="0" applyFont="1" applyFill="1" applyBorder="1" applyAlignment="1">
      <alignment horizontal="left" vertical="center" wrapText="1"/>
    </xf>
    <xf numFmtId="0" fontId="8" fillId="33" borderId="13" xfId="0" applyFont="1" applyFill="1" applyBorder="1" applyAlignment="1" applyProtection="1">
      <alignment horizontal="justify" vertical="center" wrapText="1"/>
      <protection locked="0"/>
    </xf>
    <xf numFmtId="0" fontId="8" fillId="33" borderId="18" xfId="0" applyFont="1" applyFill="1" applyBorder="1" applyAlignment="1" applyProtection="1">
      <alignment horizontal="justify" vertical="center" wrapText="1"/>
      <protection locked="0"/>
    </xf>
    <xf numFmtId="0" fontId="4" fillId="33" borderId="13" xfId="0" applyFont="1" applyFill="1" applyBorder="1" applyAlignment="1" applyProtection="1">
      <alignment horizontal="justify" vertical="center" wrapText="1"/>
      <protection locked="0"/>
    </xf>
    <xf numFmtId="0" fontId="0" fillId="33" borderId="27" xfId="0" applyFill="1" applyBorder="1" applyAlignment="1" applyProtection="1">
      <alignment horizontal="justify" vertical="center" wrapText="1"/>
      <protection locked="0"/>
    </xf>
    <xf numFmtId="0" fontId="0" fillId="33" borderId="13" xfId="0" applyFill="1" applyBorder="1" applyAlignment="1" applyProtection="1">
      <alignment horizontal="justify" vertical="center" wrapText="1"/>
      <protection locked="0"/>
    </xf>
    <xf numFmtId="0" fontId="8" fillId="38" borderId="12" xfId="0" applyFont="1" applyFill="1" applyBorder="1" applyAlignment="1">
      <alignment horizontal="left" vertical="center" wrapText="1"/>
    </xf>
    <xf numFmtId="0" fontId="8" fillId="33" borderId="13" xfId="0" applyFont="1" applyFill="1" applyBorder="1" applyAlignment="1">
      <alignment horizontal="center" vertical="center" wrapText="1"/>
    </xf>
    <xf numFmtId="9" fontId="68" fillId="33" borderId="13" xfId="0" applyNumberFormat="1" applyFont="1" applyFill="1" applyBorder="1" applyAlignment="1" applyProtection="1">
      <alignment horizontal="center" vertical="center" wrapText="1"/>
      <protection locked="0"/>
    </xf>
    <xf numFmtId="9" fontId="8" fillId="33" borderId="13" xfId="0" applyNumberFormat="1" applyFont="1" applyFill="1" applyBorder="1" applyAlignment="1">
      <alignment horizontal="center" vertical="center" wrapText="1"/>
    </xf>
    <xf numFmtId="0" fontId="8" fillId="38" borderId="14" xfId="0" applyFont="1" applyFill="1" applyBorder="1" applyAlignment="1">
      <alignment horizontal="left" vertical="center" wrapText="1"/>
    </xf>
    <xf numFmtId="9" fontId="8" fillId="33" borderId="15" xfId="56" applyFont="1" applyFill="1" applyBorder="1" applyAlignment="1">
      <alignment horizontal="center" vertical="center" wrapText="1"/>
    </xf>
    <xf numFmtId="0" fontId="8" fillId="33" borderId="15" xfId="0" applyFont="1" applyFill="1" applyBorder="1" applyAlignment="1">
      <alignment horizontal="left" vertical="center" wrapText="1"/>
    </xf>
    <xf numFmtId="0" fontId="68" fillId="33" borderId="15" xfId="0" applyFont="1" applyFill="1" applyBorder="1" applyAlignment="1">
      <alignment horizontal="center" vertical="center" wrapText="1"/>
    </xf>
    <xf numFmtId="0" fontId="68" fillId="33" borderId="15" xfId="0" applyFont="1" applyFill="1" applyBorder="1" applyAlignment="1" applyProtection="1">
      <alignment horizontal="center" vertical="center" wrapText="1"/>
      <protection locked="0"/>
    </xf>
    <xf numFmtId="0" fontId="68" fillId="33" borderId="15" xfId="0" applyFont="1" applyFill="1" applyBorder="1" applyAlignment="1" applyProtection="1">
      <alignment horizontal="left" vertical="center" wrapText="1"/>
      <protection locked="0"/>
    </xf>
    <xf numFmtId="164" fontId="68" fillId="33" borderId="15" xfId="51" applyNumberFormat="1" applyFont="1" applyFill="1" applyBorder="1" applyAlignment="1" applyProtection="1">
      <alignment horizontal="center" vertical="center" wrapText="1"/>
      <protection locked="0"/>
    </xf>
    <xf numFmtId="9" fontId="68" fillId="33" borderId="15" xfId="0" applyNumberFormat="1" applyFont="1" applyFill="1" applyBorder="1" applyAlignment="1">
      <alignment horizontal="center" vertical="center" wrapText="1"/>
    </xf>
    <xf numFmtId="9" fontId="4" fillId="33" borderId="15" xfId="56" applyFont="1" applyFill="1" applyBorder="1" applyAlignment="1">
      <alignment horizontal="center" vertical="center" wrapText="1"/>
    </xf>
    <xf numFmtId="0" fontId="56" fillId="33" borderId="13" xfId="46" applyFill="1" applyBorder="1" applyAlignment="1" applyProtection="1">
      <alignment horizontal="justify" vertical="center" wrapText="1"/>
      <protection locked="0"/>
    </xf>
    <xf numFmtId="9" fontId="68" fillId="33" borderId="15" xfId="56" applyFont="1" applyFill="1" applyBorder="1" applyAlignment="1">
      <alignment horizontal="center" vertical="center" wrapText="1"/>
    </xf>
    <xf numFmtId="9" fontId="68" fillId="33" borderId="15" xfId="56" applyFont="1" applyFill="1" applyBorder="1" applyAlignment="1" applyProtection="1">
      <alignment horizontal="center" vertical="center" wrapText="1"/>
      <protection locked="0"/>
    </xf>
    <xf numFmtId="9" fontId="68" fillId="33" borderId="15" xfId="0" applyNumberFormat="1" applyFont="1" applyFill="1" applyBorder="1" applyAlignment="1" applyProtection="1">
      <alignment horizontal="center" vertical="center" wrapText="1"/>
      <protection locked="0"/>
    </xf>
    <xf numFmtId="0" fontId="68" fillId="33" borderId="23" xfId="0" applyFont="1" applyFill="1" applyBorder="1" applyAlignment="1" applyProtection="1">
      <alignment horizontal="center" vertical="center" wrapText="1"/>
      <protection locked="0"/>
    </xf>
    <xf numFmtId="0" fontId="2" fillId="33" borderId="28" xfId="0" applyFont="1" applyFill="1" applyBorder="1" applyAlignment="1">
      <alignment vertical="center" wrapText="1"/>
    </xf>
    <xf numFmtId="9" fontId="70" fillId="33" borderId="29" xfId="56" applyFont="1" applyFill="1" applyBorder="1" applyAlignment="1" applyProtection="1">
      <alignment horizontal="center" vertical="center" wrapText="1"/>
      <protection locked="0"/>
    </xf>
    <xf numFmtId="9" fontId="4" fillId="33" borderId="29" xfId="56" applyFont="1" applyFill="1" applyBorder="1" applyAlignment="1">
      <alignment horizontal="center" vertical="center" wrapText="1"/>
    </xf>
    <xf numFmtId="0" fontId="69" fillId="33" borderId="29" xfId="0" applyFont="1" applyFill="1" applyBorder="1" applyAlignment="1" applyProtection="1">
      <alignment horizontal="center" vertical="center" wrapText="1"/>
      <protection locked="0"/>
    </xf>
    <xf numFmtId="9" fontId="13" fillId="33" borderId="29" xfId="56" applyFont="1" applyFill="1" applyBorder="1" applyAlignment="1">
      <alignment horizontal="center" vertical="center" wrapText="1"/>
    </xf>
    <xf numFmtId="0" fontId="66" fillId="33" borderId="0" xfId="0" applyFont="1" applyFill="1" applyAlignment="1">
      <alignment horizontal="center"/>
    </xf>
    <xf numFmtId="0" fontId="68" fillId="33" borderId="0" xfId="0" applyFont="1" applyFill="1" applyAlignment="1">
      <alignment vertical="center" wrapText="1"/>
    </xf>
    <xf numFmtId="0" fontId="68" fillId="33" borderId="0" xfId="0" applyFont="1" applyFill="1" applyAlignment="1">
      <alignment/>
    </xf>
    <xf numFmtId="9" fontId="4" fillId="33" borderId="0" xfId="56" applyFont="1" applyFill="1" applyAlignment="1">
      <alignment horizontal="center" vertical="center" wrapText="1"/>
    </xf>
    <xf numFmtId="0" fontId="67" fillId="33" borderId="0" xfId="0" applyFont="1" applyFill="1" applyAlignment="1">
      <alignment horizontal="right" vertical="center" wrapText="1"/>
    </xf>
    <xf numFmtId="0" fontId="67" fillId="33" borderId="0" xfId="0" applyFont="1" applyFill="1" applyAlignment="1">
      <alignment vertical="top" wrapText="1"/>
    </xf>
    <xf numFmtId="0" fontId="67" fillId="33" borderId="0" xfId="0" applyFont="1" applyFill="1" applyAlignment="1">
      <alignment horizontal="center" vertical="center" wrapText="1"/>
    </xf>
    <xf numFmtId="1" fontId="68" fillId="33" borderId="13" xfId="0" applyNumberFormat="1" applyFont="1" applyFill="1" applyBorder="1" applyAlignment="1" applyProtection="1">
      <alignment horizontal="justify" vertical="center" wrapText="1"/>
      <protection locked="0"/>
    </xf>
    <xf numFmtId="0" fontId="68" fillId="0" borderId="13" xfId="0" applyFont="1" applyBorder="1" applyAlignment="1" applyProtection="1">
      <alignment horizontal="left" vertical="center" wrapText="1"/>
      <protection locked="0"/>
    </xf>
    <xf numFmtId="1" fontId="68" fillId="0" borderId="13" xfId="56" applyNumberFormat="1" applyFont="1" applyBorder="1" applyAlignment="1" applyProtection="1">
      <alignment horizontal="center" vertical="center" wrapText="1"/>
      <protection locked="0"/>
    </xf>
    <xf numFmtId="0" fontId="68" fillId="39" borderId="13" xfId="0" applyFont="1" applyFill="1" applyBorder="1" applyAlignment="1" applyProtection="1">
      <alignment horizontal="left" vertical="center" wrapText="1"/>
      <protection locked="0"/>
    </xf>
    <xf numFmtId="1" fontId="71" fillId="33" borderId="13" xfId="56" applyNumberFormat="1" applyFont="1" applyFill="1" applyBorder="1" applyAlignment="1">
      <alignment horizontal="center" vertical="center" wrapText="1"/>
    </xf>
    <xf numFmtId="1" fontId="71" fillId="33" borderId="13" xfId="56" applyNumberFormat="1" applyFont="1" applyFill="1" applyBorder="1" applyAlignment="1" applyProtection="1">
      <alignment horizontal="center" vertical="center" wrapText="1"/>
      <protection locked="0"/>
    </xf>
    <xf numFmtId="9" fontId="71" fillId="33" borderId="13" xfId="56" applyFont="1" applyFill="1" applyBorder="1" applyAlignment="1">
      <alignment horizontal="center" vertical="center" wrapText="1"/>
    </xf>
    <xf numFmtId="0" fontId="71" fillId="39" borderId="13" xfId="0" applyFont="1" applyFill="1" applyBorder="1" applyAlignment="1" applyProtection="1">
      <alignment horizontal="left" vertical="center" wrapText="1"/>
      <protection locked="0"/>
    </xf>
    <xf numFmtId="0" fontId="71" fillId="39" borderId="13" xfId="0" applyFont="1" applyFill="1" applyBorder="1" applyAlignment="1" applyProtection="1">
      <alignment horizontal="center" vertical="center" wrapText="1"/>
      <protection locked="0"/>
    </xf>
    <xf numFmtId="0" fontId="71" fillId="0" borderId="13"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9" fontId="17" fillId="33" borderId="13" xfId="56" applyFont="1" applyFill="1" applyBorder="1" applyAlignment="1" applyProtection="1">
      <alignment horizontal="center" vertical="center" wrapText="1"/>
      <protection/>
    </xf>
    <xf numFmtId="10" fontId="17" fillId="33" borderId="13" xfId="56" applyNumberFormat="1" applyFont="1" applyFill="1" applyBorder="1" applyAlignment="1" applyProtection="1">
      <alignment horizontal="center" vertical="center" wrapText="1"/>
      <protection/>
    </xf>
    <xf numFmtId="9" fontId="17" fillId="33" borderId="15" xfId="56" applyFont="1" applyFill="1" applyBorder="1" applyAlignment="1" applyProtection="1">
      <alignment horizontal="center" vertical="center" wrapText="1"/>
      <protection/>
    </xf>
    <xf numFmtId="0" fontId="56" fillId="33" borderId="15" xfId="46" applyFill="1" applyBorder="1" applyAlignment="1" applyProtection="1">
      <alignment horizontal="center" vertical="center" wrapText="1"/>
      <protection locked="0"/>
    </xf>
    <xf numFmtId="0" fontId="68" fillId="33" borderId="13" xfId="0" applyFont="1" applyFill="1" applyBorder="1" applyAlignment="1" applyProtection="1">
      <alignment horizontal="center" vertical="center" wrapText="1"/>
      <protection locked="0"/>
    </xf>
    <xf numFmtId="9" fontId="68" fillId="40" borderId="13" xfId="56" applyFont="1" applyFill="1" applyBorder="1" applyAlignment="1" applyProtection="1">
      <alignment horizontal="center" vertical="center" wrapText="1"/>
      <protection locked="0"/>
    </xf>
    <xf numFmtId="165" fontId="17" fillId="33" borderId="13" xfId="56" applyNumberFormat="1" applyFont="1" applyFill="1" applyBorder="1" applyAlignment="1" applyProtection="1">
      <alignment horizontal="center" vertical="center" wrapText="1"/>
      <protection/>
    </xf>
    <xf numFmtId="0" fontId="68" fillId="33" borderId="13" xfId="0" applyFont="1" applyFill="1" applyBorder="1" applyAlignment="1" applyProtection="1">
      <alignment horizontal="center" vertical="center" wrapText="1"/>
      <protection locked="0"/>
    </xf>
    <xf numFmtId="0" fontId="68" fillId="33" borderId="13" xfId="0" applyFont="1" applyFill="1" applyBorder="1" applyAlignment="1" applyProtection="1">
      <alignment horizontal="center" vertical="center" wrapText="1"/>
      <protection locked="0"/>
    </xf>
    <xf numFmtId="0" fontId="68" fillId="33" borderId="13" xfId="0" applyFont="1" applyFill="1" applyBorder="1" applyAlignment="1">
      <alignment horizontal="left" vertical="center" wrapText="1"/>
    </xf>
    <xf numFmtId="0" fontId="68" fillId="33" borderId="13" xfId="0" applyFont="1" applyFill="1" applyBorder="1" applyAlignment="1" applyProtection="1">
      <alignment horizontal="center" vertical="center" wrapText="1"/>
      <protection locked="0"/>
    </xf>
    <xf numFmtId="9" fontId="4" fillId="33" borderId="13" xfId="56" applyFont="1" applyFill="1" applyBorder="1" applyAlignment="1">
      <alignment horizontal="center" vertical="center" wrapText="1"/>
    </xf>
    <xf numFmtId="9" fontId="4" fillId="33" borderId="30" xfId="56" applyFont="1" applyFill="1" applyBorder="1" applyAlignment="1">
      <alignment horizontal="center" vertical="center" wrapText="1"/>
    </xf>
    <xf numFmtId="0" fontId="4" fillId="33" borderId="13" xfId="0" applyFont="1" applyFill="1" applyBorder="1" applyAlignment="1" applyProtection="1">
      <alignment horizontal="left" vertical="center" wrapText="1"/>
      <protection locked="0"/>
    </xf>
    <xf numFmtId="0" fontId="68" fillId="33" borderId="13" xfId="0" applyFont="1" applyFill="1" applyBorder="1" applyAlignment="1" applyProtection="1">
      <alignment horizontal="center" vertical="center" wrapText="1"/>
      <protection locked="0"/>
    </xf>
    <xf numFmtId="0" fontId="72" fillId="33" borderId="13" xfId="0" applyFont="1" applyFill="1" applyBorder="1" applyAlignment="1" applyProtection="1">
      <alignment horizontal="left" vertical="center" wrapText="1"/>
      <protection locked="0"/>
    </xf>
    <xf numFmtId="0" fontId="2" fillId="33" borderId="13"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2" fillId="33" borderId="31" xfId="0" applyFont="1" applyFill="1" applyBorder="1" applyAlignment="1">
      <alignment horizontal="center" vertical="center" wrapText="1"/>
    </xf>
    <xf numFmtId="0" fontId="3" fillId="12" borderId="13" xfId="0" applyFont="1" applyFill="1" applyBorder="1" applyAlignment="1">
      <alignment horizontal="center" vertical="center" wrapText="1"/>
    </xf>
    <xf numFmtId="0" fontId="3" fillId="12" borderId="17" xfId="0" applyFont="1" applyFill="1" applyBorder="1" applyAlignment="1">
      <alignment horizontal="center" vertical="center" wrapText="1"/>
    </xf>
    <xf numFmtId="22" fontId="73" fillId="14" borderId="13" xfId="0" applyNumberFormat="1" applyFont="1" applyFill="1" applyBorder="1" applyAlignment="1">
      <alignment horizontal="center" vertical="center"/>
    </xf>
    <xf numFmtId="0" fontId="73" fillId="14" borderId="13" xfId="0" applyFont="1" applyFill="1" applyBorder="1" applyAlignment="1">
      <alignment horizontal="center" vertical="center"/>
    </xf>
    <xf numFmtId="0" fontId="73" fillId="8" borderId="13" xfId="0" applyFont="1" applyFill="1" applyBorder="1" applyAlignment="1">
      <alignment horizontal="center" vertical="center"/>
    </xf>
    <xf numFmtId="0" fontId="73" fillId="8" borderId="20" xfId="0" applyFont="1" applyFill="1" applyBorder="1" applyAlignment="1">
      <alignment horizontal="center" vertical="center"/>
    </xf>
    <xf numFmtId="0" fontId="3" fillId="12" borderId="24" xfId="0" applyFont="1" applyFill="1" applyBorder="1" applyAlignment="1">
      <alignment horizontal="center" vertical="center" wrapText="1"/>
    </xf>
    <xf numFmtId="0" fontId="3" fillId="12" borderId="25" xfId="0" applyFont="1" applyFill="1" applyBorder="1" applyAlignment="1">
      <alignment horizontal="center" vertical="center" wrapText="1"/>
    </xf>
    <xf numFmtId="0" fontId="3" fillId="12" borderId="26" xfId="0" applyFont="1" applyFill="1" applyBorder="1" applyAlignment="1">
      <alignment horizontal="center" vertical="center" wrapText="1"/>
    </xf>
    <xf numFmtId="0" fontId="4" fillId="33" borderId="18" xfId="0" applyFont="1" applyFill="1" applyBorder="1" applyAlignment="1">
      <alignment horizontal="justify" vertical="center" wrapText="1"/>
    </xf>
    <xf numFmtId="0" fontId="4" fillId="33" borderId="31" xfId="0" applyFont="1" applyFill="1" applyBorder="1" applyAlignment="1">
      <alignment horizontal="justify" vertical="center" wrapText="1"/>
    </xf>
    <xf numFmtId="0" fontId="5" fillId="34" borderId="13" xfId="0" applyFont="1" applyFill="1" applyBorder="1" applyAlignment="1">
      <alignment horizontal="center" vertical="center" wrapText="1"/>
    </xf>
    <xf numFmtId="0" fontId="5" fillId="34" borderId="17" xfId="0" applyFont="1" applyFill="1" applyBorder="1" applyAlignment="1">
      <alignment horizontal="center" vertical="center" wrapText="1"/>
    </xf>
    <xf numFmtId="0" fontId="7" fillId="33" borderId="0" xfId="0" applyFont="1" applyFill="1" applyAlignment="1">
      <alignment horizontal="center" vertical="center" wrapText="1"/>
    </xf>
    <xf numFmtId="0" fontId="7" fillId="35" borderId="24" xfId="0" applyFont="1" applyFill="1" applyBorder="1" applyAlignment="1">
      <alignment horizontal="center" vertical="center" wrapText="1"/>
    </xf>
    <xf numFmtId="0" fontId="7" fillId="35" borderId="25" xfId="0" applyFont="1" applyFill="1" applyBorder="1" applyAlignment="1">
      <alignment horizontal="center" vertical="center" wrapText="1"/>
    </xf>
    <xf numFmtId="0" fontId="7" fillId="35" borderId="26"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7" fillId="35" borderId="13"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7" fillId="36" borderId="24" xfId="0" applyFont="1" applyFill="1" applyBorder="1" applyAlignment="1">
      <alignment horizontal="center" vertical="center" wrapText="1"/>
    </xf>
    <xf numFmtId="0" fontId="7" fillId="36" borderId="25" xfId="0" applyFont="1" applyFill="1" applyBorder="1" applyAlignment="1">
      <alignment horizontal="center" vertical="center" wrapText="1"/>
    </xf>
    <xf numFmtId="0" fontId="7" fillId="36" borderId="26" xfId="0" applyFont="1" applyFill="1" applyBorder="1" applyAlignment="1">
      <alignment horizontal="center" vertical="center" wrapText="1"/>
    </xf>
    <xf numFmtId="0" fontId="7" fillId="36" borderId="12" xfId="0" applyFont="1" applyFill="1" applyBorder="1" applyAlignment="1">
      <alignment horizontal="center" vertical="center" wrapText="1"/>
    </xf>
    <xf numFmtId="0" fontId="7" fillId="36" borderId="13" xfId="0" applyFont="1" applyFill="1" applyBorder="1" applyAlignment="1">
      <alignment horizontal="center" vertical="center" wrapText="1"/>
    </xf>
    <xf numFmtId="0" fontId="7" fillId="36" borderId="20" xfId="0" applyFont="1" applyFill="1" applyBorder="1" applyAlignment="1">
      <alignment horizontal="center" vertical="center" wrapText="1"/>
    </xf>
    <xf numFmtId="0" fontId="7" fillId="36" borderId="21" xfId="0" applyFont="1" applyFill="1" applyBorder="1" applyAlignment="1">
      <alignment horizontal="center" vertical="center" wrapText="1"/>
    </xf>
    <xf numFmtId="0" fontId="7" fillId="37" borderId="24" xfId="0" applyFont="1" applyFill="1" applyBorder="1" applyAlignment="1">
      <alignment horizontal="center" vertical="center" wrapText="1"/>
    </xf>
    <xf numFmtId="0" fontId="7" fillId="37" borderId="25" xfId="0" applyFont="1" applyFill="1" applyBorder="1" applyAlignment="1">
      <alignment horizontal="center" vertical="center" wrapText="1"/>
    </xf>
    <xf numFmtId="0" fontId="7" fillId="37" borderId="26" xfId="0" applyFont="1" applyFill="1" applyBorder="1" applyAlignment="1">
      <alignment horizontal="center" vertical="center" wrapText="1"/>
    </xf>
    <xf numFmtId="0" fontId="7" fillId="19" borderId="24" xfId="0" applyFont="1" applyFill="1" applyBorder="1" applyAlignment="1">
      <alignment horizontal="center" vertical="center" wrapText="1"/>
    </xf>
    <xf numFmtId="0" fontId="7" fillId="19" borderId="25" xfId="0" applyFont="1" applyFill="1" applyBorder="1" applyAlignment="1">
      <alignment horizontal="center" vertical="center" wrapText="1"/>
    </xf>
    <xf numFmtId="0" fontId="7" fillId="19" borderId="26" xfId="0" applyFont="1" applyFill="1" applyBorder="1" applyAlignment="1">
      <alignment horizontal="center" vertical="center" wrapText="1"/>
    </xf>
    <xf numFmtId="0" fontId="2" fillId="33" borderId="22" xfId="0" applyFont="1" applyFill="1" applyBorder="1" applyAlignment="1">
      <alignment horizontal="center" vertical="center" wrapText="1"/>
    </xf>
    <xf numFmtId="0" fontId="2" fillId="33" borderId="32" xfId="0" applyFont="1" applyFill="1" applyBorder="1" applyAlignment="1">
      <alignment horizontal="center" vertical="center" wrapText="1"/>
    </xf>
    <xf numFmtId="0" fontId="2" fillId="33" borderId="33" xfId="0" applyFont="1" applyFill="1" applyBorder="1" applyAlignment="1">
      <alignment horizontal="center" vertical="center" wrapText="1"/>
    </xf>
    <xf numFmtId="0" fontId="7" fillId="16" borderId="24" xfId="0" applyFont="1" applyFill="1" applyBorder="1" applyAlignment="1">
      <alignment horizontal="center" vertical="center" wrapText="1"/>
    </xf>
    <xf numFmtId="0" fontId="7" fillId="16" borderId="25" xfId="0" applyFont="1" applyFill="1" applyBorder="1" applyAlignment="1">
      <alignment horizontal="center" vertical="center" wrapText="1"/>
    </xf>
    <xf numFmtId="0" fontId="7" fillId="16" borderId="26" xfId="0" applyFont="1" applyFill="1" applyBorder="1" applyAlignment="1">
      <alignment horizontal="center" vertical="center" wrapText="1"/>
    </xf>
    <xf numFmtId="0" fontId="7" fillId="37" borderId="12" xfId="0" applyFont="1" applyFill="1" applyBorder="1" applyAlignment="1">
      <alignment horizontal="center" vertical="center" wrapText="1"/>
    </xf>
    <xf numFmtId="0" fontId="7" fillId="37" borderId="13" xfId="0" applyFont="1" applyFill="1" applyBorder="1" applyAlignment="1">
      <alignment horizontal="center" vertical="center" wrapText="1"/>
    </xf>
    <xf numFmtId="0" fontId="7" fillId="37" borderId="17" xfId="0" applyFont="1" applyFill="1" applyBorder="1" applyAlignment="1">
      <alignment horizontal="center" vertical="center" wrapText="1"/>
    </xf>
    <xf numFmtId="0" fontId="7" fillId="19" borderId="12" xfId="0" applyFont="1" applyFill="1" applyBorder="1" applyAlignment="1">
      <alignment horizontal="center" vertical="center" wrapText="1"/>
    </xf>
    <xf numFmtId="0" fontId="7" fillId="19" borderId="13" xfId="0" applyFont="1" applyFill="1" applyBorder="1" applyAlignment="1">
      <alignment horizontal="center" vertical="center" wrapText="1"/>
    </xf>
    <xf numFmtId="0" fontId="7" fillId="19" borderId="17" xfId="0" applyFont="1" applyFill="1" applyBorder="1" applyAlignment="1">
      <alignment horizontal="center" vertical="center" wrapText="1"/>
    </xf>
    <xf numFmtId="0" fontId="7" fillId="38" borderId="12" xfId="0" applyFont="1" applyFill="1" applyBorder="1" applyAlignment="1">
      <alignment horizontal="center" vertical="center" wrapText="1"/>
    </xf>
    <xf numFmtId="0" fontId="7" fillId="38" borderId="13" xfId="0" applyFont="1" applyFill="1" applyBorder="1" applyAlignment="1">
      <alignment horizontal="center" vertical="center" wrapText="1"/>
    </xf>
    <xf numFmtId="0" fontId="7" fillId="38" borderId="17" xfId="0" applyFont="1" applyFill="1" applyBorder="1" applyAlignment="1">
      <alignment horizontal="center" vertical="center" wrapText="1"/>
    </xf>
    <xf numFmtId="0" fontId="7" fillId="16" borderId="12" xfId="0" applyFont="1" applyFill="1" applyBorder="1" applyAlignment="1">
      <alignment horizontal="center" vertical="center" wrapText="1"/>
    </xf>
    <xf numFmtId="0" fontId="7" fillId="16" borderId="13" xfId="0" applyFont="1" applyFill="1" applyBorder="1" applyAlignment="1">
      <alignment horizontal="center" vertical="center" wrapText="1"/>
    </xf>
    <xf numFmtId="0" fontId="7" fillId="16" borderId="17" xfId="0" applyFont="1" applyFill="1" applyBorder="1" applyAlignment="1">
      <alignment horizontal="center" vertical="center" wrapText="1"/>
    </xf>
    <xf numFmtId="0" fontId="7" fillId="38" borderId="24" xfId="0" applyFont="1" applyFill="1" applyBorder="1" applyAlignment="1">
      <alignment horizontal="center" vertical="center" wrapText="1"/>
    </xf>
    <xf numFmtId="0" fontId="7" fillId="38" borderId="25" xfId="0" applyFont="1" applyFill="1" applyBorder="1" applyAlignment="1">
      <alignment horizontal="center" vertical="center" wrapText="1"/>
    </xf>
    <xf numFmtId="0" fontId="7" fillId="38" borderId="26" xfId="0" applyFont="1" applyFill="1" applyBorder="1" applyAlignment="1">
      <alignment horizontal="center" vertical="center" wrapText="1"/>
    </xf>
    <xf numFmtId="0" fontId="2" fillId="37" borderId="13" xfId="0" applyFont="1" applyFill="1" applyBorder="1" applyAlignment="1">
      <alignment horizontal="center" vertical="center" wrapText="1"/>
    </xf>
    <xf numFmtId="0" fontId="2" fillId="36" borderId="34" xfId="0" applyFont="1" applyFill="1" applyBorder="1" applyAlignment="1">
      <alignment horizontal="center" vertical="center" wrapText="1"/>
    </xf>
    <xf numFmtId="0" fontId="2" fillId="36" borderId="10" xfId="0" applyFont="1" applyFill="1" applyBorder="1" applyAlignment="1">
      <alignment horizontal="center" vertical="center" wrapText="1"/>
    </xf>
    <xf numFmtId="0" fontId="2" fillId="36" borderId="11" xfId="0" applyFont="1" applyFill="1" applyBorder="1" applyAlignment="1">
      <alignment horizontal="center" vertical="center" wrapText="1"/>
    </xf>
    <xf numFmtId="0" fontId="2" fillId="37" borderId="12" xfId="0" applyFont="1" applyFill="1" applyBorder="1" applyAlignment="1">
      <alignment horizontal="center" vertical="center" wrapText="1"/>
    </xf>
    <xf numFmtId="0" fontId="2" fillId="37" borderId="17" xfId="0" applyFont="1" applyFill="1" applyBorder="1" applyAlignment="1">
      <alignment horizontal="center" vertical="center" wrapText="1"/>
    </xf>
    <xf numFmtId="0" fontId="2" fillId="19" borderId="12" xfId="0" applyFont="1" applyFill="1" applyBorder="1" applyAlignment="1">
      <alignment horizontal="center" vertical="center" wrapText="1"/>
    </xf>
    <xf numFmtId="0" fontId="2" fillId="19" borderId="13" xfId="0" applyFont="1" applyFill="1" applyBorder="1" applyAlignment="1">
      <alignment horizontal="center" vertical="center" wrapText="1"/>
    </xf>
    <xf numFmtId="0" fontId="2" fillId="19" borderId="17" xfId="0" applyFont="1" applyFill="1" applyBorder="1" applyAlignment="1">
      <alignment horizontal="center" vertical="center" wrapText="1"/>
    </xf>
    <xf numFmtId="0" fontId="74" fillId="33" borderId="20" xfId="0" applyFont="1" applyFill="1" applyBorder="1" applyAlignment="1">
      <alignment horizontal="center" vertical="center" textRotation="90" wrapText="1"/>
    </xf>
    <xf numFmtId="0" fontId="74" fillId="33" borderId="35" xfId="0" applyFont="1" applyFill="1" applyBorder="1" applyAlignment="1">
      <alignment horizontal="center" vertical="center" textRotation="90" wrapText="1"/>
    </xf>
    <xf numFmtId="0" fontId="68" fillId="33" borderId="13" xfId="0" applyFont="1" applyFill="1" applyBorder="1" applyAlignment="1" applyProtection="1">
      <alignment horizontal="center" vertical="center" wrapText="1"/>
      <protection locked="0"/>
    </xf>
    <xf numFmtId="0" fontId="68" fillId="33" borderId="18" xfId="0" applyFont="1" applyFill="1" applyBorder="1" applyAlignment="1">
      <alignment horizontal="center" vertical="center" wrapText="1"/>
    </xf>
    <xf numFmtId="0" fontId="0" fillId="33" borderId="20" xfId="0" applyFill="1" applyBorder="1" applyAlignment="1" applyProtection="1">
      <alignment horizontal="center" vertical="center" wrapText="1"/>
      <protection locked="0"/>
    </xf>
    <xf numFmtId="0" fontId="0" fillId="33" borderId="35" xfId="0" applyFill="1" applyBorder="1" applyAlignment="1" applyProtection="1">
      <alignment horizontal="center" vertical="center" wrapText="1"/>
      <protection locked="0"/>
    </xf>
    <xf numFmtId="0" fontId="0" fillId="33" borderId="29" xfId="0" applyFill="1" applyBorder="1" applyAlignment="1" applyProtection="1">
      <alignment horizontal="center" vertical="center" wrapText="1"/>
      <protection locked="0"/>
    </xf>
    <xf numFmtId="0" fontId="0" fillId="33" borderId="27" xfId="0" applyFill="1" applyBorder="1" applyAlignment="1" applyProtection="1">
      <alignment horizontal="center" vertical="center" wrapText="1"/>
      <protection locked="0"/>
    </xf>
    <xf numFmtId="0" fontId="0" fillId="33" borderId="16" xfId="0" applyFill="1" applyBorder="1" applyAlignment="1" applyProtection="1">
      <alignment horizontal="center" vertical="center" wrapText="1"/>
      <protection locked="0"/>
    </xf>
    <xf numFmtId="0" fontId="0" fillId="33" borderId="28" xfId="0" applyFill="1" applyBorder="1" applyAlignment="1" applyProtection="1">
      <alignment horizontal="center" vertical="center" wrapText="1"/>
      <protection locked="0"/>
    </xf>
    <xf numFmtId="0" fontId="2" fillId="16" borderId="12" xfId="0" applyFont="1" applyFill="1" applyBorder="1" applyAlignment="1">
      <alignment horizontal="center" vertical="center" wrapText="1"/>
    </xf>
    <xf numFmtId="0" fontId="2" fillId="16" borderId="13" xfId="0" applyFont="1" applyFill="1" applyBorder="1" applyAlignment="1">
      <alignment horizontal="center" vertical="center" wrapText="1"/>
    </xf>
    <xf numFmtId="0" fontId="2" fillId="16" borderId="17" xfId="0" applyFont="1" applyFill="1" applyBorder="1" applyAlignment="1">
      <alignment horizontal="center" vertical="center" wrapText="1"/>
    </xf>
    <xf numFmtId="0" fontId="2" fillId="19" borderId="18" xfId="0" applyFont="1" applyFill="1" applyBorder="1" applyAlignment="1">
      <alignment horizontal="center" vertical="center" wrapText="1"/>
    </xf>
    <xf numFmtId="0" fontId="2" fillId="19" borderId="11" xfId="0" applyFont="1" applyFill="1" applyBorder="1" applyAlignment="1">
      <alignment horizontal="center" vertical="center" wrapText="1"/>
    </xf>
    <xf numFmtId="0" fontId="2" fillId="38" borderId="12" xfId="0" applyFont="1" applyFill="1" applyBorder="1" applyAlignment="1">
      <alignment horizontal="center" vertical="center" wrapText="1"/>
    </xf>
    <xf numFmtId="0" fontId="2" fillId="38" borderId="13" xfId="0" applyFont="1" applyFill="1" applyBorder="1" applyAlignment="1">
      <alignment horizontal="center" vertical="center" wrapText="1"/>
    </xf>
    <xf numFmtId="0" fontId="2" fillId="38" borderId="17" xfId="0" applyFont="1" applyFill="1" applyBorder="1" applyAlignment="1">
      <alignment horizontal="center" vertical="center" wrapText="1"/>
    </xf>
    <xf numFmtId="0" fontId="75" fillId="33" borderId="36" xfId="0" applyFont="1" applyFill="1" applyBorder="1" applyAlignment="1" applyProtection="1">
      <alignment horizontal="center" vertical="center" textRotation="90" wrapText="1"/>
      <protection locked="0"/>
    </xf>
    <xf numFmtId="0" fontId="75" fillId="33" borderId="37" xfId="0" applyFont="1" applyFill="1" applyBorder="1" applyAlignment="1" applyProtection="1">
      <alignment horizontal="center" vertical="center" textRotation="90" wrapText="1"/>
      <protection locked="0"/>
    </xf>
    <xf numFmtId="0" fontId="12" fillId="0" borderId="18" xfId="0" applyFont="1" applyBorder="1" applyAlignment="1">
      <alignment horizontal="center" vertical="center" textRotation="90" wrapText="1"/>
    </xf>
    <xf numFmtId="0" fontId="12" fillId="0" borderId="27" xfId="0" applyFont="1" applyBorder="1" applyAlignment="1">
      <alignment horizontal="center" vertical="center" textRotation="90" wrapText="1"/>
    </xf>
    <xf numFmtId="0" fontId="12" fillId="0" borderId="16" xfId="0" applyFont="1" applyBorder="1" applyAlignment="1">
      <alignment horizontal="center" vertical="center" textRotation="90" wrapText="1"/>
    </xf>
    <xf numFmtId="0" fontId="12" fillId="0" borderId="28" xfId="0" applyFont="1" applyBorder="1" applyAlignment="1">
      <alignment horizontal="center" vertical="center" textRotation="90" wrapText="1"/>
    </xf>
    <xf numFmtId="0" fontId="76" fillId="41" borderId="28" xfId="0" applyFont="1" applyFill="1" applyBorder="1" applyAlignment="1" applyProtection="1">
      <alignment horizontal="center" vertical="center" wrapText="1"/>
      <protection locked="0"/>
    </xf>
    <xf numFmtId="0" fontId="76" fillId="41" borderId="38" xfId="0" applyFont="1" applyFill="1" applyBorder="1" applyAlignment="1" applyProtection="1">
      <alignment horizontal="center" vertical="center" wrapText="1"/>
      <protection locked="0"/>
    </xf>
    <xf numFmtId="0" fontId="76" fillId="41" borderId="39" xfId="0" applyFont="1" applyFill="1" applyBorder="1" applyAlignment="1" applyProtection="1">
      <alignment horizontal="center" vertical="center" wrapText="1"/>
      <protection locked="0"/>
    </xf>
    <xf numFmtId="0" fontId="68" fillId="33" borderId="29" xfId="0" applyFont="1" applyFill="1" applyBorder="1" applyAlignment="1" applyProtection="1">
      <alignment horizontal="center" vertical="center" wrapText="1"/>
      <protection locked="0"/>
    </xf>
    <xf numFmtId="9" fontId="4" fillId="33" borderId="28" xfId="56" applyFont="1" applyFill="1" applyBorder="1" applyAlignment="1" applyProtection="1">
      <alignment horizontal="center" vertical="center" wrapText="1"/>
      <protection locked="0"/>
    </xf>
    <xf numFmtId="9" fontId="4" fillId="33" borderId="39" xfId="56" applyFont="1" applyFill="1" applyBorder="1" applyAlignment="1" applyProtection="1">
      <alignment horizontal="center" vertical="center" wrapText="1"/>
      <protection locked="0"/>
    </xf>
    <xf numFmtId="0" fontId="67" fillId="33" borderId="0" xfId="0" applyFont="1" applyFill="1" applyAlignment="1">
      <alignment horizontal="right" vertical="center" wrapText="1"/>
    </xf>
    <xf numFmtId="0" fontId="77" fillId="25" borderId="28" xfId="0" applyFont="1" applyFill="1" applyBorder="1" applyAlignment="1" applyProtection="1">
      <alignment horizontal="center" vertical="center" wrapText="1"/>
      <protection locked="0"/>
    </xf>
    <xf numFmtId="0" fontId="77" fillId="25" borderId="38" xfId="0" applyFont="1" applyFill="1" applyBorder="1" applyAlignment="1" applyProtection="1">
      <alignment horizontal="center" vertical="center" wrapText="1"/>
      <protection locked="0"/>
    </xf>
    <xf numFmtId="0" fontId="77" fillId="25" borderId="39" xfId="0" applyFont="1" applyFill="1" applyBorder="1" applyAlignment="1" applyProtection="1">
      <alignment horizontal="center" vertical="center" wrapText="1"/>
      <protection locked="0"/>
    </xf>
    <xf numFmtId="0" fontId="68" fillId="33" borderId="28" xfId="0" applyFont="1" applyFill="1" applyBorder="1" applyAlignment="1" applyProtection="1">
      <alignment horizontal="center" vertical="center" wrapText="1"/>
      <protection locked="0"/>
    </xf>
    <xf numFmtId="0" fontId="68" fillId="33" borderId="39" xfId="0" applyFont="1" applyFill="1" applyBorder="1" applyAlignment="1" applyProtection="1">
      <alignment horizontal="center" vertical="center" wrapText="1"/>
      <protection locked="0"/>
    </xf>
    <xf numFmtId="0" fontId="77" fillId="28" borderId="28" xfId="0" applyFont="1" applyFill="1" applyBorder="1" applyAlignment="1" applyProtection="1">
      <alignment horizontal="center" vertical="center" wrapText="1"/>
      <protection locked="0"/>
    </xf>
    <xf numFmtId="0" fontId="77" fillId="28" borderId="38" xfId="0" applyFont="1" applyFill="1" applyBorder="1" applyAlignment="1" applyProtection="1">
      <alignment horizontal="center" vertical="center" wrapText="1"/>
      <protection locked="0"/>
    </xf>
    <xf numFmtId="0" fontId="77" fillId="28" borderId="39" xfId="0" applyFont="1" applyFill="1" applyBorder="1" applyAlignment="1" applyProtection="1">
      <alignment horizontal="center" vertical="center" wrapText="1"/>
      <protection locked="0"/>
    </xf>
    <xf numFmtId="0" fontId="77" fillId="38" borderId="28" xfId="0" applyFont="1" applyFill="1" applyBorder="1" applyAlignment="1" applyProtection="1">
      <alignment horizontal="center" vertical="center" wrapText="1"/>
      <protection locked="0"/>
    </xf>
    <xf numFmtId="0" fontId="77" fillId="38" borderId="38" xfId="0" applyFont="1" applyFill="1" applyBorder="1" applyAlignment="1" applyProtection="1">
      <alignment horizontal="center" vertical="center" wrapText="1"/>
      <protection locked="0"/>
    </xf>
    <xf numFmtId="0" fontId="77" fillId="38" borderId="39" xfId="0" applyFont="1" applyFill="1" applyBorder="1" applyAlignment="1" applyProtection="1">
      <alignment horizontal="center" vertical="center" wrapText="1"/>
      <protection locked="0"/>
    </xf>
    <xf numFmtId="0" fontId="78" fillId="25" borderId="28" xfId="0" applyFont="1" applyFill="1" applyBorder="1" applyAlignment="1" applyProtection="1">
      <alignment horizontal="center" vertical="center" wrapText="1"/>
      <protection locked="0"/>
    </xf>
    <xf numFmtId="0" fontId="78" fillId="25" borderId="38" xfId="0" applyFont="1" applyFill="1" applyBorder="1" applyAlignment="1" applyProtection="1">
      <alignment horizontal="center" vertical="center" wrapText="1"/>
      <protection locked="0"/>
    </xf>
    <xf numFmtId="0" fontId="78" fillId="25" borderId="39" xfId="0" applyFont="1" applyFill="1" applyBorder="1" applyAlignment="1" applyProtection="1">
      <alignment horizontal="center" vertical="center" wrapText="1"/>
      <protection locked="0"/>
    </xf>
    <xf numFmtId="0" fontId="69" fillId="33" borderId="28" xfId="0" applyFont="1" applyFill="1" applyBorder="1" applyAlignment="1" applyProtection="1">
      <alignment horizontal="center" vertical="center" wrapText="1"/>
      <protection locked="0"/>
    </xf>
    <xf numFmtId="0" fontId="69" fillId="33" borderId="39" xfId="0" applyFont="1" applyFill="1" applyBorder="1" applyAlignment="1" applyProtection="1">
      <alignment horizontal="center" vertical="center" wrapText="1"/>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Moneda 2"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13">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FF0000"/>
        </patternFill>
      </fill>
      <border/>
    </dxf>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5</xdr:row>
      <xdr:rowOff>0</xdr:rowOff>
    </xdr:from>
    <xdr:ext cx="295275" cy="1028700"/>
    <xdr:sp>
      <xdr:nvSpPr>
        <xdr:cNvPr id="1" name="AutoShape 38" descr="Resultado de imagen para boton agregar icono"/>
        <xdr:cNvSpPr>
          <a:spLocks noChangeAspect="1"/>
        </xdr:cNvSpPr>
      </xdr:nvSpPr>
      <xdr:spPr>
        <a:xfrm>
          <a:off x="13639800" y="2562225"/>
          <a:ext cx="295275" cy="1028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xdr:row>
      <xdr:rowOff>0</xdr:rowOff>
    </xdr:from>
    <xdr:ext cx="295275" cy="1028700"/>
    <xdr:sp>
      <xdr:nvSpPr>
        <xdr:cNvPr id="2" name="AutoShape 39" descr="Resultado de imagen para boton agregar icono"/>
        <xdr:cNvSpPr>
          <a:spLocks noChangeAspect="1"/>
        </xdr:cNvSpPr>
      </xdr:nvSpPr>
      <xdr:spPr>
        <a:xfrm>
          <a:off x="13639800" y="2562225"/>
          <a:ext cx="295275" cy="1028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xdr:row>
      <xdr:rowOff>0</xdr:rowOff>
    </xdr:from>
    <xdr:ext cx="295275" cy="1028700"/>
    <xdr:sp>
      <xdr:nvSpPr>
        <xdr:cNvPr id="3" name="AutoShape 40" descr="Resultado de imagen para boton agregar icono"/>
        <xdr:cNvSpPr>
          <a:spLocks noChangeAspect="1"/>
        </xdr:cNvSpPr>
      </xdr:nvSpPr>
      <xdr:spPr>
        <a:xfrm>
          <a:off x="13639800" y="2562225"/>
          <a:ext cx="295275" cy="1028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xdr:row>
      <xdr:rowOff>0</xdr:rowOff>
    </xdr:from>
    <xdr:ext cx="295275" cy="1028700"/>
    <xdr:sp>
      <xdr:nvSpPr>
        <xdr:cNvPr id="4" name="AutoShape 42" descr="Z"/>
        <xdr:cNvSpPr>
          <a:spLocks noChangeAspect="1"/>
        </xdr:cNvSpPr>
      </xdr:nvSpPr>
      <xdr:spPr>
        <a:xfrm>
          <a:off x="13639800" y="2562225"/>
          <a:ext cx="295275" cy="1028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6</xdr:col>
      <xdr:colOff>0</xdr:colOff>
      <xdr:row>4</xdr:row>
      <xdr:rowOff>123825</xdr:rowOff>
    </xdr:from>
    <xdr:to>
      <xdr:col>6</xdr:col>
      <xdr:colOff>0</xdr:colOff>
      <xdr:row>6</xdr:row>
      <xdr:rowOff>0</xdr:rowOff>
    </xdr:to>
    <xdr:sp macro="[1]!MostrarFuente_Impacto">
      <xdr:nvSpPr>
        <xdr:cNvPr id="5" name="Rectangle 53"/>
        <xdr:cNvSpPr>
          <a:spLocks/>
        </xdr:cNvSpPr>
      </xdr:nvSpPr>
      <xdr:spPr>
        <a:xfrm>
          <a:off x="13639800" y="1333500"/>
          <a:ext cx="0" cy="2247900"/>
        </a:xfrm>
        <a:prstGeom prst="rect">
          <a:avLst/>
        </a:prstGeom>
        <a:noFill/>
        <a:ln w="9525" cmpd="sng">
          <a:noFill/>
        </a:ln>
      </xdr:spPr>
      <xdr:txBody>
        <a:bodyPr vertOverflow="clip" wrap="square" lIns="45720" tIns="41148" rIns="45720" bIns="0"/>
        <a:p>
          <a:pPr algn="ctr">
            <a:defRPr/>
          </a:pPr>
          <a:r>
            <a:rPr lang="en-US" cap="none" sz="2000" b="1" i="0" u="none" baseline="0">
              <a:solidFill>
                <a:srgbClr val="FFFFFF"/>
              </a:solidFill>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juan.jimenez\Mis%20documentos\Juan%20Sebastian%20Jimenez\EVIDENCIAS%20SEPTIEMBRE%202017\Proceso%20GPTL\REVISI&#210;N%20ING%20LEONARDOMatriz%20de%20Riesgos.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D-PGE-F001"/>
      <sheetName val="FuenteRiesgo_AImpacto"/>
      <sheetName val="Mapa_Riesgo_Inherente"/>
      <sheetName val="Mapa_RResidual"/>
      <sheetName val="Nivel_Organizacional"/>
      <sheetName val="Caracteristicas_Controles"/>
      <sheetName val="Probabilidad"/>
      <sheetName val="Impacto"/>
      <sheetName val="Imp_Ambiental"/>
      <sheetName val="REVISIÒN ING LEONARDOMatriz de "/>
    </sheetNames>
    <definedNames>
      <definedName name="MostrarFuente_Impacto"/>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obiernobogota.gov.co/transparencia/instrumentos-gestion-informacion-publica/relacionados-la-informacion/107-registro" TargetMode="External" /><Relationship Id="rId2" Type="http://schemas.openxmlformats.org/officeDocument/2006/relationships/hyperlink" Target="http://www.gobiernobogota.gov.co/transparencia/instrumentos-gestion-informacion-publica/relacionados-la-informacion/107-registro"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D37"/>
  <sheetViews>
    <sheetView tabSelected="1" zoomScale="68" zoomScaleNormal="68" zoomScalePageLayoutView="0" workbookViewId="0" topLeftCell="E13">
      <selection activeCell="G26" sqref="G26"/>
    </sheetView>
  </sheetViews>
  <sheetFormatPr defaultColWidth="11.421875" defaultRowHeight="15"/>
  <cols>
    <col min="1" max="1" width="8.8515625" style="0" customWidth="1"/>
    <col min="2" max="2" width="26.8515625" style="0" customWidth="1"/>
    <col min="3" max="3" width="33.57421875" style="0" customWidth="1"/>
    <col min="4" max="4" width="33.140625" style="0" customWidth="1"/>
    <col min="5" max="5" width="63.140625" style="0" customWidth="1"/>
    <col min="6" max="6" width="39.00390625" style="0" customWidth="1"/>
    <col min="7" max="7" width="36.00390625" style="0" customWidth="1"/>
    <col min="8" max="8" width="33.8515625" style="0" customWidth="1"/>
    <col min="9" max="9" width="42.8515625" style="0" customWidth="1"/>
    <col min="10" max="10" width="11.421875" style="0" customWidth="1"/>
    <col min="11" max="11" width="22.57421875" style="0" customWidth="1"/>
    <col min="12" max="12" width="60.140625" style="0" customWidth="1"/>
    <col min="14" max="14" width="11.421875" style="0" customWidth="1"/>
    <col min="16" max="16" width="0" style="0" hidden="1" customWidth="1"/>
    <col min="17" max="17" width="24.57421875" style="0" hidden="1" customWidth="1"/>
    <col min="18" max="18" width="20.00390625" style="0" hidden="1" customWidth="1"/>
    <col min="19" max="19" width="27.28125" style="0" hidden="1" customWidth="1"/>
    <col min="20" max="20" width="19.57421875" style="0" hidden="1" customWidth="1"/>
    <col min="21" max="21" width="46.28125" style="0" hidden="1" customWidth="1"/>
    <col min="22" max="25" width="11.421875" style="0" hidden="1" customWidth="1"/>
    <col min="26" max="26" width="20.8515625" style="0" hidden="1" customWidth="1"/>
    <col min="27" max="27" width="18.8515625" style="0" hidden="1" customWidth="1"/>
    <col min="28" max="28" width="31.8515625" style="0" hidden="1" customWidth="1"/>
    <col min="29" max="29" width="24.57421875" style="0" hidden="1" customWidth="1"/>
    <col min="30" max="30" width="29.7109375" style="0" hidden="1" customWidth="1"/>
    <col min="31" max="31" width="22.00390625" style="0" hidden="1" customWidth="1"/>
    <col min="32" max="32" width="80.28125" style="0" hidden="1" customWidth="1"/>
    <col min="33" max="33" width="36.57421875" style="0" hidden="1" customWidth="1"/>
    <col min="34" max="34" width="33.7109375" style="0" hidden="1" customWidth="1"/>
    <col min="35" max="35" width="19.7109375" style="0" hidden="1" customWidth="1"/>
    <col min="36" max="37" width="16.421875" style="0" hidden="1" customWidth="1"/>
    <col min="38" max="38" width="80.421875" style="0" hidden="1" customWidth="1"/>
    <col min="39" max="39" width="20.00390625" style="0" hidden="1" customWidth="1"/>
    <col min="40" max="40" width="31.421875" style="0" hidden="1" customWidth="1"/>
    <col min="44" max="44" width="83.28125" style="0" customWidth="1"/>
    <col min="45" max="45" width="19.140625" style="0" customWidth="1"/>
    <col min="46" max="46" width="33.421875" style="0" customWidth="1"/>
    <col min="49" max="49" width="14.8515625" style="0" customWidth="1"/>
    <col min="50" max="50" width="14.57421875" style="0" customWidth="1"/>
    <col min="51" max="51" width="20.7109375" style="0" customWidth="1"/>
    <col min="52" max="52" width="33.28125" style="0" customWidth="1"/>
    <col min="53" max="53" width="25.8515625" style="0" customWidth="1"/>
    <col min="54" max="54" width="31.421875" style="0" customWidth="1"/>
    <col min="55" max="55" width="18.421875" style="0" customWidth="1"/>
    <col min="56" max="56" width="19.8515625" style="0" customWidth="1"/>
  </cols>
  <sheetData>
    <row r="1" spans="1:27" ht="23.25">
      <c r="A1" s="185"/>
      <c r="B1" s="186"/>
      <c r="C1" s="186"/>
      <c r="D1" s="186"/>
      <c r="E1" s="186"/>
      <c r="F1" s="186"/>
      <c r="G1" s="186"/>
      <c r="H1" s="186"/>
      <c r="I1" s="186"/>
      <c r="J1" s="186"/>
      <c r="K1" s="186"/>
      <c r="L1" s="186"/>
      <c r="M1" s="186"/>
      <c r="N1" s="186"/>
      <c r="O1" s="186"/>
      <c r="P1" s="186"/>
      <c r="Q1" s="186"/>
      <c r="R1" s="186"/>
      <c r="S1" s="186"/>
      <c r="T1" s="186"/>
      <c r="U1" s="186"/>
      <c r="V1" s="186"/>
      <c r="W1" s="186"/>
      <c r="X1" s="186"/>
      <c r="Y1" s="186"/>
      <c r="Z1" s="186"/>
      <c r="AA1" s="186"/>
    </row>
    <row r="2" spans="1:27" ht="24" thickBot="1">
      <c r="A2" s="187" t="s">
        <v>0</v>
      </c>
      <c r="B2" s="187"/>
      <c r="C2" s="187"/>
      <c r="D2" s="187"/>
      <c r="E2" s="188"/>
      <c r="F2" s="188"/>
      <c r="G2" s="188"/>
      <c r="H2" s="188"/>
      <c r="I2" s="188"/>
      <c r="J2" s="188"/>
      <c r="K2" s="187"/>
      <c r="L2" s="187"/>
      <c r="M2" s="187"/>
      <c r="N2" s="187"/>
      <c r="O2" s="187"/>
      <c r="P2" s="187"/>
      <c r="Q2" s="187"/>
      <c r="R2" s="187"/>
      <c r="S2" s="187"/>
      <c r="T2" s="187"/>
      <c r="U2" s="187"/>
      <c r="V2" s="187"/>
      <c r="W2" s="187"/>
      <c r="X2" s="187"/>
      <c r="Y2" s="187"/>
      <c r="Z2" s="187"/>
      <c r="AA2" s="187"/>
    </row>
    <row r="3" spans="1:56" ht="24" customHeight="1">
      <c r="A3" s="180" t="s">
        <v>1</v>
      </c>
      <c r="B3" s="180"/>
      <c r="C3" s="181">
        <v>2018</v>
      </c>
      <c r="D3" s="182"/>
      <c r="E3" s="189" t="s">
        <v>2</v>
      </c>
      <c r="F3" s="190"/>
      <c r="G3" s="190"/>
      <c r="H3" s="190"/>
      <c r="I3" s="190"/>
      <c r="J3" s="191"/>
      <c r="K3" s="1"/>
      <c r="L3" s="1"/>
      <c r="M3" s="1"/>
      <c r="N3" s="1"/>
      <c r="O3" s="1"/>
      <c r="P3" s="1"/>
      <c r="Q3" s="1"/>
      <c r="R3" s="1"/>
      <c r="S3" s="1"/>
      <c r="T3" s="1"/>
      <c r="U3" s="1"/>
      <c r="V3" s="1"/>
      <c r="W3" s="1"/>
      <c r="X3" s="1"/>
      <c r="Y3" s="1"/>
      <c r="Z3" s="1"/>
      <c r="AA3" s="2"/>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row>
    <row r="4" spans="1:56" ht="24" customHeight="1">
      <c r="A4" s="180" t="s">
        <v>3</v>
      </c>
      <c r="B4" s="180"/>
      <c r="C4" s="181" t="s">
        <v>4</v>
      </c>
      <c r="D4" s="182"/>
      <c r="E4" s="4" t="s">
        <v>5</v>
      </c>
      <c r="F4" s="5" t="s">
        <v>6</v>
      </c>
      <c r="G4" s="183" t="s">
        <v>7</v>
      </c>
      <c r="H4" s="183"/>
      <c r="I4" s="183"/>
      <c r="J4" s="184"/>
      <c r="K4" s="1"/>
      <c r="L4" s="1"/>
      <c r="M4" s="1"/>
      <c r="N4" s="1"/>
      <c r="O4" s="1"/>
      <c r="P4" s="1"/>
      <c r="Q4" s="1"/>
      <c r="R4" s="1"/>
      <c r="S4" s="1"/>
      <c r="T4" s="1"/>
      <c r="U4" s="1"/>
      <c r="V4" s="1"/>
      <c r="W4" s="1"/>
      <c r="X4" s="1"/>
      <c r="Y4" s="1"/>
      <c r="Z4" s="1"/>
      <c r="AA4" s="2"/>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row>
    <row r="5" spans="1:56" ht="106.5" customHeight="1">
      <c r="A5" s="180" t="s">
        <v>8</v>
      </c>
      <c r="B5" s="180"/>
      <c r="C5" s="192" t="s">
        <v>9</v>
      </c>
      <c r="D5" s="193"/>
      <c r="E5" s="6">
        <v>1</v>
      </c>
      <c r="F5" s="7">
        <v>43119</v>
      </c>
      <c r="G5" s="194" t="s">
        <v>10</v>
      </c>
      <c r="H5" s="194"/>
      <c r="I5" s="194"/>
      <c r="J5" s="195"/>
      <c r="K5" s="1"/>
      <c r="L5" s="1"/>
      <c r="M5" s="1"/>
      <c r="N5" s="1"/>
      <c r="O5" s="1"/>
      <c r="P5" s="1"/>
      <c r="Q5" s="1"/>
      <c r="R5" s="1"/>
      <c r="S5" s="1"/>
      <c r="T5" s="1"/>
      <c r="U5" s="1"/>
      <c r="V5" s="1"/>
      <c r="W5" s="1"/>
      <c r="X5" s="1"/>
      <c r="Y5" s="1"/>
      <c r="Z5" s="1"/>
      <c r="AA5" s="2"/>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row>
    <row r="6" spans="1:56" ht="80.25" customHeight="1">
      <c r="A6" s="180" t="s">
        <v>11</v>
      </c>
      <c r="B6" s="180"/>
      <c r="C6" s="192" t="s">
        <v>12</v>
      </c>
      <c r="D6" s="193"/>
      <c r="E6" s="8"/>
      <c r="F6" s="9"/>
      <c r="G6" s="194"/>
      <c r="H6" s="194"/>
      <c r="I6" s="194"/>
      <c r="J6" s="195"/>
      <c r="K6" s="1"/>
      <c r="L6" s="1"/>
      <c r="M6" s="1"/>
      <c r="N6" s="1"/>
      <c r="O6" s="1"/>
      <c r="P6" s="1"/>
      <c r="Q6" s="1"/>
      <c r="R6" s="1"/>
      <c r="S6" s="1"/>
      <c r="T6" s="1"/>
      <c r="U6" s="1"/>
      <c r="V6" s="1"/>
      <c r="W6" s="1"/>
      <c r="X6" s="1"/>
      <c r="Y6" s="1"/>
      <c r="Z6" s="1"/>
      <c r="AA6" s="2"/>
      <c r="AB6" s="10"/>
      <c r="AC6" s="11"/>
      <c r="AD6" s="11"/>
      <c r="AE6" s="11"/>
      <c r="AF6" s="11"/>
      <c r="AG6" s="11"/>
      <c r="AH6" s="10"/>
      <c r="AI6" s="11"/>
      <c r="AJ6" s="11"/>
      <c r="AK6" s="11"/>
      <c r="AL6" s="11"/>
      <c r="AM6" s="11"/>
      <c r="AN6" s="10"/>
      <c r="AO6" s="11"/>
      <c r="AP6" s="11"/>
      <c r="AQ6" s="11"/>
      <c r="AR6" s="11"/>
      <c r="AS6" s="11"/>
      <c r="AT6" s="10"/>
      <c r="AU6" s="11"/>
      <c r="AV6" s="11"/>
      <c r="AW6" s="11"/>
      <c r="AX6" s="11"/>
      <c r="AY6" s="11"/>
      <c r="AZ6" s="10"/>
      <c r="BA6" s="11"/>
      <c r="BB6" s="11"/>
      <c r="BC6" s="11"/>
      <c r="BD6" s="11"/>
    </row>
    <row r="7" spans="1:56" ht="15.75" thickBot="1">
      <c r="A7" s="180" t="s">
        <v>13</v>
      </c>
      <c r="B7" s="180"/>
      <c r="C7" s="181" t="s">
        <v>14</v>
      </c>
      <c r="D7" s="182"/>
      <c r="E7" s="12"/>
      <c r="F7" s="13"/>
      <c r="G7" s="216"/>
      <c r="H7" s="217"/>
      <c r="I7" s="217"/>
      <c r="J7" s="218"/>
      <c r="K7" s="1"/>
      <c r="L7" s="1"/>
      <c r="M7" s="1"/>
      <c r="N7" s="1"/>
      <c r="O7" s="1"/>
      <c r="P7" s="1"/>
      <c r="Q7" s="1"/>
      <c r="R7" s="1"/>
      <c r="S7" s="1"/>
      <c r="T7" s="1"/>
      <c r="U7" s="1"/>
      <c r="V7" s="1"/>
      <c r="W7" s="1"/>
      <c r="X7" s="1"/>
      <c r="Y7" s="1"/>
      <c r="Z7" s="1"/>
      <c r="AA7" s="2"/>
      <c r="AB7" s="196"/>
      <c r="AC7" s="196"/>
      <c r="AD7" s="196"/>
      <c r="AE7" s="196"/>
      <c r="AF7" s="196"/>
      <c r="AG7" s="196"/>
      <c r="AH7" s="196"/>
      <c r="AI7" s="196"/>
      <c r="AJ7" s="196"/>
      <c r="AK7" s="196"/>
      <c r="AL7" s="196"/>
      <c r="AM7" s="196"/>
      <c r="AN7" s="196"/>
      <c r="AO7" s="196"/>
      <c r="AP7" s="196"/>
      <c r="AQ7" s="196"/>
      <c r="AR7" s="196"/>
      <c r="AS7" s="196"/>
      <c r="AT7" s="196"/>
      <c r="AU7" s="196"/>
      <c r="AV7" s="196"/>
      <c r="AW7" s="196"/>
      <c r="AX7" s="196"/>
      <c r="AY7" s="196"/>
      <c r="AZ7" s="196"/>
      <c r="BA7" s="196"/>
      <c r="BB7" s="196"/>
      <c r="BC7" s="196"/>
      <c r="BD7" s="196"/>
    </row>
    <row r="8" spans="1:56" ht="15.75" thickBot="1">
      <c r="A8" s="14" t="s">
        <v>15</v>
      </c>
      <c r="B8" s="10"/>
      <c r="C8" s="10"/>
      <c r="D8" s="10"/>
      <c r="E8" s="10"/>
      <c r="F8" s="10"/>
      <c r="G8" s="10"/>
      <c r="H8" s="10"/>
      <c r="I8" s="10"/>
      <c r="J8" s="10"/>
      <c r="K8" s="10"/>
      <c r="L8" s="10"/>
      <c r="M8" s="10"/>
      <c r="N8" s="10"/>
      <c r="O8" s="10"/>
      <c r="P8" s="10"/>
      <c r="Q8" s="10"/>
      <c r="R8" s="3"/>
      <c r="S8" s="3"/>
      <c r="T8" s="3"/>
      <c r="U8" s="3"/>
      <c r="V8" s="3"/>
      <c r="W8" s="3"/>
      <c r="X8" s="3"/>
      <c r="Y8" s="3"/>
      <c r="Z8" s="3"/>
      <c r="AA8" s="3"/>
      <c r="AB8" s="196"/>
      <c r="AC8" s="196"/>
      <c r="AD8" s="196"/>
      <c r="AE8" s="196"/>
      <c r="AF8" s="196"/>
      <c r="AG8" s="196"/>
      <c r="AH8" s="196"/>
      <c r="AI8" s="196"/>
      <c r="AJ8" s="196"/>
      <c r="AK8" s="196"/>
      <c r="AL8" s="196"/>
      <c r="AM8" s="196"/>
      <c r="AN8" s="196"/>
      <c r="AO8" s="196"/>
      <c r="AP8" s="196"/>
      <c r="AQ8" s="196"/>
      <c r="AR8" s="196"/>
      <c r="AS8" s="196"/>
      <c r="AT8" s="196"/>
      <c r="AU8" s="196"/>
      <c r="AV8" s="196"/>
      <c r="AW8" s="196"/>
      <c r="AX8" s="196"/>
      <c r="AY8" s="196"/>
      <c r="AZ8" s="196"/>
      <c r="BA8" s="196"/>
      <c r="BB8" s="196"/>
      <c r="BC8" s="196"/>
      <c r="BD8" s="196"/>
    </row>
    <row r="9" spans="1:56" ht="15">
      <c r="A9" s="197" t="s">
        <v>16</v>
      </c>
      <c r="B9" s="198"/>
      <c r="C9" s="198"/>
      <c r="D9" s="199"/>
      <c r="E9" s="203"/>
      <c r="F9" s="204"/>
      <c r="G9" s="204"/>
      <c r="H9" s="204"/>
      <c r="I9" s="204"/>
      <c r="J9" s="204"/>
      <c r="K9" s="204"/>
      <c r="L9" s="204"/>
      <c r="M9" s="204"/>
      <c r="N9" s="204"/>
      <c r="O9" s="204"/>
      <c r="P9" s="204"/>
      <c r="Q9" s="204"/>
      <c r="R9" s="204"/>
      <c r="S9" s="204"/>
      <c r="T9" s="204"/>
      <c r="U9" s="204"/>
      <c r="V9" s="204"/>
      <c r="W9" s="204"/>
      <c r="X9" s="204"/>
      <c r="Y9" s="204"/>
      <c r="Z9" s="204"/>
      <c r="AA9" s="205"/>
      <c r="AB9" s="210" t="s">
        <v>17</v>
      </c>
      <c r="AC9" s="211"/>
      <c r="AD9" s="211"/>
      <c r="AE9" s="211"/>
      <c r="AF9" s="211"/>
      <c r="AG9" s="212"/>
      <c r="AH9" s="213" t="s">
        <v>17</v>
      </c>
      <c r="AI9" s="214"/>
      <c r="AJ9" s="214"/>
      <c r="AK9" s="214"/>
      <c r="AL9" s="214"/>
      <c r="AM9" s="215"/>
      <c r="AN9" s="210" t="s">
        <v>17</v>
      </c>
      <c r="AO9" s="211"/>
      <c r="AP9" s="211"/>
      <c r="AQ9" s="211"/>
      <c r="AR9" s="211"/>
      <c r="AS9" s="212"/>
      <c r="AT9" s="234" t="s">
        <v>17</v>
      </c>
      <c r="AU9" s="235"/>
      <c r="AV9" s="235"/>
      <c r="AW9" s="235"/>
      <c r="AX9" s="235"/>
      <c r="AY9" s="236"/>
      <c r="AZ9" s="219" t="s">
        <v>17</v>
      </c>
      <c r="BA9" s="220"/>
      <c r="BB9" s="220"/>
      <c r="BC9" s="220"/>
      <c r="BD9" s="221"/>
    </row>
    <row r="10" spans="1:56" ht="15.75" thickBot="1">
      <c r="A10" s="200"/>
      <c r="B10" s="201"/>
      <c r="C10" s="201"/>
      <c r="D10" s="202"/>
      <c r="E10" s="206"/>
      <c r="F10" s="207"/>
      <c r="G10" s="207"/>
      <c r="H10" s="207"/>
      <c r="I10" s="207"/>
      <c r="J10" s="207"/>
      <c r="K10" s="207"/>
      <c r="L10" s="207"/>
      <c r="M10" s="207"/>
      <c r="N10" s="207"/>
      <c r="O10" s="207"/>
      <c r="P10" s="207"/>
      <c r="Q10" s="207"/>
      <c r="R10" s="207"/>
      <c r="S10" s="207"/>
      <c r="T10" s="207"/>
      <c r="U10" s="207"/>
      <c r="V10" s="207"/>
      <c r="W10" s="208"/>
      <c r="X10" s="208"/>
      <c r="Y10" s="208"/>
      <c r="Z10" s="208"/>
      <c r="AA10" s="209"/>
      <c r="AB10" s="222" t="s">
        <v>18</v>
      </c>
      <c r="AC10" s="223"/>
      <c r="AD10" s="223"/>
      <c r="AE10" s="223"/>
      <c r="AF10" s="223"/>
      <c r="AG10" s="224"/>
      <c r="AH10" s="225" t="s">
        <v>19</v>
      </c>
      <c r="AI10" s="226"/>
      <c r="AJ10" s="226"/>
      <c r="AK10" s="226"/>
      <c r="AL10" s="226"/>
      <c r="AM10" s="227"/>
      <c r="AN10" s="222" t="s">
        <v>20</v>
      </c>
      <c r="AO10" s="223"/>
      <c r="AP10" s="223"/>
      <c r="AQ10" s="223"/>
      <c r="AR10" s="223"/>
      <c r="AS10" s="224"/>
      <c r="AT10" s="228" t="s">
        <v>21</v>
      </c>
      <c r="AU10" s="229"/>
      <c r="AV10" s="229"/>
      <c r="AW10" s="229"/>
      <c r="AX10" s="229"/>
      <c r="AY10" s="230"/>
      <c r="AZ10" s="231" t="s">
        <v>22</v>
      </c>
      <c r="BA10" s="232"/>
      <c r="BB10" s="232"/>
      <c r="BC10" s="232"/>
      <c r="BD10" s="233"/>
    </row>
    <row r="11" spans="1:56" ht="15" customHeight="1">
      <c r="A11" s="15"/>
      <c r="B11" s="16"/>
      <c r="C11" s="16"/>
      <c r="D11" s="17"/>
      <c r="E11" s="238" t="s">
        <v>23</v>
      </c>
      <c r="F11" s="239"/>
      <c r="G11" s="239"/>
      <c r="H11" s="239"/>
      <c r="I11" s="239"/>
      <c r="J11" s="239"/>
      <c r="K11" s="239"/>
      <c r="L11" s="239"/>
      <c r="M11" s="239"/>
      <c r="N11" s="239"/>
      <c r="O11" s="239"/>
      <c r="P11" s="239"/>
      <c r="Q11" s="239"/>
      <c r="R11" s="239"/>
      <c r="S11" s="239"/>
      <c r="T11" s="240"/>
      <c r="U11" s="18"/>
      <c r="V11" s="18"/>
      <c r="W11" s="213" t="s">
        <v>24</v>
      </c>
      <c r="X11" s="214"/>
      <c r="Y11" s="214"/>
      <c r="Z11" s="214"/>
      <c r="AA11" s="215"/>
      <c r="AB11" s="241" t="s">
        <v>25</v>
      </c>
      <c r="AC11" s="237"/>
      <c r="AD11" s="237"/>
      <c r="AE11" s="27" t="s">
        <v>26</v>
      </c>
      <c r="AF11" s="237" t="s">
        <v>27</v>
      </c>
      <c r="AG11" s="242" t="s">
        <v>28</v>
      </c>
      <c r="AH11" s="243" t="s">
        <v>25</v>
      </c>
      <c r="AI11" s="244"/>
      <c r="AJ11" s="244"/>
      <c r="AK11" s="244" t="s">
        <v>26</v>
      </c>
      <c r="AL11" s="244" t="s">
        <v>27</v>
      </c>
      <c r="AM11" s="245" t="s">
        <v>28</v>
      </c>
      <c r="AN11" s="241" t="s">
        <v>25</v>
      </c>
      <c r="AO11" s="237"/>
      <c r="AP11" s="237"/>
      <c r="AQ11" s="237" t="s">
        <v>26</v>
      </c>
      <c r="AR11" s="237" t="s">
        <v>27</v>
      </c>
      <c r="AS11" s="242" t="s">
        <v>28</v>
      </c>
      <c r="AT11" s="261" t="s">
        <v>25</v>
      </c>
      <c r="AU11" s="262"/>
      <c r="AV11" s="262"/>
      <c r="AW11" s="262" t="s">
        <v>26</v>
      </c>
      <c r="AX11" s="262" t="s">
        <v>27</v>
      </c>
      <c r="AY11" s="263" t="s">
        <v>28</v>
      </c>
      <c r="AZ11" s="256" t="s">
        <v>25</v>
      </c>
      <c r="BA11" s="257"/>
      <c r="BB11" s="257"/>
      <c r="BC11" s="257" t="s">
        <v>26</v>
      </c>
      <c r="BD11" s="258" t="s">
        <v>29</v>
      </c>
    </row>
    <row r="12" spans="1:56" ht="89.25">
      <c r="A12" s="19" t="s">
        <v>30</v>
      </c>
      <c r="B12" s="20" t="s">
        <v>31</v>
      </c>
      <c r="C12" s="20" t="s">
        <v>32</v>
      </c>
      <c r="D12" s="20" t="s">
        <v>33</v>
      </c>
      <c r="E12" s="21" t="s">
        <v>34</v>
      </c>
      <c r="F12" s="22" t="s">
        <v>35</v>
      </c>
      <c r="G12" s="22" t="s">
        <v>36</v>
      </c>
      <c r="H12" s="22" t="s">
        <v>37</v>
      </c>
      <c r="I12" s="22" t="s">
        <v>38</v>
      </c>
      <c r="J12" s="22" t="s">
        <v>39</v>
      </c>
      <c r="K12" s="22" t="s">
        <v>40</v>
      </c>
      <c r="L12" s="22" t="s">
        <v>41</v>
      </c>
      <c r="M12" s="22" t="s">
        <v>42</v>
      </c>
      <c r="N12" s="22" t="s">
        <v>43</v>
      </c>
      <c r="O12" s="22" t="s">
        <v>44</v>
      </c>
      <c r="P12" s="22" t="s">
        <v>45</v>
      </c>
      <c r="Q12" s="22" t="s">
        <v>46</v>
      </c>
      <c r="R12" s="22" t="s">
        <v>47</v>
      </c>
      <c r="S12" s="22" t="s">
        <v>48</v>
      </c>
      <c r="T12" s="22" t="s">
        <v>49</v>
      </c>
      <c r="U12" s="22" t="s">
        <v>50</v>
      </c>
      <c r="V12" s="23" t="s">
        <v>51</v>
      </c>
      <c r="W12" s="24" t="s">
        <v>52</v>
      </c>
      <c r="X12" s="25" t="s">
        <v>53</v>
      </c>
      <c r="Y12" s="259" t="s">
        <v>54</v>
      </c>
      <c r="Z12" s="260"/>
      <c r="AA12" s="26" t="s">
        <v>55</v>
      </c>
      <c r="AB12" s="27" t="s">
        <v>37</v>
      </c>
      <c r="AC12" s="27" t="s">
        <v>56</v>
      </c>
      <c r="AD12" s="27" t="s">
        <v>57</v>
      </c>
      <c r="AE12" s="27"/>
      <c r="AF12" s="237"/>
      <c r="AG12" s="242"/>
      <c r="AH12" s="24" t="s">
        <v>37</v>
      </c>
      <c r="AI12" s="25" t="s">
        <v>56</v>
      </c>
      <c r="AJ12" s="25" t="s">
        <v>57</v>
      </c>
      <c r="AK12" s="244"/>
      <c r="AL12" s="244"/>
      <c r="AM12" s="245"/>
      <c r="AN12" s="28" t="s">
        <v>37</v>
      </c>
      <c r="AO12" s="27" t="s">
        <v>56</v>
      </c>
      <c r="AP12" s="27" t="s">
        <v>57</v>
      </c>
      <c r="AQ12" s="237"/>
      <c r="AR12" s="237"/>
      <c r="AS12" s="242"/>
      <c r="AT12" s="29" t="s">
        <v>37</v>
      </c>
      <c r="AU12" s="30" t="s">
        <v>56</v>
      </c>
      <c r="AV12" s="30" t="s">
        <v>57</v>
      </c>
      <c r="AW12" s="262"/>
      <c r="AX12" s="262"/>
      <c r="AY12" s="263"/>
      <c r="AZ12" s="31" t="s">
        <v>37</v>
      </c>
      <c r="BA12" s="32" t="s">
        <v>56</v>
      </c>
      <c r="BB12" s="32" t="s">
        <v>57</v>
      </c>
      <c r="BC12" s="257"/>
      <c r="BD12" s="258"/>
    </row>
    <row r="13" spans="1:56" ht="15.75" thickBot="1">
      <c r="A13" s="33"/>
      <c r="B13" s="34"/>
      <c r="C13" s="34"/>
      <c r="D13" s="35"/>
      <c r="E13" s="36" t="s">
        <v>58</v>
      </c>
      <c r="F13" s="37"/>
      <c r="G13" s="37" t="s">
        <v>58</v>
      </c>
      <c r="H13" s="37" t="s">
        <v>58</v>
      </c>
      <c r="I13" s="37" t="s">
        <v>58</v>
      </c>
      <c r="J13" s="37" t="s">
        <v>58</v>
      </c>
      <c r="K13" s="37" t="s">
        <v>58</v>
      </c>
      <c r="L13" s="37" t="s">
        <v>58</v>
      </c>
      <c r="M13" s="38" t="s">
        <v>58</v>
      </c>
      <c r="N13" s="38" t="s">
        <v>58</v>
      </c>
      <c r="O13" s="38" t="s">
        <v>58</v>
      </c>
      <c r="P13" s="38" t="s">
        <v>58</v>
      </c>
      <c r="Q13" s="37" t="s">
        <v>58</v>
      </c>
      <c r="R13" s="37" t="s">
        <v>58</v>
      </c>
      <c r="S13" s="37" t="s">
        <v>58</v>
      </c>
      <c r="T13" s="37" t="s">
        <v>58</v>
      </c>
      <c r="U13" s="39"/>
      <c r="V13" s="39"/>
      <c r="W13" s="40" t="s">
        <v>59</v>
      </c>
      <c r="X13" s="41" t="s">
        <v>58</v>
      </c>
      <c r="Y13" s="41" t="s">
        <v>60</v>
      </c>
      <c r="Z13" s="41" t="s">
        <v>61</v>
      </c>
      <c r="AA13" s="42" t="s">
        <v>58</v>
      </c>
      <c r="AB13" s="43" t="s">
        <v>58</v>
      </c>
      <c r="AC13" s="44" t="s">
        <v>58</v>
      </c>
      <c r="AD13" s="44"/>
      <c r="AE13" s="45" t="s">
        <v>58</v>
      </c>
      <c r="AF13" s="44" t="s">
        <v>58</v>
      </c>
      <c r="AG13" s="46" t="s">
        <v>58</v>
      </c>
      <c r="AH13" s="47" t="s">
        <v>58</v>
      </c>
      <c r="AI13" s="48" t="s">
        <v>58</v>
      </c>
      <c r="AJ13" s="48" t="s">
        <v>58</v>
      </c>
      <c r="AK13" s="48" t="s">
        <v>58</v>
      </c>
      <c r="AL13" s="48" t="s">
        <v>58</v>
      </c>
      <c r="AM13" s="49" t="s">
        <v>58</v>
      </c>
      <c r="AN13" s="50" t="s">
        <v>58</v>
      </c>
      <c r="AO13" s="51" t="s">
        <v>58</v>
      </c>
      <c r="AP13" s="51" t="s">
        <v>58</v>
      </c>
      <c r="AQ13" s="51"/>
      <c r="AR13" s="51" t="s">
        <v>58</v>
      </c>
      <c r="AS13" s="52" t="s">
        <v>58</v>
      </c>
      <c r="AT13" s="53" t="s">
        <v>58</v>
      </c>
      <c r="AU13" s="54" t="s">
        <v>58</v>
      </c>
      <c r="AV13" s="54" t="s">
        <v>58</v>
      </c>
      <c r="AW13" s="54" t="s">
        <v>58</v>
      </c>
      <c r="AX13" s="54" t="s">
        <v>58</v>
      </c>
      <c r="AY13" s="55" t="s">
        <v>58</v>
      </c>
      <c r="AZ13" s="56" t="s">
        <v>58</v>
      </c>
      <c r="BA13" s="57"/>
      <c r="BB13" s="57" t="s">
        <v>58</v>
      </c>
      <c r="BC13" s="57" t="s">
        <v>58</v>
      </c>
      <c r="BD13" s="58" t="s">
        <v>58</v>
      </c>
    </row>
    <row r="14" spans="1:56" ht="130.5" customHeight="1">
      <c r="A14" s="59">
        <v>1</v>
      </c>
      <c r="B14" s="246" t="s">
        <v>62</v>
      </c>
      <c r="C14" s="248" t="s">
        <v>63</v>
      </c>
      <c r="D14" s="249" t="s">
        <v>64</v>
      </c>
      <c r="E14" s="60" t="s">
        <v>65</v>
      </c>
      <c r="F14" s="61">
        <v>0.072</v>
      </c>
      <c r="G14" s="62" t="s">
        <v>66</v>
      </c>
      <c r="H14" s="63" t="s">
        <v>67</v>
      </c>
      <c r="I14" s="64" t="s">
        <v>68</v>
      </c>
      <c r="J14" s="65" t="s">
        <v>69</v>
      </c>
      <c r="K14" s="65" t="s">
        <v>70</v>
      </c>
      <c r="L14" s="66" t="s">
        <v>71</v>
      </c>
      <c r="M14" s="62">
        <v>1</v>
      </c>
      <c r="N14" s="62">
        <v>0</v>
      </c>
      <c r="O14" s="62">
        <v>0</v>
      </c>
      <c r="P14" s="62">
        <v>1</v>
      </c>
      <c r="Q14" s="62">
        <f aca="true" t="shared" si="0" ref="Q14:Q20">SUM(M14:P14)</f>
        <v>2</v>
      </c>
      <c r="R14" s="62" t="s">
        <v>72</v>
      </c>
      <c r="S14" s="62" t="s">
        <v>73</v>
      </c>
      <c r="T14" s="67" t="s">
        <v>74</v>
      </c>
      <c r="U14" s="68"/>
      <c r="V14" s="69"/>
      <c r="W14" s="69"/>
      <c r="X14" s="69"/>
      <c r="Y14" s="69"/>
      <c r="Z14" s="70"/>
      <c r="AA14" s="71"/>
      <c r="AB14" s="68" t="str">
        <f>H14</f>
        <v>Eventos realizados, relacionados con el nuevo de modelo de gestión local.</v>
      </c>
      <c r="AC14" s="72">
        <f>M14</f>
        <v>1</v>
      </c>
      <c r="AD14" s="73">
        <v>1</v>
      </c>
      <c r="AE14" s="74">
        <f>_xlfn.IFERROR((AD14/AC14),0)</f>
        <v>1</v>
      </c>
      <c r="AF14" s="75" t="s">
        <v>75</v>
      </c>
      <c r="AG14" s="75" t="s">
        <v>76</v>
      </c>
      <c r="AH14" s="68" t="str">
        <f>H14</f>
        <v>Eventos realizados, relacionados con el nuevo de modelo de gestión local.</v>
      </c>
      <c r="AI14" s="76">
        <f>N14</f>
        <v>0</v>
      </c>
      <c r="AJ14" s="77">
        <v>0</v>
      </c>
      <c r="AK14" s="176" t="s">
        <v>223</v>
      </c>
      <c r="AL14" s="92" t="s">
        <v>77</v>
      </c>
      <c r="AM14" s="69" t="s">
        <v>77</v>
      </c>
      <c r="AN14" s="68" t="str">
        <f>H14</f>
        <v>Eventos realizados, relacionados con el nuevo de modelo de gestión local.</v>
      </c>
      <c r="AO14" s="72">
        <f>O14</f>
        <v>0</v>
      </c>
      <c r="AP14" s="79">
        <v>0</v>
      </c>
      <c r="AQ14" s="74" t="s">
        <v>223</v>
      </c>
      <c r="AR14" s="74" t="s">
        <v>223</v>
      </c>
      <c r="AS14" s="69" t="s">
        <v>77</v>
      </c>
      <c r="AT14" s="68" t="str">
        <f>H14</f>
        <v>Eventos realizados, relacionados con el nuevo de modelo de gestión local.</v>
      </c>
      <c r="AU14" s="72">
        <f>P14</f>
        <v>1</v>
      </c>
      <c r="AV14" s="79"/>
      <c r="AW14" s="74">
        <f aca="true" t="shared" si="1" ref="AW14:AW33">_xlfn.IFERROR((AV14/AU14),0)</f>
        <v>0</v>
      </c>
      <c r="AX14" s="80"/>
      <c r="AY14" s="69"/>
      <c r="AZ14" s="68" t="str">
        <f>H14</f>
        <v>Eventos realizados, relacionados con el nuevo de modelo de gestión local.</v>
      </c>
      <c r="BA14" s="72">
        <f>Q14</f>
        <v>2</v>
      </c>
      <c r="BB14" s="76">
        <f>+AD14+AJ14+AP14+AV14</f>
        <v>1</v>
      </c>
      <c r="BC14" s="74">
        <f>_xlfn.IFERROR((BB14/BA14),0)</f>
        <v>0.5</v>
      </c>
      <c r="BD14" s="81"/>
    </row>
    <row r="15" spans="1:56" ht="41.25" customHeight="1">
      <c r="A15" s="59">
        <v>2</v>
      </c>
      <c r="B15" s="247"/>
      <c r="C15" s="248"/>
      <c r="D15" s="249"/>
      <c r="E15" s="82" t="s">
        <v>78</v>
      </c>
      <c r="F15" s="83">
        <v>0.072</v>
      </c>
      <c r="G15" s="84" t="s">
        <v>66</v>
      </c>
      <c r="H15" s="85" t="s">
        <v>79</v>
      </c>
      <c r="I15" s="86" t="s">
        <v>80</v>
      </c>
      <c r="J15" s="87" t="s">
        <v>69</v>
      </c>
      <c r="K15" s="87" t="s">
        <v>70</v>
      </c>
      <c r="L15" s="88" t="s">
        <v>71</v>
      </c>
      <c r="M15" s="84">
        <v>0</v>
      </c>
      <c r="N15" s="84">
        <v>0</v>
      </c>
      <c r="O15" s="84">
        <v>0</v>
      </c>
      <c r="P15" s="84">
        <v>1</v>
      </c>
      <c r="Q15" s="84">
        <f t="shared" si="0"/>
        <v>1</v>
      </c>
      <c r="R15" s="84" t="s">
        <v>72</v>
      </c>
      <c r="S15" s="84" t="s">
        <v>73</v>
      </c>
      <c r="T15" s="89" t="s">
        <v>74</v>
      </c>
      <c r="U15" s="90"/>
      <c r="V15" s="91"/>
      <c r="W15" s="91"/>
      <c r="X15" s="91"/>
      <c r="Y15" s="91"/>
      <c r="Z15" s="92"/>
      <c r="AA15" s="93"/>
      <c r="AB15" s="90" t="str">
        <f aca="true" t="shared" si="2" ref="AB15:AB33">H15</f>
        <v>Foros de régimen jurídico local realizados</v>
      </c>
      <c r="AC15" s="94">
        <f aca="true" t="shared" si="3" ref="AC15:AC32">M15</f>
        <v>0</v>
      </c>
      <c r="AD15" s="95">
        <v>0</v>
      </c>
      <c r="AE15" s="96"/>
      <c r="AF15" s="78" t="s">
        <v>77</v>
      </c>
      <c r="AG15" s="78" t="s">
        <v>77</v>
      </c>
      <c r="AH15" s="90" t="str">
        <f aca="true" t="shared" si="4" ref="AH15:AH33">H15</f>
        <v>Foros de régimen jurídico local realizados</v>
      </c>
      <c r="AI15" s="97">
        <f aca="true" t="shared" si="5" ref="AI15:AI25">N15</f>
        <v>0</v>
      </c>
      <c r="AJ15" s="98">
        <v>0</v>
      </c>
      <c r="AK15" s="175" t="s">
        <v>223</v>
      </c>
      <c r="AL15" s="92" t="s">
        <v>77</v>
      </c>
      <c r="AM15" s="91" t="s">
        <v>77</v>
      </c>
      <c r="AN15" s="90" t="str">
        <f aca="true" t="shared" si="6" ref="AN15:AN33">H15</f>
        <v>Foros de régimen jurídico local realizados</v>
      </c>
      <c r="AO15" s="94">
        <f aca="true" t="shared" si="7" ref="AO15:AO26">O15</f>
        <v>0</v>
      </c>
      <c r="AP15" s="99">
        <v>0</v>
      </c>
      <c r="AQ15" s="96" t="s">
        <v>223</v>
      </c>
      <c r="AR15" s="91" t="s">
        <v>223</v>
      </c>
      <c r="AS15" s="91" t="s">
        <v>77</v>
      </c>
      <c r="AT15" s="90" t="str">
        <f aca="true" t="shared" si="8" ref="AT15:AT33">H15</f>
        <v>Foros de régimen jurídico local realizados</v>
      </c>
      <c r="AU15" s="94">
        <f aca="true" t="shared" si="9" ref="AU15:AU24">P15</f>
        <v>1</v>
      </c>
      <c r="AV15" s="98"/>
      <c r="AW15" s="96">
        <f t="shared" si="1"/>
        <v>0</v>
      </c>
      <c r="AX15" s="100"/>
      <c r="AY15" s="91"/>
      <c r="AZ15" s="90" t="str">
        <f aca="true" t="shared" si="10" ref="AZ15:AZ33">H15</f>
        <v>Foros de régimen jurídico local realizados</v>
      </c>
      <c r="BA15" s="94">
        <f aca="true" t="shared" si="11" ref="BA15:BA33">Q15</f>
        <v>1</v>
      </c>
      <c r="BB15" s="97">
        <f aca="true" t="shared" si="12" ref="BB15:BB33">+AD15+AJ15+AP15+AV15</f>
        <v>0</v>
      </c>
      <c r="BC15" s="96">
        <f aca="true" t="shared" si="13" ref="BC15:BC33">_xlfn.IFERROR((BB15/BA15),0)</f>
        <v>0</v>
      </c>
      <c r="BD15" s="101"/>
    </row>
    <row r="16" spans="1:56" ht="179.25" customHeight="1">
      <c r="A16" s="59">
        <v>3</v>
      </c>
      <c r="B16" s="247"/>
      <c r="C16" s="248"/>
      <c r="D16" s="249"/>
      <c r="E16" s="82" t="s">
        <v>81</v>
      </c>
      <c r="F16" s="83">
        <v>0.064</v>
      </c>
      <c r="G16" s="84" t="s">
        <v>82</v>
      </c>
      <c r="H16" s="86" t="s">
        <v>83</v>
      </c>
      <c r="I16" s="86" t="s">
        <v>84</v>
      </c>
      <c r="J16" s="84">
        <v>10</v>
      </c>
      <c r="K16" s="87" t="s">
        <v>70</v>
      </c>
      <c r="L16" s="88" t="s">
        <v>85</v>
      </c>
      <c r="M16" s="84">
        <v>1</v>
      </c>
      <c r="N16" s="84">
        <v>2</v>
      </c>
      <c r="O16" s="84">
        <v>2</v>
      </c>
      <c r="P16" s="84">
        <v>1</v>
      </c>
      <c r="Q16" s="84">
        <f t="shared" si="0"/>
        <v>6</v>
      </c>
      <c r="R16" s="84" t="s">
        <v>72</v>
      </c>
      <c r="S16" s="84" t="s">
        <v>73</v>
      </c>
      <c r="T16" s="89" t="s">
        <v>74</v>
      </c>
      <c r="U16" s="90"/>
      <c r="V16" s="91"/>
      <c r="W16" s="91"/>
      <c r="X16" s="91"/>
      <c r="Y16" s="91"/>
      <c r="Z16" s="92"/>
      <c r="AA16" s="93"/>
      <c r="AB16" s="90" t="str">
        <f t="shared" si="2"/>
        <v>Sesiones de la Escuela de Gobierno realizadas</v>
      </c>
      <c r="AC16" s="94">
        <f t="shared" si="3"/>
        <v>1</v>
      </c>
      <c r="AD16" s="95">
        <v>1</v>
      </c>
      <c r="AE16" s="96">
        <f>_xlfn.IFERROR((AD16/AC16),0)</f>
        <v>1</v>
      </c>
      <c r="AF16" s="78" t="s">
        <v>86</v>
      </c>
      <c r="AG16" s="78" t="s">
        <v>76</v>
      </c>
      <c r="AH16" s="90" t="str">
        <f t="shared" si="4"/>
        <v>Sesiones de la Escuela de Gobierno realizadas</v>
      </c>
      <c r="AI16" s="97">
        <f t="shared" si="5"/>
        <v>2</v>
      </c>
      <c r="AJ16" s="98">
        <v>2</v>
      </c>
      <c r="AK16" s="96">
        <f aca="true" t="shared" si="14" ref="AK16:AK33">_xlfn.IFERROR((AJ16/AI16),0)</f>
        <v>1</v>
      </c>
      <c r="AL16" s="154" t="s">
        <v>87</v>
      </c>
      <c r="AM16" s="91" t="s">
        <v>76</v>
      </c>
      <c r="AN16" s="90" t="str">
        <f t="shared" si="6"/>
        <v>Sesiones de la Escuela de Gobierno realizadas</v>
      </c>
      <c r="AO16" s="94">
        <f t="shared" si="7"/>
        <v>2</v>
      </c>
      <c r="AP16" s="99">
        <v>0</v>
      </c>
      <c r="AQ16" s="96">
        <f aca="true" t="shared" si="15" ref="AQ16:AQ33">_xlfn.IFERROR((AP16/AO16),0)</f>
        <v>0</v>
      </c>
      <c r="AR16" s="92" t="s">
        <v>234</v>
      </c>
      <c r="AS16" s="174" t="s">
        <v>77</v>
      </c>
      <c r="AT16" s="90" t="str">
        <f t="shared" si="8"/>
        <v>Sesiones de la Escuela de Gobierno realizadas</v>
      </c>
      <c r="AU16" s="94">
        <f t="shared" si="9"/>
        <v>1</v>
      </c>
      <c r="AV16" s="98"/>
      <c r="AW16" s="96">
        <f t="shared" si="1"/>
        <v>0</v>
      </c>
      <c r="AX16" s="100"/>
      <c r="AY16" s="91"/>
      <c r="AZ16" s="90" t="str">
        <f t="shared" si="10"/>
        <v>Sesiones de la Escuela de Gobierno realizadas</v>
      </c>
      <c r="BA16" s="94">
        <f t="shared" si="11"/>
        <v>6</v>
      </c>
      <c r="BB16" s="97">
        <f t="shared" si="12"/>
        <v>3</v>
      </c>
      <c r="BC16" s="96">
        <f t="shared" si="13"/>
        <v>0.5</v>
      </c>
      <c r="BD16" s="101"/>
    </row>
    <row r="17" spans="1:56" ht="69.75" customHeight="1">
      <c r="A17" s="59">
        <v>4</v>
      </c>
      <c r="B17" s="247"/>
      <c r="C17" s="248"/>
      <c r="D17" s="249"/>
      <c r="E17" s="82" t="s">
        <v>88</v>
      </c>
      <c r="F17" s="83">
        <v>0.064</v>
      </c>
      <c r="G17" s="84" t="s">
        <v>66</v>
      </c>
      <c r="H17" s="86" t="s">
        <v>89</v>
      </c>
      <c r="I17" s="86" t="s">
        <v>90</v>
      </c>
      <c r="J17" s="84">
        <v>6</v>
      </c>
      <c r="K17" s="87" t="s">
        <v>70</v>
      </c>
      <c r="L17" s="88" t="s">
        <v>91</v>
      </c>
      <c r="M17" s="102">
        <v>0</v>
      </c>
      <c r="N17" s="102">
        <v>2</v>
      </c>
      <c r="O17" s="102">
        <v>0</v>
      </c>
      <c r="P17" s="102">
        <v>0</v>
      </c>
      <c r="Q17" s="84">
        <f t="shared" si="0"/>
        <v>2</v>
      </c>
      <c r="R17" s="84" t="s">
        <v>72</v>
      </c>
      <c r="S17" s="84" t="s">
        <v>73</v>
      </c>
      <c r="T17" s="89" t="s">
        <v>74</v>
      </c>
      <c r="U17" s="90"/>
      <c r="V17" s="91"/>
      <c r="W17" s="91"/>
      <c r="X17" s="91"/>
      <c r="Y17" s="91"/>
      <c r="Z17" s="92"/>
      <c r="AA17" s="93"/>
      <c r="AB17" s="90" t="str">
        <f t="shared" si="2"/>
        <v>Proyectos de actos administrativos elaborados, tendientes a mejorar el marco normativo en materia de gestión local</v>
      </c>
      <c r="AC17" s="94">
        <f t="shared" si="3"/>
        <v>0</v>
      </c>
      <c r="AD17" s="95">
        <v>0</v>
      </c>
      <c r="AE17" s="96"/>
      <c r="AF17" s="78" t="s">
        <v>77</v>
      </c>
      <c r="AG17" s="78" t="s">
        <v>77</v>
      </c>
      <c r="AH17" s="90" t="str">
        <f t="shared" si="4"/>
        <v>Proyectos de actos administrativos elaborados, tendientes a mejorar el marco normativo en materia de gestión local</v>
      </c>
      <c r="AI17" s="97">
        <f t="shared" si="5"/>
        <v>2</v>
      </c>
      <c r="AJ17" s="98">
        <v>2</v>
      </c>
      <c r="AK17" s="96">
        <f t="shared" si="14"/>
        <v>1</v>
      </c>
      <c r="AL17" s="163" t="s">
        <v>92</v>
      </c>
      <c r="AM17" s="91" t="s">
        <v>76</v>
      </c>
      <c r="AN17" s="90" t="str">
        <f t="shared" si="6"/>
        <v>Proyectos de actos administrativos elaborados, tendientes a mejorar el marco normativo en materia de gestión local</v>
      </c>
      <c r="AO17" s="94">
        <f t="shared" si="7"/>
        <v>0</v>
      </c>
      <c r="AP17" s="99">
        <v>0</v>
      </c>
      <c r="AQ17" s="96" t="s">
        <v>223</v>
      </c>
      <c r="AR17" s="171" t="s">
        <v>223</v>
      </c>
      <c r="AS17" s="171" t="s">
        <v>77</v>
      </c>
      <c r="AT17" s="90" t="str">
        <f t="shared" si="8"/>
        <v>Proyectos de actos administrativos elaborados, tendientes a mejorar el marco normativo en materia de gestión local</v>
      </c>
      <c r="AU17" s="94">
        <f t="shared" si="9"/>
        <v>0</v>
      </c>
      <c r="AV17" s="98"/>
      <c r="AW17" s="96">
        <f t="shared" si="1"/>
        <v>0</v>
      </c>
      <c r="AX17" s="100"/>
      <c r="AY17" s="91"/>
      <c r="AZ17" s="90" t="str">
        <f t="shared" si="10"/>
        <v>Proyectos de actos administrativos elaborados, tendientes a mejorar el marco normativo en materia de gestión local</v>
      </c>
      <c r="BA17" s="94">
        <f t="shared" si="11"/>
        <v>2</v>
      </c>
      <c r="BB17" s="97">
        <f t="shared" si="12"/>
        <v>2</v>
      </c>
      <c r="BC17" s="96">
        <f t="shared" si="13"/>
        <v>1</v>
      </c>
      <c r="BD17" s="101" t="s">
        <v>232</v>
      </c>
    </row>
    <row r="18" spans="1:56" ht="346.5" customHeight="1">
      <c r="A18" s="59">
        <v>5</v>
      </c>
      <c r="B18" s="247"/>
      <c r="C18" s="250" t="s">
        <v>93</v>
      </c>
      <c r="D18" s="253" t="s">
        <v>94</v>
      </c>
      <c r="E18" s="82" t="s">
        <v>95</v>
      </c>
      <c r="F18" s="83">
        <v>0.072</v>
      </c>
      <c r="G18" s="84" t="s">
        <v>66</v>
      </c>
      <c r="H18" s="103" t="s">
        <v>96</v>
      </c>
      <c r="I18" s="86" t="s">
        <v>97</v>
      </c>
      <c r="J18" s="87" t="s">
        <v>69</v>
      </c>
      <c r="K18" s="87" t="s">
        <v>70</v>
      </c>
      <c r="L18" s="88" t="s">
        <v>98</v>
      </c>
      <c r="M18" s="84">
        <v>0</v>
      </c>
      <c r="N18" s="104">
        <v>0.05</v>
      </c>
      <c r="O18" s="104">
        <v>0.1</v>
      </c>
      <c r="P18" s="104">
        <v>0.85</v>
      </c>
      <c r="Q18" s="104">
        <v>1</v>
      </c>
      <c r="R18" s="84" t="s">
        <v>72</v>
      </c>
      <c r="S18" s="84" t="s">
        <v>99</v>
      </c>
      <c r="T18" s="89" t="s">
        <v>100</v>
      </c>
      <c r="U18" s="90"/>
      <c r="V18" s="91"/>
      <c r="W18" s="91"/>
      <c r="X18" s="91"/>
      <c r="Y18" s="91"/>
      <c r="Z18" s="92"/>
      <c r="AA18" s="93"/>
      <c r="AB18" s="90" t="str">
        <f t="shared" si="2"/>
        <v>Avance en la implementación del SIPSE LOCAL</v>
      </c>
      <c r="AC18" s="105">
        <f t="shared" si="3"/>
        <v>0</v>
      </c>
      <c r="AD18" s="96">
        <v>0</v>
      </c>
      <c r="AE18" s="96"/>
      <c r="AF18" s="78" t="s">
        <v>77</v>
      </c>
      <c r="AG18" s="78" t="s">
        <v>77</v>
      </c>
      <c r="AH18" s="90" t="str">
        <f t="shared" si="4"/>
        <v>Avance en la implementación del SIPSE LOCAL</v>
      </c>
      <c r="AI18" s="106">
        <f t="shared" si="5"/>
        <v>0.05</v>
      </c>
      <c r="AJ18" s="106">
        <v>0.05</v>
      </c>
      <c r="AK18" s="96">
        <f t="shared" si="14"/>
        <v>1</v>
      </c>
      <c r="AL18" s="163" t="s">
        <v>101</v>
      </c>
      <c r="AM18" s="78" t="s">
        <v>99</v>
      </c>
      <c r="AN18" s="90" t="str">
        <f t="shared" si="6"/>
        <v>Avance en la implementación del SIPSE LOCAL</v>
      </c>
      <c r="AO18" s="106">
        <f t="shared" si="7"/>
        <v>0.1</v>
      </c>
      <c r="AP18" s="107">
        <v>0.66</v>
      </c>
      <c r="AQ18" s="96">
        <v>1</v>
      </c>
      <c r="AR18" s="78" t="s">
        <v>235</v>
      </c>
      <c r="AS18" s="171" t="s">
        <v>99</v>
      </c>
      <c r="AT18" s="90" t="str">
        <f t="shared" si="8"/>
        <v>Avance en la implementación del SIPSE LOCAL</v>
      </c>
      <c r="AU18" s="106">
        <f t="shared" si="9"/>
        <v>0.85</v>
      </c>
      <c r="AV18" s="107"/>
      <c r="AW18" s="96">
        <f t="shared" si="1"/>
        <v>0</v>
      </c>
      <c r="AX18" s="108"/>
      <c r="AY18" s="91"/>
      <c r="AZ18" s="90" t="str">
        <f t="shared" si="10"/>
        <v>Avance en la implementación del SIPSE LOCAL</v>
      </c>
      <c r="BA18" s="106">
        <v>1</v>
      </c>
      <c r="BB18" s="106">
        <f t="shared" si="12"/>
        <v>0.7100000000000001</v>
      </c>
      <c r="BC18" s="96">
        <f t="shared" si="13"/>
        <v>0.7100000000000001</v>
      </c>
      <c r="BD18" s="109"/>
    </row>
    <row r="19" spans="1:56" ht="149.25" customHeight="1">
      <c r="A19" s="59">
        <v>6</v>
      </c>
      <c r="B19" s="247"/>
      <c r="C19" s="251"/>
      <c r="D19" s="254"/>
      <c r="E19" s="110" t="s">
        <v>102</v>
      </c>
      <c r="F19" s="83">
        <v>0.064</v>
      </c>
      <c r="G19" s="84" t="s">
        <v>82</v>
      </c>
      <c r="H19" s="103" t="s">
        <v>103</v>
      </c>
      <c r="I19" s="86" t="s">
        <v>104</v>
      </c>
      <c r="J19" s="87" t="s">
        <v>69</v>
      </c>
      <c r="K19" s="87" t="s">
        <v>70</v>
      </c>
      <c r="L19" s="88" t="s">
        <v>105</v>
      </c>
      <c r="M19" s="84">
        <v>0</v>
      </c>
      <c r="N19" s="84">
        <v>1</v>
      </c>
      <c r="O19" s="84">
        <v>1</v>
      </c>
      <c r="P19" s="84">
        <v>1</v>
      </c>
      <c r="Q19" s="84">
        <f t="shared" si="0"/>
        <v>3</v>
      </c>
      <c r="R19" s="84" t="s">
        <v>72</v>
      </c>
      <c r="S19" s="84" t="s">
        <v>99</v>
      </c>
      <c r="T19" s="89" t="s">
        <v>100</v>
      </c>
      <c r="U19" s="90"/>
      <c r="V19" s="91"/>
      <c r="W19" s="91"/>
      <c r="X19" s="91"/>
      <c r="Y19" s="91"/>
      <c r="Z19" s="92"/>
      <c r="AA19" s="111"/>
      <c r="AB19" s="90" t="str">
        <f t="shared" si="2"/>
        <v>Documento de Alertas Tempranas - FDL elaborados</v>
      </c>
      <c r="AC19" s="94">
        <f t="shared" si="3"/>
        <v>0</v>
      </c>
      <c r="AD19" s="112">
        <v>1</v>
      </c>
      <c r="AE19" s="96">
        <v>1</v>
      </c>
      <c r="AF19" s="113" t="s">
        <v>106</v>
      </c>
      <c r="AG19" s="91" t="s">
        <v>99</v>
      </c>
      <c r="AH19" s="90" t="str">
        <f t="shared" si="4"/>
        <v>Documento de Alertas Tempranas - FDL elaborados</v>
      </c>
      <c r="AI19" s="97">
        <f t="shared" si="5"/>
        <v>1</v>
      </c>
      <c r="AJ19" s="98">
        <v>1</v>
      </c>
      <c r="AK19" s="96">
        <f t="shared" si="14"/>
        <v>1</v>
      </c>
      <c r="AL19" s="162" t="s">
        <v>107</v>
      </c>
      <c r="AM19" s="91" t="s">
        <v>99</v>
      </c>
      <c r="AN19" s="90" t="str">
        <f t="shared" si="6"/>
        <v>Documento de Alertas Tempranas - FDL elaborados</v>
      </c>
      <c r="AO19" s="94">
        <f t="shared" si="7"/>
        <v>1</v>
      </c>
      <c r="AP19" s="99">
        <v>0</v>
      </c>
      <c r="AQ19" s="96">
        <f t="shared" si="15"/>
        <v>0</v>
      </c>
      <c r="AR19" s="78" t="s">
        <v>236</v>
      </c>
      <c r="AS19" s="178" t="s">
        <v>77</v>
      </c>
      <c r="AT19" s="90" t="str">
        <f t="shared" si="8"/>
        <v>Documento de Alertas Tempranas - FDL elaborados</v>
      </c>
      <c r="AU19" s="94">
        <f t="shared" si="9"/>
        <v>1</v>
      </c>
      <c r="AV19" s="99"/>
      <c r="AW19" s="96">
        <f t="shared" si="1"/>
        <v>0</v>
      </c>
      <c r="AX19" s="114"/>
      <c r="AY19" s="91"/>
      <c r="AZ19" s="90" t="str">
        <f t="shared" si="10"/>
        <v>Documento de Alertas Tempranas - FDL elaborados</v>
      </c>
      <c r="BA19" s="94">
        <f t="shared" si="11"/>
        <v>3</v>
      </c>
      <c r="BB19" s="97">
        <f t="shared" si="12"/>
        <v>2</v>
      </c>
      <c r="BC19" s="96">
        <f t="shared" si="13"/>
        <v>0.6666666666666666</v>
      </c>
      <c r="BD19" s="115"/>
    </row>
    <row r="20" spans="1:56" ht="360">
      <c r="A20" s="59">
        <v>7</v>
      </c>
      <c r="B20" s="247"/>
      <c r="C20" s="251"/>
      <c r="D20" s="254"/>
      <c r="E20" s="82" t="s">
        <v>108</v>
      </c>
      <c r="F20" s="83">
        <v>0.064</v>
      </c>
      <c r="G20" s="84" t="s">
        <v>82</v>
      </c>
      <c r="H20" s="88" t="s">
        <v>109</v>
      </c>
      <c r="I20" s="86" t="s">
        <v>110</v>
      </c>
      <c r="J20" s="87" t="s">
        <v>69</v>
      </c>
      <c r="K20" s="87" t="s">
        <v>70</v>
      </c>
      <c r="L20" s="88" t="s">
        <v>111</v>
      </c>
      <c r="M20" s="84">
        <v>1</v>
      </c>
      <c r="N20" s="84">
        <v>1</v>
      </c>
      <c r="O20" s="84">
        <v>1</v>
      </c>
      <c r="P20" s="84">
        <v>1</v>
      </c>
      <c r="Q20" s="84">
        <f t="shared" si="0"/>
        <v>4</v>
      </c>
      <c r="R20" s="84" t="s">
        <v>72</v>
      </c>
      <c r="S20" s="84" t="s">
        <v>99</v>
      </c>
      <c r="T20" s="89" t="s">
        <v>100</v>
      </c>
      <c r="U20" s="90"/>
      <c r="V20" s="91"/>
      <c r="W20" s="91"/>
      <c r="X20" s="91"/>
      <c r="Y20" s="91"/>
      <c r="Z20" s="92"/>
      <c r="AA20" s="111"/>
      <c r="AB20" s="90" t="str">
        <f t="shared" si="2"/>
        <v>Seguimiento a la planeación de los procesos contractuales FDL</v>
      </c>
      <c r="AC20" s="94">
        <f t="shared" si="3"/>
        <v>1</v>
      </c>
      <c r="AD20" s="112">
        <v>1</v>
      </c>
      <c r="AE20" s="116">
        <f>_xlfn.IFERROR((AD20/AC20),0)</f>
        <v>1</v>
      </c>
      <c r="AF20" s="113" t="s">
        <v>112</v>
      </c>
      <c r="AG20" s="91" t="s">
        <v>99</v>
      </c>
      <c r="AH20" s="90" t="str">
        <f t="shared" si="4"/>
        <v>Seguimiento a la planeación de los procesos contractuales FDL</v>
      </c>
      <c r="AI20" s="97">
        <f t="shared" si="5"/>
        <v>1</v>
      </c>
      <c r="AJ20" s="98">
        <v>1</v>
      </c>
      <c r="AK20" s="96">
        <f t="shared" si="14"/>
        <v>1</v>
      </c>
      <c r="AL20" s="162" t="s">
        <v>113</v>
      </c>
      <c r="AM20" s="91" t="s">
        <v>99</v>
      </c>
      <c r="AN20" s="90" t="str">
        <f t="shared" si="6"/>
        <v>Seguimiento a la planeación de los procesos contractuales FDL</v>
      </c>
      <c r="AO20" s="94">
        <f t="shared" si="7"/>
        <v>1</v>
      </c>
      <c r="AP20" s="99">
        <v>1</v>
      </c>
      <c r="AQ20" s="96">
        <f t="shared" si="15"/>
        <v>1</v>
      </c>
      <c r="AR20" s="179" t="s">
        <v>238</v>
      </c>
      <c r="AS20" s="171" t="s">
        <v>99</v>
      </c>
      <c r="AT20" s="90" t="str">
        <f t="shared" si="8"/>
        <v>Seguimiento a la planeación de los procesos contractuales FDL</v>
      </c>
      <c r="AU20" s="94">
        <f t="shared" si="9"/>
        <v>1</v>
      </c>
      <c r="AV20" s="99"/>
      <c r="AW20" s="96">
        <f t="shared" si="1"/>
        <v>0</v>
      </c>
      <c r="AX20" s="100"/>
      <c r="AY20" s="91"/>
      <c r="AZ20" s="90" t="str">
        <f t="shared" si="10"/>
        <v>Seguimiento a la planeación de los procesos contractuales FDL</v>
      </c>
      <c r="BA20" s="94">
        <f t="shared" si="11"/>
        <v>4</v>
      </c>
      <c r="BB20" s="97">
        <f t="shared" si="12"/>
        <v>3</v>
      </c>
      <c r="BC20" s="96">
        <f t="shared" si="13"/>
        <v>0.75</v>
      </c>
      <c r="BD20" s="115"/>
    </row>
    <row r="21" spans="1:56" ht="189.75" customHeight="1">
      <c r="A21" s="59">
        <v>8</v>
      </c>
      <c r="B21" s="247"/>
      <c r="C21" s="251"/>
      <c r="D21" s="254"/>
      <c r="E21" s="82" t="s">
        <v>114</v>
      </c>
      <c r="F21" s="83">
        <v>0.064</v>
      </c>
      <c r="G21" s="84" t="s">
        <v>82</v>
      </c>
      <c r="H21" s="88" t="s">
        <v>115</v>
      </c>
      <c r="I21" s="86" t="s">
        <v>116</v>
      </c>
      <c r="J21" s="87" t="s">
        <v>69</v>
      </c>
      <c r="K21" s="87" t="s">
        <v>70</v>
      </c>
      <c r="L21" s="88" t="s">
        <v>117</v>
      </c>
      <c r="M21" s="84">
        <v>2</v>
      </c>
      <c r="N21" s="84">
        <v>3</v>
      </c>
      <c r="O21" s="84">
        <v>3</v>
      </c>
      <c r="P21" s="84">
        <v>2</v>
      </c>
      <c r="Q21" s="84">
        <f>SUM(M21:P21)</f>
        <v>10</v>
      </c>
      <c r="R21" s="84" t="s">
        <v>72</v>
      </c>
      <c r="S21" s="84" t="s">
        <v>99</v>
      </c>
      <c r="T21" s="89" t="s">
        <v>100</v>
      </c>
      <c r="U21" s="90"/>
      <c r="V21" s="91"/>
      <c r="W21" s="91"/>
      <c r="X21" s="91"/>
      <c r="Y21" s="91"/>
      <c r="Z21" s="92"/>
      <c r="AA21" s="111"/>
      <c r="AB21" s="90" t="str">
        <f t="shared" si="2"/>
        <v>Seguimiento a Obligaciones por Pagar - FDL</v>
      </c>
      <c r="AC21" s="94">
        <f t="shared" si="3"/>
        <v>2</v>
      </c>
      <c r="AD21" s="112">
        <v>2</v>
      </c>
      <c r="AE21" s="116">
        <f>_xlfn.IFERROR((AD21/AC21),0)</f>
        <v>1</v>
      </c>
      <c r="AF21" s="113" t="s">
        <v>118</v>
      </c>
      <c r="AG21" s="91" t="s">
        <v>99</v>
      </c>
      <c r="AH21" s="90" t="str">
        <f t="shared" si="4"/>
        <v>Seguimiento a Obligaciones por Pagar - FDL</v>
      </c>
      <c r="AI21" s="97">
        <f t="shared" si="5"/>
        <v>3</v>
      </c>
      <c r="AJ21" s="155">
        <v>3</v>
      </c>
      <c r="AK21" s="116">
        <f t="shared" si="14"/>
        <v>1</v>
      </c>
      <c r="AL21" s="154" t="s">
        <v>119</v>
      </c>
      <c r="AM21" s="91" t="s">
        <v>99</v>
      </c>
      <c r="AN21" s="90" t="str">
        <f t="shared" si="6"/>
        <v>Seguimiento a Obligaciones por Pagar - FDL</v>
      </c>
      <c r="AO21" s="94">
        <f t="shared" si="7"/>
        <v>3</v>
      </c>
      <c r="AP21" s="99">
        <v>3</v>
      </c>
      <c r="AQ21" s="96">
        <f t="shared" si="15"/>
        <v>1</v>
      </c>
      <c r="AR21" s="92" t="s">
        <v>237</v>
      </c>
      <c r="AS21" s="171" t="s">
        <v>99</v>
      </c>
      <c r="AT21" s="90" t="str">
        <f t="shared" si="8"/>
        <v>Seguimiento a Obligaciones por Pagar - FDL</v>
      </c>
      <c r="AU21" s="94">
        <f t="shared" si="9"/>
        <v>2</v>
      </c>
      <c r="AV21" s="99"/>
      <c r="AW21" s="96">
        <f t="shared" si="1"/>
        <v>0</v>
      </c>
      <c r="AX21" s="100"/>
      <c r="AY21" s="91"/>
      <c r="AZ21" s="90" t="str">
        <f t="shared" si="10"/>
        <v>Seguimiento a Obligaciones por Pagar - FDL</v>
      </c>
      <c r="BA21" s="94">
        <f t="shared" si="11"/>
        <v>10</v>
      </c>
      <c r="BB21" s="97">
        <f t="shared" si="12"/>
        <v>8</v>
      </c>
      <c r="BC21" s="96">
        <f t="shared" si="13"/>
        <v>0.8</v>
      </c>
      <c r="BD21" s="115"/>
    </row>
    <row r="22" spans="1:56" ht="131.25" customHeight="1">
      <c r="A22" s="59">
        <v>9</v>
      </c>
      <c r="B22" s="247"/>
      <c r="C22" s="251"/>
      <c r="D22" s="254"/>
      <c r="E22" s="117" t="s">
        <v>120</v>
      </c>
      <c r="F22" s="83">
        <v>0.072</v>
      </c>
      <c r="G22" s="84" t="s">
        <v>82</v>
      </c>
      <c r="H22" s="88" t="s">
        <v>121</v>
      </c>
      <c r="I22" s="118" t="s">
        <v>122</v>
      </c>
      <c r="J22" s="87">
        <v>2</v>
      </c>
      <c r="K22" s="87" t="s">
        <v>70</v>
      </c>
      <c r="L22" s="88" t="s">
        <v>123</v>
      </c>
      <c r="M22" s="84">
        <v>0</v>
      </c>
      <c r="N22" s="84">
        <v>1</v>
      </c>
      <c r="O22" s="84">
        <v>0</v>
      </c>
      <c r="P22" s="84">
        <v>1</v>
      </c>
      <c r="Q22" s="84">
        <f>SUM(M22:P22)</f>
        <v>2</v>
      </c>
      <c r="R22" s="84" t="s">
        <v>72</v>
      </c>
      <c r="S22" s="84" t="s">
        <v>124</v>
      </c>
      <c r="T22" s="89" t="s">
        <v>125</v>
      </c>
      <c r="U22" s="90"/>
      <c r="V22" s="91"/>
      <c r="W22" s="91"/>
      <c r="X22" s="91"/>
      <c r="Y22" s="91"/>
      <c r="Z22" s="92"/>
      <c r="AA22" s="111"/>
      <c r="AB22" s="90" t="str">
        <f t="shared" si="2"/>
        <v>Informes de seguimiento a las acciones de IVC </v>
      </c>
      <c r="AC22" s="94">
        <f t="shared" si="3"/>
        <v>0</v>
      </c>
      <c r="AD22" s="97">
        <v>0</v>
      </c>
      <c r="AE22" s="96"/>
      <c r="AF22" s="78" t="s">
        <v>77</v>
      </c>
      <c r="AG22" s="78" t="s">
        <v>77</v>
      </c>
      <c r="AH22" s="90" t="str">
        <f t="shared" si="4"/>
        <v>Informes de seguimiento a las acciones de IVC </v>
      </c>
      <c r="AI22" s="97">
        <f t="shared" si="5"/>
        <v>1</v>
      </c>
      <c r="AJ22" s="98">
        <v>1</v>
      </c>
      <c r="AK22" s="96">
        <f t="shared" si="14"/>
        <v>1</v>
      </c>
      <c r="AL22" s="154" t="s">
        <v>126</v>
      </c>
      <c r="AM22" s="91" t="s">
        <v>124</v>
      </c>
      <c r="AN22" s="90" t="str">
        <f t="shared" si="6"/>
        <v>Informes de seguimiento a las acciones de IVC </v>
      </c>
      <c r="AO22" s="94">
        <f t="shared" si="7"/>
        <v>0</v>
      </c>
      <c r="AP22" s="99">
        <v>0</v>
      </c>
      <c r="AQ22" s="96" t="s">
        <v>223</v>
      </c>
      <c r="AR22" s="171" t="s">
        <v>223</v>
      </c>
      <c r="AS22" s="171" t="s">
        <v>77</v>
      </c>
      <c r="AT22" s="90" t="str">
        <f t="shared" si="8"/>
        <v>Informes de seguimiento a las acciones de IVC </v>
      </c>
      <c r="AU22" s="94">
        <f t="shared" si="9"/>
        <v>1</v>
      </c>
      <c r="AV22" s="99"/>
      <c r="AW22" s="96">
        <f t="shared" si="1"/>
        <v>0</v>
      </c>
      <c r="AX22" s="100"/>
      <c r="AY22" s="91"/>
      <c r="AZ22" s="90" t="str">
        <f t="shared" si="10"/>
        <v>Informes de seguimiento a las acciones de IVC </v>
      </c>
      <c r="BA22" s="94">
        <f t="shared" si="11"/>
        <v>2</v>
      </c>
      <c r="BB22" s="97">
        <f t="shared" si="12"/>
        <v>1</v>
      </c>
      <c r="BC22" s="96">
        <f t="shared" si="13"/>
        <v>0.5</v>
      </c>
      <c r="BD22" s="115"/>
    </row>
    <row r="23" spans="1:56" ht="131.25" customHeight="1">
      <c r="A23" s="59">
        <v>10</v>
      </c>
      <c r="B23" s="247"/>
      <c r="C23" s="251"/>
      <c r="D23" s="255"/>
      <c r="E23" s="117" t="s">
        <v>127</v>
      </c>
      <c r="F23" s="83">
        <v>0.064</v>
      </c>
      <c r="G23" s="84" t="s">
        <v>82</v>
      </c>
      <c r="H23" s="88" t="s">
        <v>128</v>
      </c>
      <c r="I23" s="118" t="s">
        <v>129</v>
      </c>
      <c r="J23" s="87">
        <v>4</v>
      </c>
      <c r="K23" s="87" t="s">
        <v>70</v>
      </c>
      <c r="L23" s="88" t="s">
        <v>123</v>
      </c>
      <c r="M23" s="84">
        <v>1</v>
      </c>
      <c r="N23" s="84">
        <v>1</v>
      </c>
      <c r="O23" s="84">
        <v>1</v>
      </c>
      <c r="P23" s="84">
        <v>1</v>
      </c>
      <c r="Q23" s="84">
        <f>SUM(M23:P23)</f>
        <v>4</v>
      </c>
      <c r="R23" s="84" t="s">
        <v>72</v>
      </c>
      <c r="S23" s="84" t="s">
        <v>124</v>
      </c>
      <c r="T23" s="89" t="s">
        <v>125</v>
      </c>
      <c r="U23" s="90"/>
      <c r="V23" s="91"/>
      <c r="W23" s="91"/>
      <c r="X23" s="91"/>
      <c r="Y23" s="91"/>
      <c r="Z23" s="92"/>
      <c r="AA23" s="111"/>
      <c r="AB23" s="90" t="str">
        <f t="shared" si="2"/>
        <v>Informes de seguimiento al acompañamiento y avance a la implementación de los fallos del río Bogotá y cerros orientales</v>
      </c>
      <c r="AC23" s="94">
        <f t="shared" si="3"/>
        <v>1</v>
      </c>
      <c r="AD23" s="97">
        <v>1</v>
      </c>
      <c r="AE23" s="96">
        <f>_xlfn.IFERROR((AD23/AC23),0)</f>
        <v>1</v>
      </c>
      <c r="AF23" s="78" t="s">
        <v>130</v>
      </c>
      <c r="AG23" s="91" t="s">
        <v>124</v>
      </c>
      <c r="AH23" s="90" t="str">
        <f t="shared" si="4"/>
        <v>Informes de seguimiento al acompañamiento y avance a la implementación de los fallos del río Bogotá y cerros orientales</v>
      </c>
      <c r="AI23" s="97">
        <f t="shared" si="5"/>
        <v>1</v>
      </c>
      <c r="AJ23" s="98">
        <v>1</v>
      </c>
      <c r="AK23" s="96">
        <f t="shared" si="14"/>
        <v>1</v>
      </c>
      <c r="AL23" s="92" t="s">
        <v>131</v>
      </c>
      <c r="AM23" s="91" t="s">
        <v>124</v>
      </c>
      <c r="AN23" s="90" t="str">
        <f t="shared" si="6"/>
        <v>Informes de seguimiento al acompañamiento y avance a la implementación de los fallos del río Bogotá y cerros orientales</v>
      </c>
      <c r="AO23" s="94">
        <f t="shared" si="7"/>
        <v>1</v>
      </c>
      <c r="AP23" s="99">
        <v>1</v>
      </c>
      <c r="AQ23" s="96">
        <f t="shared" si="15"/>
        <v>1</v>
      </c>
      <c r="AR23" s="177" t="s">
        <v>233</v>
      </c>
      <c r="AS23" s="174" t="s">
        <v>124</v>
      </c>
      <c r="AT23" s="90" t="str">
        <f t="shared" si="8"/>
        <v>Informes de seguimiento al acompañamiento y avance a la implementación de los fallos del río Bogotá y cerros orientales</v>
      </c>
      <c r="AU23" s="94">
        <f t="shared" si="9"/>
        <v>1</v>
      </c>
      <c r="AV23" s="99"/>
      <c r="AW23" s="96">
        <f t="shared" si="1"/>
        <v>0</v>
      </c>
      <c r="AX23" s="100"/>
      <c r="AY23" s="91"/>
      <c r="AZ23" s="90" t="str">
        <f t="shared" si="10"/>
        <v>Informes de seguimiento al acompañamiento y avance a la implementación de los fallos del río Bogotá y cerros orientales</v>
      </c>
      <c r="BA23" s="94">
        <f t="shared" si="11"/>
        <v>4</v>
      </c>
      <c r="BB23" s="97">
        <f t="shared" si="12"/>
        <v>3</v>
      </c>
      <c r="BC23" s="96">
        <f t="shared" si="13"/>
        <v>0.75</v>
      </c>
      <c r="BD23" s="115"/>
    </row>
    <row r="24" spans="1:56" ht="191.25" customHeight="1">
      <c r="A24" s="59">
        <v>11</v>
      </c>
      <c r="B24" s="247"/>
      <c r="C24" s="251"/>
      <c r="D24" s="119" t="s">
        <v>132</v>
      </c>
      <c r="E24" s="117" t="s">
        <v>133</v>
      </c>
      <c r="F24" s="83">
        <v>0.064</v>
      </c>
      <c r="G24" s="84" t="s">
        <v>134</v>
      </c>
      <c r="H24" s="103" t="s">
        <v>135</v>
      </c>
      <c r="I24" s="88" t="s">
        <v>136</v>
      </c>
      <c r="J24" s="87">
        <v>307</v>
      </c>
      <c r="K24" s="87" t="s">
        <v>70</v>
      </c>
      <c r="L24" s="88" t="s">
        <v>137</v>
      </c>
      <c r="M24" s="84">
        <v>60</v>
      </c>
      <c r="N24" s="84">
        <v>60</v>
      </c>
      <c r="O24" s="84">
        <v>60</v>
      </c>
      <c r="P24" s="84">
        <v>60</v>
      </c>
      <c r="Q24" s="84">
        <v>240</v>
      </c>
      <c r="R24" s="84" t="s">
        <v>72</v>
      </c>
      <c r="S24" s="84" t="s">
        <v>124</v>
      </c>
      <c r="T24" s="89" t="s">
        <v>125</v>
      </c>
      <c r="U24" s="90"/>
      <c r="V24" s="91"/>
      <c r="W24" s="91"/>
      <c r="X24" s="91"/>
      <c r="Y24" s="91"/>
      <c r="Z24" s="92"/>
      <c r="AA24" s="111"/>
      <c r="AB24" s="90" t="str">
        <f t="shared" si="2"/>
        <v>Acciones de IVC con acompañamiento técnico e institucional</v>
      </c>
      <c r="AC24" s="94">
        <f t="shared" si="3"/>
        <v>60</v>
      </c>
      <c r="AD24" s="97">
        <v>90</v>
      </c>
      <c r="AE24" s="96">
        <v>1</v>
      </c>
      <c r="AF24" s="120" t="s">
        <v>138</v>
      </c>
      <c r="AG24" s="91" t="s">
        <v>124</v>
      </c>
      <c r="AH24" s="90" t="str">
        <f t="shared" si="4"/>
        <v>Acciones de IVC con acompañamiento técnico e institucional</v>
      </c>
      <c r="AI24" s="97">
        <f t="shared" si="5"/>
        <v>60</v>
      </c>
      <c r="AJ24" s="98">
        <v>142</v>
      </c>
      <c r="AK24" s="96">
        <v>1</v>
      </c>
      <c r="AL24" s="154" t="s">
        <v>139</v>
      </c>
      <c r="AM24" s="91" t="s">
        <v>124</v>
      </c>
      <c r="AN24" s="90" t="str">
        <f t="shared" si="6"/>
        <v>Acciones de IVC con acompañamiento técnico e institucional</v>
      </c>
      <c r="AO24" s="94">
        <f t="shared" si="7"/>
        <v>60</v>
      </c>
      <c r="AP24" s="99">
        <v>122</v>
      </c>
      <c r="AQ24" s="96">
        <v>1</v>
      </c>
      <c r="AR24" s="177" t="s">
        <v>231</v>
      </c>
      <c r="AS24" s="171" t="s">
        <v>124</v>
      </c>
      <c r="AT24" s="90" t="str">
        <f t="shared" si="8"/>
        <v>Acciones de IVC con acompañamiento técnico e institucional</v>
      </c>
      <c r="AU24" s="94">
        <f t="shared" si="9"/>
        <v>60</v>
      </c>
      <c r="AV24" s="99"/>
      <c r="AW24" s="96">
        <f t="shared" si="1"/>
        <v>0</v>
      </c>
      <c r="AX24" s="100"/>
      <c r="AY24" s="91"/>
      <c r="AZ24" s="90" t="str">
        <f t="shared" si="10"/>
        <v>Acciones de IVC con acompañamiento técnico e institucional</v>
      </c>
      <c r="BA24" s="94">
        <f t="shared" si="11"/>
        <v>240</v>
      </c>
      <c r="BB24" s="97">
        <f t="shared" si="12"/>
        <v>354</v>
      </c>
      <c r="BC24" s="96">
        <f t="shared" si="13"/>
        <v>1.475</v>
      </c>
      <c r="BD24" s="115" t="s">
        <v>232</v>
      </c>
    </row>
    <row r="25" spans="1:56" ht="184.5" customHeight="1" thickBot="1">
      <c r="A25" s="59">
        <v>12</v>
      </c>
      <c r="B25" s="247"/>
      <c r="C25" s="252"/>
      <c r="D25" s="121" t="s">
        <v>140</v>
      </c>
      <c r="E25" s="117" t="s">
        <v>141</v>
      </c>
      <c r="F25" s="83">
        <v>0.064</v>
      </c>
      <c r="G25" s="84" t="s">
        <v>82</v>
      </c>
      <c r="H25" s="88" t="s">
        <v>142</v>
      </c>
      <c r="I25" s="122" t="s">
        <v>143</v>
      </c>
      <c r="J25" s="87">
        <v>2</v>
      </c>
      <c r="K25" s="87" t="s">
        <v>70</v>
      </c>
      <c r="L25" s="88" t="s">
        <v>123</v>
      </c>
      <c r="M25" s="84">
        <v>0</v>
      </c>
      <c r="N25" s="84">
        <v>1</v>
      </c>
      <c r="O25" s="84">
        <v>0</v>
      </c>
      <c r="P25" s="84">
        <v>1</v>
      </c>
      <c r="Q25" s="84">
        <f>SUM(M25:P25)</f>
        <v>2</v>
      </c>
      <c r="R25" s="84" t="s">
        <v>72</v>
      </c>
      <c r="S25" s="84" t="s">
        <v>124</v>
      </c>
      <c r="T25" s="89" t="s">
        <v>125</v>
      </c>
      <c r="U25" s="90"/>
      <c r="V25" s="91"/>
      <c r="W25" s="91"/>
      <c r="X25" s="91"/>
      <c r="Y25" s="91"/>
      <c r="Z25" s="92"/>
      <c r="AA25" s="111"/>
      <c r="AB25" s="90" t="str">
        <f t="shared" si="2"/>
        <v>Informes de seguimiento a los avances de la depuración de actuaciones administrativas 2015 y anteriores</v>
      </c>
      <c r="AC25" s="94">
        <f t="shared" si="3"/>
        <v>0</v>
      </c>
      <c r="AD25" s="97">
        <v>0</v>
      </c>
      <c r="AE25" s="96"/>
      <c r="AF25" s="78" t="s">
        <v>77</v>
      </c>
      <c r="AG25" s="78" t="s">
        <v>77</v>
      </c>
      <c r="AH25" s="90" t="str">
        <f t="shared" si="4"/>
        <v>Informes de seguimiento a los avances de la depuración de actuaciones administrativas 2015 y anteriores</v>
      </c>
      <c r="AI25" s="97">
        <f t="shared" si="5"/>
        <v>1</v>
      </c>
      <c r="AJ25" s="98">
        <v>1</v>
      </c>
      <c r="AK25" s="96">
        <f t="shared" si="14"/>
        <v>1</v>
      </c>
      <c r="AL25" s="154" t="s">
        <v>144</v>
      </c>
      <c r="AM25" s="91" t="s">
        <v>124</v>
      </c>
      <c r="AN25" s="90" t="str">
        <f t="shared" si="6"/>
        <v>Informes de seguimiento a los avances de la depuración de actuaciones administrativas 2015 y anteriores</v>
      </c>
      <c r="AO25" s="94">
        <f t="shared" si="7"/>
        <v>0</v>
      </c>
      <c r="AP25" s="99">
        <v>0</v>
      </c>
      <c r="AQ25" s="96" t="s">
        <v>223</v>
      </c>
      <c r="AR25" s="171" t="s">
        <v>223</v>
      </c>
      <c r="AS25" s="171" t="s">
        <v>77</v>
      </c>
      <c r="AT25" s="90" t="str">
        <f t="shared" si="8"/>
        <v>Informes de seguimiento a los avances de la depuración de actuaciones administrativas 2015 y anteriores</v>
      </c>
      <c r="AU25" s="94">
        <f>P25</f>
        <v>1</v>
      </c>
      <c r="AV25" s="99"/>
      <c r="AW25" s="96">
        <f t="shared" si="1"/>
        <v>0</v>
      </c>
      <c r="AX25" s="100"/>
      <c r="AY25" s="91"/>
      <c r="AZ25" s="90" t="str">
        <f t="shared" si="10"/>
        <v>Informes de seguimiento a los avances de la depuración de actuaciones administrativas 2015 y anteriores</v>
      </c>
      <c r="BA25" s="94">
        <f t="shared" si="11"/>
        <v>2</v>
      </c>
      <c r="BB25" s="97">
        <f t="shared" si="12"/>
        <v>1</v>
      </c>
      <c r="BC25" s="96">
        <f t="shared" si="13"/>
        <v>0.5</v>
      </c>
      <c r="BD25" s="115"/>
    </row>
    <row r="26" spans="1:56" ht="63.75">
      <c r="A26" s="59">
        <v>13</v>
      </c>
      <c r="B26" s="264" t="s">
        <v>145</v>
      </c>
      <c r="C26" s="264" t="s">
        <v>146</v>
      </c>
      <c r="D26" s="266" t="s">
        <v>147</v>
      </c>
      <c r="E26" s="123" t="s">
        <v>148</v>
      </c>
      <c r="F26" s="164">
        <v>0.03</v>
      </c>
      <c r="G26" s="103" t="s">
        <v>149</v>
      </c>
      <c r="H26" s="103" t="s">
        <v>150</v>
      </c>
      <c r="I26" s="103" t="s">
        <v>151</v>
      </c>
      <c r="J26" s="103"/>
      <c r="K26" s="124" t="s">
        <v>70</v>
      </c>
      <c r="L26" s="103" t="s">
        <v>152</v>
      </c>
      <c r="M26" s="124">
        <v>0</v>
      </c>
      <c r="N26" s="124">
        <v>0</v>
      </c>
      <c r="O26" s="124">
        <v>0</v>
      </c>
      <c r="P26" s="124">
        <v>1</v>
      </c>
      <c r="Q26" s="124">
        <v>1</v>
      </c>
      <c r="R26" s="103" t="s">
        <v>72</v>
      </c>
      <c r="S26" s="103" t="s">
        <v>153</v>
      </c>
      <c r="T26" s="89"/>
      <c r="U26" s="90" t="s">
        <v>154</v>
      </c>
      <c r="V26" s="91"/>
      <c r="W26" s="91"/>
      <c r="X26" s="91"/>
      <c r="Y26" s="91"/>
      <c r="Z26" s="92"/>
      <c r="AA26" s="111"/>
      <c r="AB26" s="90" t="str">
        <f t="shared" si="2"/>
        <v>Ejercicios de evaluación de los requisitos legales aplicables el proceso/Alcaldía realizados</v>
      </c>
      <c r="AC26" s="94">
        <f t="shared" si="3"/>
        <v>0</v>
      </c>
      <c r="AD26" s="97">
        <v>0</v>
      </c>
      <c r="AE26" s="96" t="s">
        <v>155</v>
      </c>
      <c r="AF26" s="78" t="s">
        <v>156</v>
      </c>
      <c r="AG26" s="78" t="s">
        <v>77</v>
      </c>
      <c r="AH26" s="90" t="str">
        <f t="shared" si="4"/>
        <v>Ejercicios de evaluación de los requisitos legales aplicables el proceso/Alcaldía realizados</v>
      </c>
      <c r="AI26" s="97">
        <f aca="true" t="shared" si="16" ref="AI26:AI33">+N26</f>
        <v>0</v>
      </c>
      <c r="AJ26" s="98"/>
      <c r="AK26" s="74" t="s">
        <v>223</v>
      </c>
      <c r="AL26" s="154"/>
      <c r="AM26" s="91"/>
      <c r="AN26" s="90" t="str">
        <f t="shared" si="6"/>
        <v>Ejercicios de evaluación de los requisitos legales aplicables el proceso/Alcaldía realizados</v>
      </c>
      <c r="AO26" s="94">
        <f t="shared" si="7"/>
        <v>0</v>
      </c>
      <c r="AP26" s="99">
        <v>0</v>
      </c>
      <c r="AQ26" s="96" t="s">
        <v>223</v>
      </c>
      <c r="AR26" s="172" t="s">
        <v>223</v>
      </c>
      <c r="AS26" s="172" t="s">
        <v>77</v>
      </c>
      <c r="AT26" s="90" t="str">
        <f t="shared" si="8"/>
        <v>Ejercicios de evaluación de los requisitos legales aplicables el proceso/Alcaldía realizados</v>
      </c>
      <c r="AU26" s="94">
        <v>1</v>
      </c>
      <c r="AV26" s="99"/>
      <c r="AW26" s="96">
        <f t="shared" si="1"/>
        <v>0</v>
      </c>
      <c r="AX26" s="100"/>
      <c r="AY26" s="91"/>
      <c r="AZ26" s="90" t="str">
        <f t="shared" si="10"/>
        <v>Ejercicios de evaluación de los requisitos legales aplicables el proceso/Alcaldía realizados</v>
      </c>
      <c r="BA26" s="94">
        <f t="shared" si="11"/>
        <v>1</v>
      </c>
      <c r="BB26" s="97">
        <f t="shared" si="12"/>
        <v>0</v>
      </c>
      <c r="BC26" s="96">
        <f t="shared" si="13"/>
        <v>0</v>
      </c>
      <c r="BD26" s="115"/>
    </row>
    <row r="27" spans="1:56" ht="50.25" customHeight="1">
      <c r="A27" s="59">
        <v>17</v>
      </c>
      <c r="B27" s="265"/>
      <c r="C27" s="265"/>
      <c r="D27" s="266"/>
      <c r="E27" s="123" t="s">
        <v>158</v>
      </c>
      <c r="F27" s="164">
        <v>0.02</v>
      </c>
      <c r="G27" s="103" t="s">
        <v>149</v>
      </c>
      <c r="H27" s="103" t="s">
        <v>159</v>
      </c>
      <c r="I27" s="103" t="s">
        <v>160</v>
      </c>
      <c r="J27" s="103"/>
      <c r="K27" s="103" t="s">
        <v>70</v>
      </c>
      <c r="L27" s="103" t="s">
        <v>159</v>
      </c>
      <c r="M27" s="124">
        <v>0</v>
      </c>
      <c r="N27" s="124">
        <v>1</v>
      </c>
      <c r="O27" s="124">
        <v>0</v>
      </c>
      <c r="P27" s="124">
        <v>1</v>
      </c>
      <c r="Q27" s="124">
        <v>2</v>
      </c>
      <c r="R27" s="103" t="s">
        <v>72</v>
      </c>
      <c r="S27" s="103" t="s">
        <v>161</v>
      </c>
      <c r="T27" s="89"/>
      <c r="U27" s="90" t="s">
        <v>162</v>
      </c>
      <c r="V27" s="91"/>
      <c r="W27" s="91"/>
      <c r="X27" s="91"/>
      <c r="Y27" s="91"/>
      <c r="Z27" s="92"/>
      <c r="AA27" s="111"/>
      <c r="AB27" s="90" t="str">
        <f t="shared" si="2"/>
        <v>Mediciones de desempeño ambiental realizadas en el proceso/alcaldia local</v>
      </c>
      <c r="AC27" s="94">
        <f t="shared" si="3"/>
        <v>0</v>
      </c>
      <c r="AD27" s="97">
        <v>0</v>
      </c>
      <c r="AE27" s="96" t="s">
        <v>155</v>
      </c>
      <c r="AF27" s="78" t="s">
        <v>156</v>
      </c>
      <c r="AG27" s="78" t="s">
        <v>77</v>
      </c>
      <c r="AH27" s="90" t="str">
        <f t="shared" si="4"/>
        <v>Mediciones de desempeño ambiental realizadas en el proceso/alcaldia local</v>
      </c>
      <c r="AI27" s="97">
        <f t="shared" si="16"/>
        <v>1</v>
      </c>
      <c r="AJ27" s="98">
        <v>1</v>
      </c>
      <c r="AK27" s="96">
        <v>1</v>
      </c>
      <c r="AL27" s="154" t="s">
        <v>214</v>
      </c>
      <c r="AM27" s="91" t="s">
        <v>215</v>
      </c>
      <c r="AN27" s="90" t="str">
        <f t="shared" si="6"/>
        <v>Mediciones de desempeño ambiental realizadas en el proceso/alcaldia local</v>
      </c>
      <c r="AO27" s="94">
        <v>0</v>
      </c>
      <c r="AP27" s="99">
        <v>0</v>
      </c>
      <c r="AQ27" s="96" t="s">
        <v>223</v>
      </c>
      <c r="AR27" s="172" t="s">
        <v>223</v>
      </c>
      <c r="AS27" s="172" t="s">
        <v>77</v>
      </c>
      <c r="AT27" s="90" t="str">
        <f t="shared" si="8"/>
        <v>Mediciones de desempeño ambiental realizadas en el proceso/alcaldia local</v>
      </c>
      <c r="AU27" s="94">
        <v>1</v>
      </c>
      <c r="AV27" s="99"/>
      <c r="AW27" s="96">
        <f t="shared" si="1"/>
        <v>0</v>
      </c>
      <c r="AX27" s="100"/>
      <c r="AY27" s="91"/>
      <c r="AZ27" s="90" t="str">
        <f t="shared" si="10"/>
        <v>Mediciones de desempeño ambiental realizadas en el proceso/alcaldia local</v>
      </c>
      <c r="BA27" s="94">
        <f t="shared" si="11"/>
        <v>2</v>
      </c>
      <c r="BB27" s="97">
        <f t="shared" si="12"/>
        <v>1</v>
      </c>
      <c r="BC27" s="96">
        <f t="shared" si="13"/>
        <v>0.5</v>
      </c>
      <c r="BD27" s="115"/>
    </row>
    <row r="28" spans="1:56" ht="102">
      <c r="A28" s="59">
        <v>18</v>
      </c>
      <c r="B28" s="265"/>
      <c r="C28" s="265"/>
      <c r="D28" s="266"/>
      <c r="E28" s="123" t="s">
        <v>163</v>
      </c>
      <c r="F28" s="165">
        <v>0.025</v>
      </c>
      <c r="G28" s="103" t="s">
        <v>149</v>
      </c>
      <c r="H28" s="103" t="s">
        <v>164</v>
      </c>
      <c r="I28" s="103" t="s">
        <v>165</v>
      </c>
      <c r="J28" s="103"/>
      <c r="K28" s="103" t="s">
        <v>166</v>
      </c>
      <c r="L28" s="103" t="s">
        <v>167</v>
      </c>
      <c r="M28" s="124"/>
      <c r="N28" s="124">
        <v>3</v>
      </c>
      <c r="O28" s="124"/>
      <c r="P28" s="124">
        <v>0</v>
      </c>
      <c r="Q28" s="124">
        <v>0</v>
      </c>
      <c r="R28" s="103" t="s">
        <v>72</v>
      </c>
      <c r="S28" s="103" t="s">
        <v>168</v>
      </c>
      <c r="T28" s="89"/>
      <c r="U28" s="90" t="s">
        <v>169</v>
      </c>
      <c r="V28" s="91"/>
      <c r="W28" s="91"/>
      <c r="X28" s="91"/>
      <c r="Y28" s="91"/>
      <c r="Z28" s="92"/>
      <c r="AA28" s="111"/>
      <c r="AB28" s="90" t="str">
        <f t="shared" si="2"/>
        <v>Disminución de requerimientos ciudadanos vencidos asignados al proceso/Alcaldía Local</v>
      </c>
      <c r="AC28" s="94" t="s">
        <v>155</v>
      </c>
      <c r="AD28" s="95" t="s">
        <v>155</v>
      </c>
      <c r="AE28" s="96" t="s">
        <v>155</v>
      </c>
      <c r="AF28" s="78" t="s">
        <v>170</v>
      </c>
      <c r="AG28" s="136"/>
      <c r="AH28" s="90" t="str">
        <f t="shared" si="4"/>
        <v>Disminución de requerimientos ciudadanos vencidos asignados al proceso/Alcaldía Local</v>
      </c>
      <c r="AI28" s="157">
        <v>3</v>
      </c>
      <c r="AJ28" s="158">
        <v>3</v>
      </c>
      <c r="AK28" s="159">
        <f t="shared" si="14"/>
        <v>1</v>
      </c>
      <c r="AL28" s="160" t="s">
        <v>171</v>
      </c>
      <c r="AM28" s="161" t="s">
        <v>172</v>
      </c>
      <c r="AN28" s="90" t="str">
        <f t="shared" si="6"/>
        <v>Disminución de requerimientos ciudadanos vencidos asignados al proceso/Alcaldía Local</v>
      </c>
      <c r="AO28" s="94">
        <v>0</v>
      </c>
      <c r="AP28" s="99">
        <v>0</v>
      </c>
      <c r="AQ28" s="96" t="s">
        <v>223</v>
      </c>
      <c r="AR28" s="171" t="s">
        <v>223</v>
      </c>
      <c r="AS28" s="171" t="s">
        <v>77</v>
      </c>
      <c r="AT28" s="90" t="str">
        <f t="shared" si="8"/>
        <v>Disminución de requerimientos ciudadanos vencidos asignados al proceso/Alcaldía Local</v>
      </c>
      <c r="AU28" s="94"/>
      <c r="AV28" s="99">
        <v>0</v>
      </c>
      <c r="AW28" s="96">
        <f t="shared" si="1"/>
        <v>0</v>
      </c>
      <c r="AX28" s="100"/>
      <c r="AY28" s="91"/>
      <c r="AZ28" s="90" t="str">
        <f t="shared" si="10"/>
        <v>Disminución de requerimientos ciudadanos vencidos asignados al proceso/Alcaldía Local</v>
      </c>
      <c r="BA28" s="94">
        <f t="shared" si="11"/>
        <v>0</v>
      </c>
      <c r="BB28" s="97" t="e">
        <f t="shared" si="12"/>
        <v>#VALUE!</v>
      </c>
      <c r="BC28" s="96">
        <f t="shared" si="13"/>
        <v>0</v>
      </c>
      <c r="BD28" s="115"/>
    </row>
    <row r="29" spans="1:56" ht="86.25" customHeight="1">
      <c r="A29" s="59">
        <v>19</v>
      </c>
      <c r="B29" s="265"/>
      <c r="C29" s="265"/>
      <c r="D29" s="266"/>
      <c r="E29" s="123" t="s">
        <v>173</v>
      </c>
      <c r="F29" s="170">
        <v>0.025</v>
      </c>
      <c r="G29" s="103" t="s">
        <v>149</v>
      </c>
      <c r="H29" s="103" t="s">
        <v>174</v>
      </c>
      <c r="I29" s="103" t="s">
        <v>175</v>
      </c>
      <c r="J29" s="103"/>
      <c r="K29" s="103" t="s">
        <v>70</v>
      </c>
      <c r="L29" s="103" t="s">
        <v>176</v>
      </c>
      <c r="M29" s="124">
        <v>0</v>
      </c>
      <c r="N29" s="124">
        <v>1</v>
      </c>
      <c r="O29" s="124">
        <v>1</v>
      </c>
      <c r="P29" s="124">
        <v>0</v>
      </c>
      <c r="Q29" s="124">
        <v>2</v>
      </c>
      <c r="R29" s="103" t="s">
        <v>72</v>
      </c>
      <c r="S29" s="103" t="s">
        <v>177</v>
      </c>
      <c r="T29" s="89"/>
      <c r="U29" s="90" t="s">
        <v>178</v>
      </c>
      <c r="V29" s="91"/>
      <c r="W29" s="91"/>
      <c r="X29" s="91"/>
      <c r="Y29" s="91"/>
      <c r="Z29" s="92"/>
      <c r="AA29" s="111"/>
      <c r="AB29" s="90" t="str">
        <f t="shared" si="2"/>
        <v>Buenas practicas y lecciones aprendidas identificadas por proceso o Alcaldía Local en la herramienta de gestión del conocimiento (AGORA)</v>
      </c>
      <c r="AC29" s="94">
        <f t="shared" si="3"/>
        <v>0</v>
      </c>
      <c r="AD29" s="97">
        <v>0</v>
      </c>
      <c r="AE29" s="96" t="s">
        <v>155</v>
      </c>
      <c r="AF29" s="78" t="s">
        <v>156</v>
      </c>
      <c r="AG29" s="78" t="s">
        <v>77</v>
      </c>
      <c r="AH29" s="90" t="str">
        <f t="shared" si="4"/>
        <v>Buenas practicas y lecciones aprendidas identificadas por proceso o Alcaldía Local en la herramienta de gestión del conocimiento (AGORA)</v>
      </c>
      <c r="AI29" s="97">
        <f t="shared" si="16"/>
        <v>1</v>
      </c>
      <c r="AJ29" s="98">
        <v>1</v>
      </c>
      <c r="AK29" s="96">
        <v>1</v>
      </c>
      <c r="AL29" s="154" t="s">
        <v>212</v>
      </c>
      <c r="AM29" s="91" t="s">
        <v>213</v>
      </c>
      <c r="AN29" s="90" t="str">
        <f t="shared" si="6"/>
        <v>Buenas practicas y lecciones aprendidas identificadas por proceso o Alcaldía Local en la herramienta de gestión del conocimiento (AGORA)</v>
      </c>
      <c r="AO29" s="94">
        <v>1</v>
      </c>
      <c r="AP29" s="99">
        <v>1</v>
      </c>
      <c r="AQ29" s="96">
        <f t="shared" si="15"/>
        <v>1</v>
      </c>
      <c r="AR29" s="173" t="s">
        <v>239</v>
      </c>
      <c r="AS29" s="100" t="s">
        <v>230</v>
      </c>
      <c r="AT29" s="90" t="str">
        <f t="shared" si="8"/>
        <v>Buenas practicas y lecciones aprendidas identificadas por proceso o Alcaldía Local en la herramienta de gestión del conocimiento (AGORA)</v>
      </c>
      <c r="AU29" s="94"/>
      <c r="AV29" s="99"/>
      <c r="AW29" s="96">
        <f t="shared" si="1"/>
        <v>0</v>
      </c>
      <c r="AX29" s="100"/>
      <c r="AY29" s="91"/>
      <c r="AZ29" s="90" t="str">
        <f t="shared" si="10"/>
        <v>Buenas practicas y lecciones aprendidas identificadas por proceso o Alcaldía Local en la herramienta de gestión del conocimiento (AGORA)</v>
      </c>
      <c r="BA29" s="94">
        <f t="shared" si="11"/>
        <v>2</v>
      </c>
      <c r="BB29" s="97">
        <f t="shared" si="12"/>
        <v>2</v>
      </c>
      <c r="BC29" s="96">
        <f t="shared" si="13"/>
        <v>1</v>
      </c>
      <c r="BD29" s="115" t="s">
        <v>232</v>
      </c>
    </row>
    <row r="30" spans="1:56" ht="87" customHeight="1">
      <c r="A30" s="59">
        <v>20</v>
      </c>
      <c r="B30" s="265"/>
      <c r="C30" s="265"/>
      <c r="D30" s="267" t="s">
        <v>179</v>
      </c>
      <c r="E30" s="123" t="s">
        <v>222</v>
      </c>
      <c r="F30" s="164">
        <v>0.02</v>
      </c>
      <c r="G30" s="103" t="s">
        <v>149</v>
      </c>
      <c r="H30" s="103" t="s">
        <v>180</v>
      </c>
      <c r="I30" s="103" t="s">
        <v>181</v>
      </c>
      <c r="J30" s="103"/>
      <c r="K30" s="103" t="s">
        <v>70</v>
      </c>
      <c r="L30" s="103" t="s">
        <v>182</v>
      </c>
      <c r="M30" s="126"/>
      <c r="N30" s="83">
        <v>0.5</v>
      </c>
      <c r="O30" s="124"/>
      <c r="P30" s="83">
        <v>0.5</v>
      </c>
      <c r="Q30" s="83">
        <v>1</v>
      </c>
      <c r="R30" s="103" t="s">
        <v>72</v>
      </c>
      <c r="S30" s="103" t="s">
        <v>183</v>
      </c>
      <c r="T30" s="89"/>
      <c r="U30" s="90" t="s">
        <v>184</v>
      </c>
      <c r="V30" s="91"/>
      <c r="W30" s="91"/>
      <c r="X30" s="91"/>
      <c r="Y30" s="91"/>
      <c r="Z30" s="92"/>
      <c r="AA30" s="111"/>
      <c r="AB30" s="90" t="str">
        <f t="shared" si="2"/>
        <v>Porcentaje de depuración de las comunicaciones en el aplicatio de gestión documental</v>
      </c>
      <c r="AC30" s="94">
        <f t="shared" si="3"/>
        <v>0</v>
      </c>
      <c r="AD30" s="97">
        <v>0</v>
      </c>
      <c r="AE30" s="96" t="s">
        <v>155</v>
      </c>
      <c r="AF30" s="78" t="s">
        <v>156</v>
      </c>
      <c r="AG30" s="78" t="s">
        <v>77</v>
      </c>
      <c r="AH30" s="90" t="str">
        <f t="shared" si="4"/>
        <v>Porcentaje de depuración de las comunicaciones en el aplicatio de gestión documental</v>
      </c>
      <c r="AI30" s="106">
        <f t="shared" si="16"/>
        <v>0.5</v>
      </c>
      <c r="AJ30" s="107">
        <v>0.79</v>
      </c>
      <c r="AK30" s="107">
        <f>AJ30/AI30</f>
        <v>1.58</v>
      </c>
      <c r="AL30" s="156" t="s">
        <v>221</v>
      </c>
      <c r="AM30" s="91" t="s">
        <v>211</v>
      </c>
      <c r="AN30" s="90" t="s">
        <v>25</v>
      </c>
      <c r="AO30" s="105">
        <v>0</v>
      </c>
      <c r="AP30" s="125">
        <v>0.21</v>
      </c>
      <c r="AQ30" s="96" t="s">
        <v>223</v>
      </c>
      <c r="AR30" s="173" t="s">
        <v>224</v>
      </c>
      <c r="AS30" s="100" t="s">
        <v>225</v>
      </c>
      <c r="AT30" s="90" t="str">
        <f t="shared" si="8"/>
        <v>Porcentaje de depuración de las comunicaciones en el aplicatio de gestión documental</v>
      </c>
      <c r="AU30" s="105"/>
      <c r="AV30" s="125"/>
      <c r="AW30" s="96">
        <f t="shared" si="1"/>
        <v>0</v>
      </c>
      <c r="AX30" s="100"/>
      <c r="AY30" s="91"/>
      <c r="AZ30" s="90" t="str">
        <f t="shared" si="10"/>
        <v>Porcentaje de depuración de las comunicaciones en el aplicatio de gestión documental</v>
      </c>
      <c r="BA30" s="105">
        <f t="shared" si="11"/>
        <v>1</v>
      </c>
      <c r="BB30" s="106">
        <f t="shared" si="12"/>
        <v>1</v>
      </c>
      <c r="BC30" s="96">
        <f t="shared" si="13"/>
        <v>1</v>
      </c>
      <c r="BD30" s="115" t="s">
        <v>232</v>
      </c>
    </row>
    <row r="31" spans="1:56" ht="61.5" customHeight="1">
      <c r="A31" s="59">
        <v>22</v>
      </c>
      <c r="B31" s="265"/>
      <c r="C31" s="265"/>
      <c r="D31" s="268"/>
      <c r="E31" s="123" t="s">
        <v>185</v>
      </c>
      <c r="F31" s="164">
        <v>0.03</v>
      </c>
      <c r="G31" s="103" t="s">
        <v>149</v>
      </c>
      <c r="H31" s="103" t="s">
        <v>186</v>
      </c>
      <c r="I31" s="103" t="s">
        <v>187</v>
      </c>
      <c r="J31" s="103" t="s">
        <v>77</v>
      </c>
      <c r="K31" s="103" t="s">
        <v>157</v>
      </c>
      <c r="L31" s="103" t="s">
        <v>188</v>
      </c>
      <c r="M31" s="83">
        <v>1</v>
      </c>
      <c r="N31" s="83">
        <v>1</v>
      </c>
      <c r="O31" s="83">
        <v>1</v>
      </c>
      <c r="P31" s="83">
        <v>1</v>
      </c>
      <c r="Q31" s="83">
        <v>1</v>
      </c>
      <c r="R31" s="103" t="s">
        <v>72</v>
      </c>
      <c r="S31" s="103" t="s">
        <v>189</v>
      </c>
      <c r="T31" s="89"/>
      <c r="U31" s="90" t="s">
        <v>190</v>
      </c>
      <c r="V31" s="91"/>
      <c r="W31" s="91"/>
      <c r="X31" s="91"/>
      <c r="Y31" s="91"/>
      <c r="Z31" s="92"/>
      <c r="AA31" s="111"/>
      <c r="AB31" s="90" t="str">
        <f t="shared" si="2"/>
        <v>Cumplimiento del plan de actualización de los procesos en el marco del Sistema de Gestión</v>
      </c>
      <c r="AC31" s="105">
        <f t="shared" si="3"/>
        <v>1</v>
      </c>
      <c r="AD31" s="106">
        <v>1</v>
      </c>
      <c r="AE31" s="96">
        <v>1</v>
      </c>
      <c r="AF31" s="78" t="s">
        <v>191</v>
      </c>
      <c r="AG31" s="153">
        <v>20182000131243</v>
      </c>
      <c r="AH31" s="90" t="str">
        <f t="shared" si="4"/>
        <v>Cumplimiento del plan de actualización de los procesos en el marco del Sistema de Gestión</v>
      </c>
      <c r="AI31" s="106">
        <f t="shared" si="16"/>
        <v>1</v>
      </c>
      <c r="AJ31" s="107">
        <v>1</v>
      </c>
      <c r="AK31" s="96">
        <v>1</v>
      </c>
      <c r="AL31" s="154" t="s">
        <v>216</v>
      </c>
      <c r="AM31" s="91" t="s">
        <v>210</v>
      </c>
      <c r="AN31" s="90" t="str">
        <f t="shared" si="6"/>
        <v>Cumplimiento del plan de actualización de los procesos en el marco del Sistema de Gestión</v>
      </c>
      <c r="AO31" s="105">
        <v>1</v>
      </c>
      <c r="AP31" s="125">
        <v>1</v>
      </c>
      <c r="AQ31" s="96">
        <f t="shared" si="15"/>
        <v>1</v>
      </c>
      <c r="AR31" s="173" t="s">
        <v>226</v>
      </c>
      <c r="AS31" s="100"/>
      <c r="AT31" s="90" t="str">
        <f t="shared" si="8"/>
        <v>Cumplimiento del plan de actualización de los procesos en el marco del Sistema de Gestión</v>
      </c>
      <c r="AU31" s="105"/>
      <c r="AV31" s="125"/>
      <c r="AW31" s="96">
        <f t="shared" si="1"/>
        <v>0</v>
      </c>
      <c r="AX31" s="100"/>
      <c r="AY31" s="91"/>
      <c r="AZ31" s="90" t="str">
        <f t="shared" si="10"/>
        <v>Cumplimiento del plan de actualización de los procesos en el marco del Sistema de Gestión</v>
      </c>
      <c r="BA31" s="105">
        <f t="shared" si="11"/>
        <v>1</v>
      </c>
      <c r="BB31" s="106">
        <f t="shared" si="12"/>
        <v>3</v>
      </c>
      <c r="BC31" s="96">
        <f t="shared" si="13"/>
        <v>3</v>
      </c>
      <c r="BD31" s="115"/>
    </row>
    <row r="32" spans="1:56" ht="80.25" customHeight="1">
      <c r="A32" s="59">
        <v>23</v>
      </c>
      <c r="B32" s="265"/>
      <c r="C32" s="265"/>
      <c r="D32" s="268"/>
      <c r="E32" s="123" t="s">
        <v>219</v>
      </c>
      <c r="F32" s="164">
        <v>0.03</v>
      </c>
      <c r="G32" s="103" t="s">
        <v>149</v>
      </c>
      <c r="H32" s="103" t="s">
        <v>192</v>
      </c>
      <c r="I32" s="103" t="s">
        <v>220</v>
      </c>
      <c r="J32" s="103" t="s">
        <v>77</v>
      </c>
      <c r="K32" s="103" t="s">
        <v>157</v>
      </c>
      <c r="L32" s="103" t="s">
        <v>188</v>
      </c>
      <c r="M32" s="83">
        <v>1</v>
      </c>
      <c r="N32" s="83">
        <v>1</v>
      </c>
      <c r="O32" s="83">
        <v>1</v>
      </c>
      <c r="P32" s="83">
        <v>1</v>
      </c>
      <c r="Q32" s="83">
        <v>1</v>
      </c>
      <c r="R32" s="103" t="s">
        <v>72</v>
      </c>
      <c r="S32" s="103" t="s">
        <v>189</v>
      </c>
      <c r="T32" s="89"/>
      <c r="U32" s="90" t="s">
        <v>193</v>
      </c>
      <c r="V32" s="91"/>
      <c r="W32" s="91"/>
      <c r="X32" s="91"/>
      <c r="Y32" s="91"/>
      <c r="Z32" s="92"/>
      <c r="AA32" s="111"/>
      <c r="AB32" s="90" t="str">
        <f t="shared" si="2"/>
        <v>Acciones correctivas documentadas y vigentes</v>
      </c>
      <c r="AC32" s="105">
        <f t="shared" si="3"/>
        <v>1</v>
      </c>
      <c r="AD32" s="106">
        <v>1</v>
      </c>
      <c r="AE32" s="96">
        <v>1</v>
      </c>
      <c r="AF32" s="78" t="s">
        <v>194</v>
      </c>
      <c r="AG32" s="78" t="s">
        <v>195</v>
      </c>
      <c r="AH32" s="90" t="str">
        <f t="shared" si="4"/>
        <v>Acciones correctivas documentadas y vigentes</v>
      </c>
      <c r="AI32" s="106">
        <f t="shared" si="16"/>
        <v>1</v>
      </c>
      <c r="AJ32" s="107">
        <v>1</v>
      </c>
      <c r="AK32" s="96">
        <v>1</v>
      </c>
      <c r="AL32" s="154" t="s">
        <v>208</v>
      </c>
      <c r="AM32" s="91" t="s">
        <v>209</v>
      </c>
      <c r="AN32" s="90" t="str">
        <f t="shared" si="6"/>
        <v>Acciones correctivas documentadas y vigentes</v>
      </c>
      <c r="AO32" s="105">
        <v>1</v>
      </c>
      <c r="AP32" s="125">
        <v>1</v>
      </c>
      <c r="AQ32" s="96">
        <f t="shared" si="15"/>
        <v>1</v>
      </c>
      <c r="AR32" s="173" t="s">
        <v>227</v>
      </c>
      <c r="AS32" s="100" t="s">
        <v>228</v>
      </c>
      <c r="AT32" s="90" t="str">
        <f t="shared" si="8"/>
        <v>Acciones correctivas documentadas y vigentes</v>
      </c>
      <c r="AU32" s="105"/>
      <c r="AV32" s="125"/>
      <c r="AW32" s="96">
        <f t="shared" si="1"/>
        <v>0</v>
      </c>
      <c r="AX32" s="100"/>
      <c r="AY32" s="91"/>
      <c r="AZ32" s="90" t="str">
        <f t="shared" si="10"/>
        <v>Acciones correctivas documentadas y vigentes</v>
      </c>
      <c r="BA32" s="105">
        <f t="shared" si="11"/>
        <v>1</v>
      </c>
      <c r="BB32" s="106">
        <f t="shared" si="12"/>
        <v>3</v>
      </c>
      <c r="BC32" s="96">
        <f t="shared" si="13"/>
        <v>3</v>
      </c>
      <c r="BD32" s="115"/>
    </row>
    <row r="33" spans="1:56" ht="120.75" thickBot="1">
      <c r="A33" s="59">
        <v>24</v>
      </c>
      <c r="B33" s="265"/>
      <c r="C33" s="265"/>
      <c r="D33" s="269"/>
      <c r="E33" s="127" t="s">
        <v>196</v>
      </c>
      <c r="F33" s="166">
        <v>0.02</v>
      </c>
      <c r="G33" s="129" t="s">
        <v>149</v>
      </c>
      <c r="H33" s="129" t="s">
        <v>197</v>
      </c>
      <c r="I33" s="129" t="s">
        <v>198</v>
      </c>
      <c r="J33" s="129"/>
      <c r="K33" s="129" t="s">
        <v>157</v>
      </c>
      <c r="L33" s="129" t="s">
        <v>199</v>
      </c>
      <c r="M33" s="128">
        <v>1</v>
      </c>
      <c r="N33" s="128">
        <v>1</v>
      </c>
      <c r="O33" s="128">
        <v>1</v>
      </c>
      <c r="P33" s="128">
        <v>1</v>
      </c>
      <c r="Q33" s="128">
        <v>1</v>
      </c>
      <c r="R33" s="129" t="s">
        <v>72</v>
      </c>
      <c r="S33" s="129"/>
      <c r="T33" s="130"/>
      <c r="U33" s="130" t="s">
        <v>200</v>
      </c>
      <c r="V33" s="131"/>
      <c r="W33" s="131"/>
      <c r="X33" s="131"/>
      <c r="Y33" s="131"/>
      <c r="Z33" s="132"/>
      <c r="AA33" s="133"/>
      <c r="AB33" s="130" t="str">
        <f t="shared" si="2"/>
        <v>Información publicada según lineamientos de la ley de transparencia 1712 de 2014</v>
      </c>
      <c r="AC33" s="106">
        <v>1</v>
      </c>
      <c r="AD33" s="169">
        <v>1</v>
      </c>
      <c r="AE33" s="96">
        <f>AD33/AC33</f>
        <v>1</v>
      </c>
      <c r="AF33" s="168" t="s">
        <v>218</v>
      </c>
      <c r="AG33" s="136" t="s">
        <v>201</v>
      </c>
      <c r="AH33" s="90" t="str">
        <f t="shared" si="4"/>
        <v>Información publicada según lineamientos de la ley de transparencia 1712 de 2014</v>
      </c>
      <c r="AI33" s="137">
        <f t="shared" si="16"/>
        <v>1</v>
      </c>
      <c r="AJ33" s="138">
        <v>1</v>
      </c>
      <c r="AK33" s="135">
        <f t="shared" si="14"/>
        <v>1</v>
      </c>
      <c r="AL33" s="132" t="s">
        <v>217</v>
      </c>
      <c r="AM33" s="167" t="s">
        <v>201</v>
      </c>
      <c r="AN33" s="90" t="str">
        <f t="shared" si="6"/>
        <v>Información publicada según lineamientos de la ley de transparencia 1712 de 2014</v>
      </c>
      <c r="AO33" s="134">
        <v>1</v>
      </c>
      <c r="AP33" s="139">
        <v>1</v>
      </c>
      <c r="AQ33" s="135">
        <f t="shared" si="15"/>
        <v>1</v>
      </c>
      <c r="AR33" s="132" t="s">
        <v>229</v>
      </c>
      <c r="AS33" s="131" t="s">
        <v>74</v>
      </c>
      <c r="AT33" s="90" t="str">
        <f t="shared" si="8"/>
        <v>Información publicada según lineamientos de la ley de transparencia 1712 de 2014</v>
      </c>
      <c r="AU33" s="134"/>
      <c r="AV33" s="139"/>
      <c r="AW33" s="135">
        <f t="shared" si="1"/>
        <v>0</v>
      </c>
      <c r="AX33" s="131"/>
      <c r="AY33" s="131"/>
      <c r="AZ33" s="90" t="str">
        <f t="shared" si="10"/>
        <v>Información publicada según lineamientos de la ley de transparencia 1712 de 2014</v>
      </c>
      <c r="BA33" s="105">
        <f t="shared" si="11"/>
        <v>1</v>
      </c>
      <c r="BB33" s="137">
        <f t="shared" si="12"/>
        <v>3</v>
      </c>
      <c r="BC33" s="135">
        <f t="shared" si="13"/>
        <v>3</v>
      </c>
      <c r="BD33" s="140"/>
    </row>
    <row r="34" spans="1:56" ht="45" customHeight="1">
      <c r="A34" s="141"/>
      <c r="B34" s="270" t="s">
        <v>202</v>
      </c>
      <c r="C34" s="271"/>
      <c r="D34" s="271"/>
      <c r="E34" s="272"/>
      <c r="F34" s="142">
        <f>SUM(F14:F33)</f>
        <v>1.0000000000000002</v>
      </c>
      <c r="G34" s="273"/>
      <c r="H34" s="273"/>
      <c r="I34" s="273"/>
      <c r="J34" s="273"/>
      <c r="K34" s="273"/>
      <c r="L34" s="273"/>
      <c r="M34" s="273"/>
      <c r="N34" s="273"/>
      <c r="O34" s="273"/>
      <c r="P34" s="273"/>
      <c r="Q34" s="273"/>
      <c r="R34" s="273"/>
      <c r="S34" s="273"/>
      <c r="T34" s="273"/>
      <c r="U34" s="273"/>
      <c r="V34" s="273"/>
      <c r="W34" s="273"/>
      <c r="X34" s="273"/>
      <c r="Y34" s="273"/>
      <c r="Z34" s="273"/>
      <c r="AA34" s="273"/>
      <c r="AB34" s="277" t="s">
        <v>203</v>
      </c>
      <c r="AC34" s="278"/>
      <c r="AD34" s="279"/>
      <c r="AE34" s="143">
        <f>AVERAGE(AE14:AE33)</f>
        <v>1</v>
      </c>
      <c r="AF34" s="280"/>
      <c r="AG34" s="281"/>
      <c r="AH34" s="282" t="s">
        <v>204</v>
      </c>
      <c r="AI34" s="283"/>
      <c r="AJ34" s="284"/>
      <c r="AK34" s="143">
        <f>AVERAGE(AK14:AK33)</f>
        <v>1.0341176470588234</v>
      </c>
      <c r="AL34" s="280"/>
      <c r="AM34" s="281"/>
      <c r="AN34" s="277" t="s">
        <v>205</v>
      </c>
      <c r="AO34" s="278"/>
      <c r="AP34" s="279"/>
      <c r="AQ34" s="143">
        <f>AVERAGE(AQ14:AQ33)</f>
        <v>0.8181818181818182</v>
      </c>
      <c r="AR34" s="291"/>
      <c r="AS34" s="292"/>
      <c r="AT34" s="285" t="s">
        <v>206</v>
      </c>
      <c r="AU34" s="286"/>
      <c r="AV34" s="287"/>
      <c r="AW34" s="143">
        <f>AVERAGE(AW14:AW33)</f>
        <v>0</v>
      </c>
      <c r="AX34" s="144"/>
      <c r="AY34" s="288" t="s">
        <v>207</v>
      </c>
      <c r="AZ34" s="289"/>
      <c r="BA34" s="290"/>
      <c r="BB34" s="145" t="e">
        <f>AVERAGE(BB14:BB33)</f>
        <v>#VALUE!</v>
      </c>
      <c r="BC34" s="274"/>
      <c r="BD34" s="275"/>
    </row>
    <row r="35" spans="1:56" ht="15">
      <c r="A35" s="146"/>
      <c r="B35" s="147"/>
      <c r="C35" s="147"/>
      <c r="D35" s="147"/>
      <c r="E35" s="147"/>
      <c r="F35" s="147"/>
      <c r="G35" s="147"/>
      <c r="H35" s="147"/>
      <c r="I35" s="148"/>
      <c r="J35" s="148"/>
      <c r="K35" s="148"/>
      <c r="L35" s="148"/>
      <c r="M35" s="148"/>
      <c r="N35" s="148"/>
      <c r="O35" s="148"/>
      <c r="P35" s="148"/>
      <c r="Q35" s="148"/>
      <c r="R35" s="148"/>
      <c r="S35" s="148"/>
      <c r="T35" s="3"/>
      <c r="U35" s="3"/>
      <c r="V35" s="3"/>
      <c r="W35" s="3"/>
      <c r="X35" s="3"/>
      <c r="Y35" s="3"/>
      <c r="Z35" s="3"/>
      <c r="AA35" s="3"/>
      <c r="AB35" s="276"/>
      <c r="AC35" s="276"/>
      <c r="AD35" s="276"/>
      <c r="AE35" s="149"/>
      <c r="AF35" s="3"/>
      <c r="AG35" s="3"/>
      <c r="AH35" s="276"/>
      <c r="AI35" s="276"/>
      <c r="AJ35" s="276"/>
      <c r="AK35" s="149"/>
      <c r="AL35" s="3"/>
      <c r="AM35" s="3"/>
      <c r="AN35" s="276"/>
      <c r="AO35" s="276"/>
      <c r="AP35" s="276"/>
      <c r="AQ35" s="149"/>
      <c r="AR35" s="3"/>
      <c r="AS35" s="3"/>
      <c r="AT35" s="276"/>
      <c r="AU35" s="276"/>
      <c r="AV35" s="276"/>
      <c r="AW35" s="149"/>
      <c r="AX35" s="3"/>
      <c r="AY35" s="3"/>
      <c r="AZ35" s="276"/>
      <c r="BA35" s="276"/>
      <c r="BB35" s="276"/>
      <c r="BC35" s="149"/>
      <c r="BD35" s="3"/>
    </row>
    <row r="36" spans="1:56" ht="15">
      <c r="A36" s="146"/>
      <c r="B36" s="147"/>
      <c r="C36" s="147"/>
      <c r="D36" s="147"/>
      <c r="E36" s="147"/>
      <c r="F36" s="147"/>
      <c r="G36" s="147"/>
      <c r="H36" s="147"/>
      <c r="I36" s="148"/>
      <c r="J36" s="148"/>
      <c r="K36" s="148"/>
      <c r="L36" s="148"/>
      <c r="M36" s="148"/>
      <c r="N36" s="148"/>
      <c r="O36" s="148"/>
      <c r="P36" s="148"/>
      <c r="Q36" s="148"/>
      <c r="R36" s="148"/>
      <c r="S36" s="148"/>
      <c r="T36" s="3"/>
      <c r="U36" s="3"/>
      <c r="V36" s="3"/>
      <c r="W36" s="3"/>
      <c r="X36" s="3"/>
      <c r="Y36" s="3"/>
      <c r="Z36" s="3"/>
      <c r="AA36" s="3"/>
      <c r="AB36" s="150"/>
      <c r="AC36" s="150"/>
      <c r="AD36" s="150"/>
      <c r="AE36" s="149"/>
      <c r="AF36" s="3"/>
      <c r="AG36" s="3"/>
      <c r="AH36" s="150"/>
      <c r="AI36" s="150"/>
      <c r="AJ36" s="150"/>
      <c r="AK36" s="149"/>
      <c r="AL36" s="3"/>
      <c r="AM36" s="3"/>
      <c r="AN36" s="150"/>
      <c r="AO36" s="150"/>
      <c r="AP36" s="150"/>
      <c r="AQ36" s="149"/>
      <c r="AR36" s="3"/>
      <c r="AS36" s="3"/>
      <c r="AT36" s="150"/>
      <c r="AU36" s="150"/>
      <c r="AV36" s="150"/>
      <c r="AW36" s="149"/>
      <c r="AX36" s="3"/>
      <c r="AY36" s="3"/>
      <c r="AZ36" s="150"/>
      <c r="BA36" s="150"/>
      <c r="BB36" s="150"/>
      <c r="BC36" s="149"/>
      <c r="BD36" s="3"/>
    </row>
    <row r="37" spans="1:56" ht="15">
      <c r="A37" s="146"/>
      <c r="B37" s="147"/>
      <c r="C37" s="147"/>
      <c r="D37" s="147"/>
      <c r="E37" s="147"/>
      <c r="F37" s="147"/>
      <c r="G37" s="147"/>
      <c r="H37" s="147"/>
      <c r="I37" s="148"/>
      <c r="J37" s="148"/>
      <c r="K37" s="148"/>
      <c r="L37" s="148"/>
      <c r="M37" s="148"/>
      <c r="N37" s="148"/>
      <c r="O37" s="148"/>
      <c r="P37" s="148"/>
      <c r="Q37" s="148"/>
      <c r="R37" s="148"/>
      <c r="S37" s="148"/>
      <c r="T37" s="3"/>
      <c r="U37" s="3"/>
      <c r="V37" s="3"/>
      <c r="W37" s="3"/>
      <c r="X37" s="3"/>
      <c r="Y37" s="3"/>
      <c r="Z37" s="3"/>
      <c r="AA37" s="3"/>
      <c r="AB37" s="276"/>
      <c r="AC37" s="276"/>
      <c r="AD37" s="276"/>
      <c r="AE37" s="151"/>
      <c r="AF37" s="3"/>
      <c r="AG37" s="3"/>
      <c r="AH37" s="276"/>
      <c r="AI37" s="276"/>
      <c r="AJ37" s="276"/>
      <c r="AK37" s="151"/>
      <c r="AL37" s="3"/>
      <c r="AM37" s="3"/>
      <c r="AN37" s="276"/>
      <c r="AO37" s="276"/>
      <c r="AP37" s="276"/>
      <c r="AQ37" s="152"/>
      <c r="AR37" s="3"/>
      <c r="AS37" s="3"/>
      <c r="AT37" s="276"/>
      <c r="AU37" s="276"/>
      <c r="AV37" s="276"/>
      <c r="AW37" s="152"/>
      <c r="AX37" s="3"/>
      <c r="AY37" s="3"/>
      <c r="AZ37" s="276"/>
      <c r="BA37" s="276"/>
      <c r="BB37" s="276"/>
      <c r="BC37" s="152"/>
      <c r="BD37" s="3"/>
    </row>
  </sheetData>
  <sheetProtection/>
  <mergeCells count="90">
    <mergeCell ref="AB37:AD37"/>
    <mergeCell ref="AH37:AJ37"/>
    <mergeCell ref="AN37:AP37"/>
    <mergeCell ref="AT37:AV37"/>
    <mergeCell ref="AZ37:BB37"/>
    <mergeCell ref="AT34:AV34"/>
    <mergeCell ref="AY34:BA34"/>
    <mergeCell ref="AN34:AP34"/>
    <mergeCell ref="AR34:AS34"/>
    <mergeCell ref="BC34:BD34"/>
    <mergeCell ref="AB35:AD35"/>
    <mergeCell ref="AH35:AJ35"/>
    <mergeCell ref="AN35:AP35"/>
    <mergeCell ref="AT35:AV35"/>
    <mergeCell ref="AZ35:BB35"/>
    <mergeCell ref="AB34:AD34"/>
    <mergeCell ref="AF34:AG34"/>
    <mergeCell ref="AH34:AJ34"/>
    <mergeCell ref="AL34:AM34"/>
    <mergeCell ref="B26:B33"/>
    <mergeCell ref="C26:C33"/>
    <mergeCell ref="D26:D29"/>
    <mergeCell ref="D30:D33"/>
    <mergeCell ref="B34:E34"/>
    <mergeCell ref="G34:AA34"/>
    <mergeCell ref="AZ11:BB11"/>
    <mergeCell ref="BC11:BC12"/>
    <mergeCell ref="BD11:BD12"/>
    <mergeCell ref="Y12:Z12"/>
    <mergeCell ref="AR11:AR12"/>
    <mergeCell ref="AS11:AS12"/>
    <mergeCell ref="AT11:AV11"/>
    <mergeCell ref="AW11:AW12"/>
    <mergeCell ref="AX11:AX12"/>
    <mergeCell ref="AY11:AY12"/>
    <mergeCell ref="AN11:AP11"/>
    <mergeCell ref="B14:B25"/>
    <mergeCell ref="C14:C17"/>
    <mergeCell ref="D14:D17"/>
    <mergeCell ref="C18:C25"/>
    <mergeCell ref="D18:D23"/>
    <mergeCell ref="AQ11:AQ12"/>
    <mergeCell ref="E11:T11"/>
    <mergeCell ref="W11:AA11"/>
    <mergeCell ref="AB11:AD11"/>
    <mergeCell ref="AF11:AF12"/>
    <mergeCell ref="AG11:AG12"/>
    <mergeCell ref="AH11:AJ11"/>
    <mergeCell ref="AK11:AK12"/>
    <mergeCell ref="AL11:AL12"/>
    <mergeCell ref="AM11:AM12"/>
    <mergeCell ref="AZ9:BD9"/>
    <mergeCell ref="AB10:AG10"/>
    <mergeCell ref="AH10:AM10"/>
    <mergeCell ref="AN10:AS10"/>
    <mergeCell ref="AT10:AY10"/>
    <mergeCell ref="AZ10:BD10"/>
    <mergeCell ref="AT9:AY9"/>
    <mergeCell ref="A9:D10"/>
    <mergeCell ref="E9:AA10"/>
    <mergeCell ref="AB9:AG9"/>
    <mergeCell ref="AH9:AM9"/>
    <mergeCell ref="AN9:AS9"/>
    <mergeCell ref="AT7:AY7"/>
    <mergeCell ref="A7:B7"/>
    <mergeCell ref="C7:D7"/>
    <mergeCell ref="G7:J7"/>
    <mergeCell ref="AZ7:BD7"/>
    <mergeCell ref="AB8:AG8"/>
    <mergeCell ref="AH8:AM8"/>
    <mergeCell ref="AN8:AS8"/>
    <mergeCell ref="AT8:AY8"/>
    <mergeCell ref="AZ8:BD8"/>
    <mergeCell ref="AN7:AS7"/>
    <mergeCell ref="AB7:AG7"/>
    <mergeCell ref="AH7:AM7"/>
    <mergeCell ref="A5:B5"/>
    <mergeCell ref="C5:D5"/>
    <mergeCell ref="G5:J5"/>
    <mergeCell ref="A6:B6"/>
    <mergeCell ref="C6:D6"/>
    <mergeCell ref="G6:J6"/>
    <mergeCell ref="A4:B4"/>
    <mergeCell ref="C4:D4"/>
    <mergeCell ref="G4:J4"/>
    <mergeCell ref="A1:AA1"/>
    <mergeCell ref="A2:AA2"/>
    <mergeCell ref="A3:B3"/>
    <mergeCell ref="C3:D3"/>
    <mergeCell ref="E3:J3"/>
  </mergeCells>
  <conditionalFormatting sqref="AK34 BB34:BC34 AQ34 AW34 AE34 AE14:AE32">
    <cfRule type="containsText" priority="17" dxfId="2" operator="containsText" text="N/A">
      <formula>NOT(ISERROR(SEARCH("N/A",AE14)))</formula>
    </cfRule>
    <cfRule type="cellIs" priority="18" dxfId="1" operator="between">
      <formula>Hoja1!#REF!</formula>
      <formula>Hoja1!#REF!</formula>
    </cfRule>
    <cfRule type="cellIs" priority="19" dxfId="0" operator="between">
      <formula>Hoja1!#REF!</formula>
      <formula>Hoja1!#REF!</formula>
    </cfRule>
    <cfRule type="cellIs" priority="20" dxfId="11" operator="between">
      <formula>Hoja1!#REF!</formula>
      <formula>Hoja1!#REF!</formula>
    </cfRule>
  </conditionalFormatting>
  <conditionalFormatting sqref="AE34">
    <cfRule type="colorScale" priority="16" dxfId="12">
      <colorScale>
        <cfvo type="min" val="0"/>
        <cfvo type="percentile" val="50"/>
        <cfvo type="max"/>
        <color rgb="FFF8696B"/>
        <color rgb="FFFFEB84"/>
        <color rgb="FF63BE7B"/>
      </colorScale>
    </cfRule>
  </conditionalFormatting>
  <conditionalFormatting sqref="AK34">
    <cfRule type="colorScale" priority="15" dxfId="12">
      <colorScale>
        <cfvo type="min" val="0"/>
        <cfvo type="percentile" val="50"/>
        <cfvo type="max"/>
        <color rgb="FFF8696B"/>
        <color rgb="FFFFEB84"/>
        <color rgb="FF63BE7B"/>
      </colorScale>
    </cfRule>
  </conditionalFormatting>
  <conditionalFormatting sqref="AQ34">
    <cfRule type="colorScale" priority="14" dxfId="12">
      <colorScale>
        <cfvo type="min" val="0"/>
        <cfvo type="percentile" val="50"/>
        <cfvo type="max"/>
        <color rgb="FFF8696B"/>
        <color rgb="FFFFEB84"/>
        <color rgb="FF63BE7B"/>
      </colorScale>
    </cfRule>
  </conditionalFormatting>
  <conditionalFormatting sqref="AW34">
    <cfRule type="colorScale" priority="13" dxfId="12">
      <colorScale>
        <cfvo type="min" val="0"/>
        <cfvo type="percentile" val="50"/>
        <cfvo type="max"/>
        <color rgb="FFF8696B"/>
        <color rgb="FFFFEB84"/>
        <color rgb="FF63BE7B"/>
      </colorScale>
    </cfRule>
  </conditionalFormatting>
  <conditionalFormatting sqref="BB34">
    <cfRule type="colorScale" priority="12" dxfId="12">
      <colorScale>
        <cfvo type="min" val="0"/>
        <cfvo type="percentile" val="50"/>
        <cfvo type="max"/>
        <color rgb="FFF8696B"/>
        <color rgb="FFFFEB84"/>
        <color rgb="FF63BE7B"/>
      </colorScale>
    </cfRule>
  </conditionalFormatting>
  <conditionalFormatting sqref="AE14:AE18">
    <cfRule type="containsText" priority="11" dxfId="2" operator="containsText" text="N/A">
      <formula>NOT(ISERROR(SEARCH("N/A",AE14)))</formula>
    </cfRule>
  </conditionalFormatting>
  <conditionalFormatting sqref="AD14:AD18">
    <cfRule type="containsText" priority="7" dxfId="2" operator="containsText" text="N/A">
      <formula>NOT(ISERROR(SEARCH("N/A",AD14)))</formula>
    </cfRule>
    <cfRule type="cellIs" priority="8" dxfId="1" operator="between">
      <formula>Hoja1!#REF!</formula>
      <formula>Hoja1!#REF!</formula>
    </cfRule>
    <cfRule type="cellIs" priority="9" dxfId="0" operator="between">
      <formula>Hoja1!#REF!</formula>
      <formula>Hoja1!#REF!</formula>
    </cfRule>
    <cfRule type="cellIs" priority="10" dxfId="11" operator="between">
      <formula>Hoja1!#REF!</formula>
      <formula>Hoja1!#REF!</formula>
    </cfRule>
  </conditionalFormatting>
  <conditionalFormatting sqref="AD14:AD18">
    <cfRule type="containsText" priority="6" dxfId="2" operator="containsText" text="N/A">
      <formula>NOT(ISERROR(SEARCH("N/A",AD14)))</formula>
    </cfRule>
  </conditionalFormatting>
  <conditionalFormatting sqref="BB14:BB25">
    <cfRule type="colorScale" priority="21" dxfId="12">
      <colorScale>
        <cfvo type="min" val="0"/>
        <cfvo type="percentile" val="50"/>
        <cfvo type="max"/>
        <color rgb="FF63BE7B"/>
        <color rgb="FFFFEB84"/>
        <color rgb="FFF8696B"/>
      </colorScale>
    </cfRule>
  </conditionalFormatting>
  <conditionalFormatting sqref="AE33">
    <cfRule type="containsText" priority="1" dxfId="2" operator="containsText" text="N/A">
      <formula>NOT(ISERROR(SEARCH("N/A",AE33)))</formula>
    </cfRule>
    <cfRule type="cellIs" priority="2" dxfId="1" operator="between">
      <formula>Hoja1!#REF!</formula>
      <formula>Hoja1!#REF!</formula>
    </cfRule>
    <cfRule type="cellIs" priority="3" dxfId="0" operator="between">
      <formula>Hoja1!#REF!</formula>
      <formula>Hoja1!#REF!</formula>
    </cfRule>
    <cfRule type="cellIs" priority="4" dxfId="11" operator="between">
      <formula>Hoja1!#REF!</formula>
      <formula>Hoja1!#REF!</formula>
    </cfRule>
  </conditionalFormatting>
  <conditionalFormatting sqref="BB14:BB34">
    <cfRule type="colorScale" priority="53" dxfId="12">
      <colorScale>
        <cfvo type="min" val="0"/>
        <cfvo type="percentile" val="50"/>
        <cfvo type="max"/>
        <color rgb="FF63BE7B"/>
        <color rgb="FFFFEB84"/>
        <color rgb="FFF8696B"/>
      </colorScale>
    </cfRule>
  </conditionalFormatting>
  <conditionalFormatting sqref="BB26:BB33">
    <cfRule type="colorScale" priority="55" dxfId="12">
      <colorScale>
        <cfvo type="min" val="0"/>
        <cfvo type="percentile" val="50"/>
        <cfvo type="max"/>
        <color rgb="FF63BE7B"/>
        <color rgb="FFFFEB84"/>
        <color rgb="FFF8696B"/>
      </colorScale>
    </cfRule>
  </conditionalFormatting>
  <dataValidations count="8">
    <dataValidation type="list" allowBlank="1" showInputMessage="1" showErrorMessage="1" sqref="AD5">
      <formula1>$BD$7:$BD$8</formula1>
    </dataValidation>
    <dataValidation type="list" allowBlank="1" showInputMessage="1" showErrorMessage="1" promptTitle="Cualquier contenido" error="Escriba un texto " sqref="G33">
      <formula1>META2</formula1>
    </dataValidation>
    <dataValidation type="list" allowBlank="1" showInputMessage="1" showErrorMessage="1" sqref="V14:V33">
      <formula1>CONTRALORIA</formula1>
    </dataValidation>
    <dataValidation type="list" allowBlank="1" showInputMessage="1" showErrorMessage="1" sqref="Y14:Y33">
      <formula1>CODIGO</formula1>
    </dataValidation>
    <dataValidation type="list" allowBlank="1" showInputMessage="1" showErrorMessage="1" sqref="X14:X33">
      <formula1>RUBROS</formula1>
    </dataValidation>
    <dataValidation type="list" allowBlank="1" showInputMessage="1" showErrorMessage="1" sqref="W14:W33">
      <formula1>FUENTE</formula1>
    </dataValidation>
    <dataValidation type="list" allowBlank="1" showInputMessage="1" showErrorMessage="1" sqref="R14:R33">
      <formula1>INDICADOR</formula1>
    </dataValidation>
    <dataValidation type="list" allowBlank="1" showInputMessage="1" showErrorMessage="1" sqref="K14:K33">
      <formula1>PROGRAMACION</formula1>
    </dataValidation>
  </dataValidations>
  <hyperlinks>
    <hyperlink ref="AG33" r:id="rId1" display="http://www.gobiernobogota.gov.co/transparencia/instrumentos-gestion-informacion-publica/relacionados-la-informacion/107-registro"/>
    <hyperlink ref="AM33" r:id="rId2" display="http://www.gobiernobogota.gov.co/transparencia/instrumentos-gestion-informacion-publica/relacionados-la-informacion/107-registro"/>
  </hyperlinks>
  <printOptions/>
  <pageMargins left="0.7" right="0.7" top="0.75" bottom="0.75" header="0.3" footer="0.3"/>
  <pageSetup horizontalDpi="600" verticalDpi="600" orientation="portrait" r:id="rId6"/>
  <drawing r:id="rId5"/>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Elizabeth Nino Gonzalez</dc:creator>
  <cp:keywords/>
  <dc:description/>
  <cp:lastModifiedBy>Martha Stephanny Barreto Mantilla</cp:lastModifiedBy>
  <dcterms:created xsi:type="dcterms:W3CDTF">2018-07-11T13:13:06Z</dcterms:created>
  <dcterms:modified xsi:type="dcterms:W3CDTF">2018-10-31T16:24:53Z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