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artha.barreto\Desktop\Planes de gestión\III TRI-2018\III TRIMESTRE NIVEL LOCAL-DEF\MÁRTIRES\"/>
    </mc:Choice>
  </mc:AlternateContent>
  <xr:revisionPtr revIDLastSave="0" documentId="10_ncr:100000_{86934B80-C435-4BDC-BC64-431BB8896AD5}" xr6:coauthVersionLast="31" xr6:coauthVersionMax="40" xr10:uidLastSave="{00000000-0000-0000-0000-000000000000}"/>
  <bookViews>
    <workbookView xWindow="0" yWindow="0" windowWidth="28800" windowHeight="13725" tabRatio="725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_FilterDatabase" localSheetId="0" hidden="1">'PLAN GESTION POR PROCESO'!$A$10:$BD$59</definedName>
    <definedName name="_xlnm.Print_Area" localSheetId="0">'PLAN GESTION POR PROCESO'!$C$13:$P$58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1" l="1"/>
  <c r="AP58" i="1" l="1"/>
  <c r="AP31" i="1" l="1"/>
  <c r="AN54" i="1" l="1"/>
  <c r="AH54" i="1"/>
  <c r="AJ59" i="1" s="1"/>
  <c r="AN50" i="1"/>
  <c r="AP50" i="1"/>
  <c r="AN48" i="1"/>
  <c r="AN46" i="1"/>
  <c r="AP46" i="1"/>
  <c r="AN44" i="1"/>
  <c r="AP44" i="1"/>
  <c r="AN43" i="1"/>
  <c r="AP43" i="1"/>
  <c r="AN41" i="1"/>
  <c r="AP41" i="1"/>
  <c r="AN42" i="1"/>
  <c r="AP42" i="1"/>
  <c r="AN37" i="1"/>
  <c r="AN33" i="1"/>
  <c r="AN32" i="1"/>
  <c r="AP59" i="1" s="1"/>
  <c r="AM33" i="1"/>
  <c r="AN30" i="1"/>
  <c r="AN29" i="1"/>
  <c r="AN26" i="1"/>
  <c r="AN28" i="1"/>
  <c r="AN27" i="1"/>
  <c r="AN25" i="1"/>
  <c r="AP25" i="1" s="1"/>
  <c r="AP23" i="1"/>
  <c r="AN22" i="1"/>
  <c r="AN15" i="1"/>
  <c r="AH33" i="1"/>
  <c r="AG33" i="1"/>
  <c r="AA33" i="1"/>
  <c r="AB33" i="1"/>
  <c r="AC57" i="1"/>
  <c r="AC19" i="1"/>
  <c r="AB15" i="1"/>
  <c r="AZ15" i="1"/>
  <c r="BB15" i="1"/>
  <c r="BC15" i="1"/>
  <c r="AZ25" i="1"/>
  <c r="BB25" i="1"/>
  <c r="BC25" i="1" s="1"/>
  <c r="AZ26" i="1"/>
  <c r="BB26" i="1" s="1"/>
  <c r="BC26" i="1" s="1"/>
  <c r="AZ27" i="1"/>
  <c r="BB27" i="1"/>
  <c r="BC27" i="1"/>
  <c r="AZ28" i="1"/>
  <c r="BB28" i="1"/>
  <c r="BC28" i="1"/>
  <c r="AZ29" i="1"/>
  <c r="BB29" i="1"/>
  <c r="BC29" i="1"/>
  <c r="AZ30" i="1"/>
  <c r="BB30" i="1"/>
  <c r="BC30" i="1"/>
  <c r="AZ31" i="1"/>
  <c r="BB31" i="1"/>
  <c r="BC31" i="1"/>
  <c r="AZ32" i="1"/>
  <c r="BB32" i="1"/>
  <c r="BC32" i="1"/>
  <c r="AZ36" i="1"/>
  <c r="BB36" i="1"/>
  <c r="BC36" i="1"/>
  <c r="AZ37" i="1"/>
  <c r="BB37" i="1"/>
  <c r="BC37" i="1"/>
  <c r="AZ38" i="1"/>
  <c r="BB38" i="1"/>
  <c r="BC38" i="1"/>
  <c r="AZ39" i="1"/>
  <c r="BB39" i="1"/>
  <c r="BC39" i="1"/>
  <c r="AZ54" i="1"/>
  <c r="BB54" i="1"/>
  <c r="BC54" i="1" s="1"/>
  <c r="AZ56" i="1"/>
  <c r="BB56" i="1"/>
  <c r="BC56" i="1"/>
  <c r="AZ58" i="1"/>
  <c r="BB58" i="1"/>
  <c r="BC58" i="1"/>
  <c r="AZ52" i="1"/>
  <c r="BB52" i="1"/>
  <c r="BC52" i="1"/>
  <c r="AZ16" i="1"/>
  <c r="BB16" i="1"/>
  <c r="BC16" i="1"/>
  <c r="AZ17" i="1"/>
  <c r="BB17" i="1"/>
  <c r="BC17" i="1"/>
  <c r="AZ19" i="1"/>
  <c r="BB19" i="1"/>
  <c r="BC19" i="1"/>
  <c r="AZ21" i="1"/>
  <c r="BB21" i="1"/>
  <c r="BC21" i="1"/>
  <c r="AZ22" i="1"/>
  <c r="BB22" i="1"/>
  <c r="BC22" i="1"/>
  <c r="AZ23" i="1"/>
  <c r="BB23" i="1"/>
  <c r="BC23" i="1"/>
  <c r="AZ35" i="1"/>
  <c r="BB35" i="1"/>
  <c r="BC35" i="1"/>
  <c r="AZ40" i="1"/>
  <c r="BB40" i="1"/>
  <c r="BC40" i="1"/>
  <c r="AZ41" i="1"/>
  <c r="BB41" i="1"/>
  <c r="BC41" i="1"/>
  <c r="AZ42" i="1"/>
  <c r="BB42" i="1"/>
  <c r="BC42" i="1"/>
  <c r="AZ43" i="1"/>
  <c r="BB43" i="1"/>
  <c r="BC43" i="1"/>
  <c r="AZ44" i="1"/>
  <c r="BB44" i="1"/>
  <c r="BC44" i="1"/>
  <c r="AZ46" i="1"/>
  <c r="BB46" i="1"/>
  <c r="BC46" i="1"/>
  <c r="AZ48" i="1"/>
  <c r="BB48" i="1"/>
  <c r="BC48" i="1"/>
  <c r="AZ50" i="1"/>
  <c r="BB50" i="1"/>
  <c r="BC50" i="1"/>
  <c r="AZ53" i="1"/>
  <c r="BB53" i="1"/>
  <c r="BC53" i="1"/>
  <c r="AZ55" i="1"/>
  <c r="BB55" i="1"/>
  <c r="BC55" i="1"/>
  <c r="AZ57" i="1"/>
  <c r="BB57" i="1"/>
  <c r="BC57" i="1"/>
  <c r="AY58" i="1"/>
  <c r="AY57" i="1"/>
  <c r="AY56" i="1"/>
  <c r="AY55" i="1"/>
  <c r="AY54" i="1"/>
  <c r="AY53" i="1"/>
  <c r="AY52" i="1"/>
  <c r="AY50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2" i="1"/>
  <c r="AV52" i="1"/>
  <c r="AT16" i="1"/>
  <c r="AV16" i="1"/>
  <c r="AT17" i="1"/>
  <c r="AV17" i="1"/>
  <c r="AT19" i="1"/>
  <c r="AV19" i="1"/>
  <c r="AT21" i="1"/>
  <c r="AV21" i="1"/>
  <c r="AT22" i="1"/>
  <c r="AV22" i="1"/>
  <c r="AT23" i="1"/>
  <c r="AV23" i="1"/>
  <c r="AT25" i="1"/>
  <c r="AV25" i="1"/>
  <c r="AT26" i="1"/>
  <c r="AV26" i="1"/>
  <c r="AT27" i="1"/>
  <c r="AV27" i="1"/>
  <c r="AT28" i="1"/>
  <c r="AV28" i="1"/>
  <c r="AT29" i="1"/>
  <c r="AV29" i="1"/>
  <c r="AT30" i="1"/>
  <c r="AV30" i="1"/>
  <c r="AT31" i="1"/>
  <c r="AV31" i="1"/>
  <c r="AT32" i="1"/>
  <c r="AV32" i="1"/>
  <c r="AT34" i="1"/>
  <c r="AT35" i="1"/>
  <c r="AV35" i="1"/>
  <c r="AT36" i="1"/>
  <c r="AV36" i="1"/>
  <c r="AT37" i="1"/>
  <c r="AV37" i="1"/>
  <c r="AT38" i="1"/>
  <c r="AV38" i="1"/>
  <c r="AT39" i="1"/>
  <c r="AV39" i="1"/>
  <c r="AT40" i="1"/>
  <c r="AV40" i="1"/>
  <c r="AT41" i="1"/>
  <c r="AV41" i="1"/>
  <c r="AT42" i="1"/>
  <c r="AV42" i="1"/>
  <c r="AT43" i="1"/>
  <c r="AV43" i="1"/>
  <c r="AT44" i="1"/>
  <c r="AV44" i="1"/>
  <c r="AT46" i="1"/>
  <c r="AV46" i="1"/>
  <c r="AT48" i="1"/>
  <c r="AV48" i="1"/>
  <c r="AT50" i="1"/>
  <c r="AV50" i="1"/>
  <c r="AT53" i="1"/>
  <c r="AV53" i="1"/>
  <c r="AV54" i="1"/>
  <c r="AT55" i="1"/>
  <c r="AV55" i="1"/>
  <c r="AT56" i="1"/>
  <c r="AV56" i="1"/>
  <c r="AT57" i="1"/>
  <c r="AV57" i="1"/>
  <c r="AT58" i="1"/>
  <c r="AV58" i="1"/>
  <c r="AT15" i="1"/>
  <c r="AV15" i="1"/>
  <c r="AS58" i="1"/>
  <c r="AS57" i="1"/>
  <c r="AS56" i="1"/>
  <c r="AS55" i="1"/>
  <c r="AS54" i="1"/>
  <c r="AS53" i="1"/>
  <c r="AS52" i="1"/>
  <c r="AS50" i="1"/>
  <c r="AS48" i="1"/>
  <c r="AS46" i="1"/>
  <c r="AS44" i="1"/>
  <c r="AS43" i="1"/>
  <c r="AS42" i="1"/>
  <c r="AS41" i="1"/>
  <c r="AS40" i="1"/>
  <c r="AS39" i="1"/>
  <c r="AS38" i="1"/>
  <c r="AS37" i="1"/>
  <c r="AS36" i="1"/>
  <c r="AS35" i="1"/>
  <c r="AS32" i="1"/>
  <c r="AS31" i="1"/>
  <c r="AS30" i="1"/>
  <c r="AS29" i="1"/>
  <c r="AS28" i="1"/>
  <c r="AS27" i="1"/>
  <c r="AS26" i="1"/>
  <c r="AS25" i="1"/>
  <c r="AS23" i="1"/>
  <c r="AS22" i="1"/>
  <c r="AS21" i="1"/>
  <c r="AS19" i="1"/>
  <c r="AS17" i="1"/>
  <c r="AS16" i="1"/>
  <c r="AS15" i="1"/>
  <c r="AN16" i="1"/>
  <c r="AN17" i="1"/>
  <c r="AN19" i="1"/>
  <c r="AP19" i="1"/>
  <c r="AN21" i="1"/>
  <c r="AN36" i="1"/>
  <c r="AN38" i="1"/>
  <c r="AN39" i="1"/>
  <c r="AP39" i="1"/>
  <c r="AN40" i="1"/>
  <c r="AN52" i="1"/>
  <c r="AN53" i="1"/>
  <c r="AN55" i="1"/>
  <c r="AP55" i="1"/>
  <c r="AN56" i="1"/>
  <c r="AN57" i="1"/>
  <c r="AN58" i="1"/>
  <c r="AM58" i="1"/>
  <c r="AM57" i="1"/>
  <c r="AM56" i="1"/>
  <c r="AM55" i="1"/>
  <c r="AM54" i="1"/>
  <c r="AM53" i="1"/>
  <c r="AM52" i="1"/>
  <c r="AM50" i="1"/>
  <c r="AM48" i="1"/>
  <c r="AM46" i="1"/>
  <c r="AM44" i="1"/>
  <c r="AM43" i="1"/>
  <c r="AM42" i="1"/>
  <c r="AM41" i="1"/>
  <c r="AM40" i="1"/>
  <c r="AM39" i="1"/>
  <c r="AM38" i="1"/>
  <c r="AM37" i="1"/>
  <c r="AM36" i="1"/>
  <c r="AM35" i="1"/>
  <c r="AM32" i="1"/>
  <c r="AM31" i="1"/>
  <c r="AM30" i="1"/>
  <c r="AM29" i="1"/>
  <c r="AM28" i="1"/>
  <c r="AM27" i="1"/>
  <c r="AM26" i="1"/>
  <c r="AM25" i="1"/>
  <c r="AM23" i="1"/>
  <c r="AM22" i="1"/>
  <c r="AM21" i="1"/>
  <c r="AM19" i="1"/>
  <c r="AM17" i="1"/>
  <c r="AM16" i="1"/>
  <c r="AM15" i="1"/>
  <c r="AH48" i="1"/>
  <c r="AH27" i="1"/>
  <c r="AH16" i="1"/>
  <c r="AJ16" i="1"/>
  <c r="AH19" i="1"/>
  <c r="AH21" i="1"/>
  <c r="AJ21" i="1"/>
  <c r="AH22" i="1"/>
  <c r="AH23" i="1"/>
  <c r="AH25" i="1"/>
  <c r="AH26" i="1"/>
  <c r="AH28" i="1"/>
  <c r="AH29" i="1"/>
  <c r="AH30" i="1"/>
  <c r="AH31" i="1"/>
  <c r="AH32" i="1"/>
  <c r="AH35" i="1"/>
  <c r="AJ35" i="1"/>
  <c r="AH36" i="1"/>
  <c r="AH37" i="1"/>
  <c r="AH38" i="1"/>
  <c r="AH39" i="1"/>
  <c r="AJ39" i="1"/>
  <c r="AH40" i="1"/>
  <c r="AH41" i="1"/>
  <c r="AJ41" i="1"/>
  <c r="AH42" i="1"/>
  <c r="AJ42" i="1"/>
  <c r="AH43" i="1"/>
  <c r="AH44" i="1"/>
  <c r="AJ44" i="1"/>
  <c r="AH46" i="1"/>
  <c r="AJ46" i="1"/>
  <c r="AH50" i="1"/>
  <c r="AH52" i="1"/>
  <c r="AH53" i="1"/>
  <c r="AJ53" i="1"/>
  <c r="AH55" i="1"/>
  <c r="AJ55" i="1"/>
  <c r="AH56" i="1"/>
  <c r="AJ56" i="1"/>
  <c r="AH57" i="1"/>
  <c r="AJ57" i="1"/>
  <c r="AH58" i="1"/>
  <c r="AJ58" i="1"/>
  <c r="AH15" i="1"/>
  <c r="AJ15" i="1"/>
  <c r="AG58" i="1"/>
  <c r="AG57" i="1"/>
  <c r="AG56" i="1"/>
  <c r="AG55" i="1"/>
  <c r="AG54" i="1"/>
  <c r="AG53" i="1"/>
  <c r="AG52" i="1"/>
  <c r="AG50" i="1"/>
  <c r="AG48" i="1"/>
  <c r="AG46" i="1"/>
  <c r="AG44" i="1"/>
  <c r="AG43" i="1"/>
  <c r="AG42" i="1"/>
  <c r="AG41" i="1"/>
  <c r="AG40" i="1"/>
  <c r="AG39" i="1"/>
  <c r="AG38" i="1"/>
  <c r="AG37" i="1"/>
  <c r="AG36" i="1"/>
  <c r="AG35" i="1"/>
  <c r="AG32" i="1"/>
  <c r="AG31" i="1"/>
  <c r="AG30" i="1"/>
  <c r="AG29" i="1"/>
  <c r="AG28" i="1"/>
  <c r="AG27" i="1"/>
  <c r="AG26" i="1"/>
  <c r="AG25" i="1"/>
  <c r="AG23" i="1"/>
  <c r="AG22" i="1"/>
  <c r="AG21" i="1"/>
  <c r="AJ19" i="1"/>
  <c r="AG19" i="1"/>
  <c r="AG17" i="1"/>
  <c r="AG16" i="1"/>
  <c r="AG15" i="1"/>
  <c r="AA58" i="1"/>
  <c r="AA57" i="1"/>
  <c r="AA56" i="1"/>
  <c r="AA55" i="1"/>
  <c r="AA54" i="1"/>
  <c r="AA53" i="1"/>
  <c r="AA52" i="1"/>
  <c r="AA50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2" i="1"/>
  <c r="AA31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16" i="1"/>
  <c r="AB17" i="1"/>
  <c r="AB19" i="1"/>
  <c r="AD19" i="1"/>
  <c r="AB21" i="1"/>
  <c r="AB22" i="1"/>
  <c r="AD22" i="1"/>
  <c r="AB23" i="1"/>
  <c r="AB25" i="1"/>
  <c r="AB26" i="1"/>
  <c r="AD26" i="1"/>
  <c r="AD59" i="1" s="1"/>
  <c r="AB27" i="1"/>
  <c r="AB28" i="1"/>
  <c r="AB29" i="1"/>
  <c r="AB30" i="1"/>
  <c r="AB31" i="1"/>
  <c r="AB32" i="1"/>
  <c r="AB35" i="1"/>
  <c r="AB36" i="1"/>
  <c r="AB37" i="1"/>
  <c r="AB38" i="1"/>
  <c r="AB39" i="1"/>
  <c r="AD39" i="1"/>
  <c r="AB40" i="1"/>
  <c r="AB41" i="1"/>
  <c r="AD41" i="1"/>
  <c r="AB42" i="1"/>
  <c r="AB43" i="1"/>
  <c r="AB44" i="1"/>
  <c r="AB46" i="1"/>
  <c r="AD46" i="1"/>
  <c r="AB48" i="1"/>
  <c r="AB50" i="1"/>
  <c r="AB52" i="1"/>
  <c r="AB53" i="1"/>
  <c r="AB55" i="1"/>
  <c r="AB57" i="1"/>
  <c r="AB58" i="1"/>
  <c r="E59" i="1"/>
  <c r="AV59" i="1"/>
  <c r="BA59" i="1" l="1"/>
</calcChain>
</file>

<file path=xl/sharedStrings.xml><?xml version="1.0" encoding="utf-8"?>
<sst xmlns="http://schemas.openxmlformats.org/spreadsheetml/2006/main" count="819" uniqueCount="472">
  <si>
    <t>SECRETARIA DISTRITAL DE GOBIERNO</t>
  </si>
  <si>
    <t>VIGENCIA DE LA PLANEACIÓN</t>
  </si>
  <si>
    <t>CONTROL DE CAMBIOS</t>
  </si>
  <si>
    <t>DEPENDENCIA</t>
  </si>
  <si>
    <t>ALCALDIA LOCAL DE LOS MARTIRES</t>
  </si>
  <si>
    <t>VERSIÓN</t>
  </si>
  <si>
    <t>FECHA</t>
  </si>
  <si>
    <t>DESCRIPCIÓN DE LA MODIFICACIÓN</t>
  </si>
  <si>
    <t>ALCALDE LOCAL</t>
  </si>
  <si>
    <t>ALCALDE/SA LOCAL DE LOS MARTIRES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</si>
  <si>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</si>
  <si>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</si>
  <si>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</si>
  <si>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</si>
  <si>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</si>
  <si>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</si>
  <si>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</si>
  <si>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</si>
  <si>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</si>
  <si>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</si>
  <si>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</si>
  <si>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</si>
  <si>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</si>
  <si>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</si>
  <si>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META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</si>
  <si>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</si>
  <si>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</si>
  <si>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</si>
  <si>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</si>
  <si>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</si>
  <si>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</si>
  <si>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</si>
  <si>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</si>
  <si>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</si>
  <si>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</si>
  <si>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</si>
  <si>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</si>
  <si>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</si>
  <si>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</si>
  <si>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</si>
  <si>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</si>
  <si>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</si>
  <si>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</si>
  <si>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</si>
  <si>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</si>
  <si>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</si>
  <si>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</si>
  <si>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</si>
  <si>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</si>
  <si>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</si>
  <si>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</si>
  <si>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EJECUCIÓN PONDERADA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</si>
  <si>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</si>
  <si>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</si>
  <si>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</si>
  <si>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</si>
  <si>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</si>
  <si>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</si>
  <si>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</si>
  <si>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</si>
  <si>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</si>
  <si>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</si>
  <si>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VIGENCIA 2017</t>
  </si>
  <si>
    <t>SUMA</t>
  </si>
  <si>
    <t>Plan de Acción del Consejo Local de Gobierno</t>
  </si>
  <si>
    <t>EFICACIA</t>
  </si>
  <si>
    <t>Plan de Acción</t>
  </si>
  <si>
    <t>Area de Gestión de Desarrollo Local</t>
  </si>
  <si>
    <t>NO SE PROGRAMA EJECUCIÓN A LA META EN EL PRIMER TRIMESTRE</t>
  </si>
  <si>
    <t>NO SE PROGRAMA EJECUCION PARA ESTE TRIMESTRE</t>
  </si>
  <si>
    <t>LA FORMALIZACION DE LA EJECUCION DEL CLG SE REALIZA SEMESTRALMENTE Y ESTAMOS PENDIENTES DE SU PAORBACION FORMAL PARA EL CONSEJO LOCAL DE GOBIERNO EL 27 DE JULIO DE 2018</t>
  </si>
  <si>
    <t>Asistencias CLG, Plan de Acción</t>
  </si>
  <si>
    <t xml:space="preserve">Se anexa acta de Consejo Local de Gobierno de los meses: Junio, Julio y Agosto 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</si>
  <si>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</si>
  <si>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</si>
  <si>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</si>
  <si>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</si>
  <si>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</si>
  <si>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Listado de Asistencia</t>
  </si>
  <si>
    <t>Alcalde</t>
  </si>
  <si>
    <t>Se evidencia el aumento del 40% en la participación en la Audiencia de Rendición de Cuentas.
Asistencia RdC Vigencia 2016: 211
Asistencia RdC Vigencia 2017: 313
Meta Programada: (211+84) = 295
Meta Cumplida con 313 de Asistencia.</t>
  </si>
  <si>
    <t>Evidencia RdC Vigencia 2017 (Asistencia) Vs Asistencia RdC Vigencia 2016</t>
  </si>
  <si>
    <t>ESTA META YA SE CUMPLIO EN EL SEGUNDO TRIMESTRE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</si>
  <si>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</si>
  <si>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</si>
  <si>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</si>
  <si>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</si>
  <si>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</si>
  <si>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MUSI</t>
  </si>
  <si>
    <t>Planeación</t>
  </si>
  <si>
    <t>META NO PROGRAMADA</t>
  </si>
  <si>
    <t>NO SE PROGRAMA EJECUCIÓN A LA META EN EL SEGUNDO TRIMESTRE</t>
  </si>
  <si>
    <t>NO SE PROGRAMA EJECUCIÓN A LA META EN EL TERCER TRIMESTRE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</si>
  <si>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</si>
  <si>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</si>
  <si>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</si>
  <si>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</si>
  <si>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</si>
  <si>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N/A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</si>
  <si>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</si>
  <si>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</si>
  <si>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Aplicativo Orfeo</t>
  </si>
  <si>
    <t>Todas las areas</t>
  </si>
  <si>
    <t xml:space="preserve">SE DA RESPUESTA A LOS EJERCICIOS DE CONTROL POLÍTICO, DERECHOS DE PETICIÓN QUE REALIZA EL CONCEJO DE BOGOTÁ </t>
  </si>
  <si>
    <t>APLICATIVO ORFEO</t>
  </si>
  <si>
    <t>Matriz de seguimiento de Ejercicios de Control Politico</t>
  </si>
  <si>
    <t>SE CUMPLE CON LA RESPUESTA DE LOS EJERCICIOS DE CONTROL POLITICO, DERECHOS DE PETICION Y/O SOLICITUDES QUE REALICE EL CONSEJO DE BOGOTA Y EL CONGRESO</t>
  </si>
  <si>
    <t>MATRIZ DE SEGUIMIENTO SAC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</si>
  <si>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</si>
  <si>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</si>
  <si>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</si>
  <si>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</si>
  <si>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</si>
  <si>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>Estrategia de Comunicación</t>
  </si>
  <si>
    <t>Prensa</t>
  </si>
  <si>
    <t xml:space="preserve">SE REALIZA Y IMPLEMENTA  EL PLAN DE COMUNICACIONES </t>
  </si>
  <si>
    <t>Plan de Comunicaciones Vigencia 2018 Realizado e Implementado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</si>
  <si>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</si>
  <si>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</si>
  <si>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</si>
  <si>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</si>
  <si>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>Campañas Externas</t>
  </si>
  <si>
    <t>SE REALIZA LAS SIGUIENTES CAMPAÑAS:  BOLETIN MARTIRES INFORMA, DIALOGOS CIDADANOS EN EL MARCO DE RdC, PERIODICO EL PATRIMONIO EDICION NUMERO 14, PRESENTACION APERSONERIA, COMUNICACIONES AMBIENTE, CAMPAÑAS SEGURIDAD Y ESPACIO PUBLICO, CAMPAÑA, JUNTAS ZONALES DE SEGURIDAD ESTABLECIMIENTOS</t>
  </si>
  <si>
    <t>EVIDENCIA MAGNETICA</t>
  </si>
  <si>
    <t>SE REALIZARON MAS DE 33 CAMPAÑAS EXTERNAS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</si>
  <si>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</si>
  <si>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</si>
  <si>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</si>
  <si>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</si>
  <si>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Campañas Internas</t>
  </si>
  <si>
    <t>NO SE EJECUTA ESTÁ META EN ESTE TRIMESTRE SE PROGRAMA PARA EL III TRIMESTRE HACER 6 CAMPAÑAS INTERNAS</t>
  </si>
  <si>
    <t>04-09-2018 CAMPAÑA SIG - GESTIÓN DOCUMENTAL - PLAN DE COMUNICACIONES
14-09-2018 CAMPAÑA AMBIENTAL
19-09-2018 LEY DE TRANSPARENCIA - PAGINA WEB - CONCURSO DE DERECHOS HUMANOS
27-09-2018 FOTOGRAFIA DE LA LOCALIDAD
28-08-2018 CONOCIENDO NUESTRA ENTIDAD - PLAN DE DESARROLLO - PLAN DE GESTIÓN 2018 - HISTORIA</t>
  </si>
  <si>
    <t>IVC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</si>
  <si>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</si>
  <si>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</si>
  <si>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</si>
  <si>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</si>
  <si>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</si>
  <si>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</si>
  <si>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SI</t>
  </si>
  <si>
    <t>Según cifras de SIACTUA y del Proyecto DIAL la alcaldía local de los mártires archivó durante el primer trimestre 44 actuaciones de obras anteriores a la ley 1801 de 2016</t>
  </si>
  <si>
    <t>SIACTUA y Proyecto DIAL</t>
  </si>
  <si>
    <t>NO SE PROGRAMA EJECUCIÓN A LA META EN EL SEGUNDO TRIMESTRE. A PESAR DE ELLO SE ARCHIVAN ACTUACIONES DE OBRAS  ANTERIOIR A LA LEY 1801/2016</t>
  </si>
  <si>
    <t>ANEXA MATRIZ DE SEGUIMIENTO SI ACTUA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</si>
  <si>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</si>
  <si>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</si>
  <si>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Según cifras de SIACTUA y del Proyecto DIAL la alcaldía local de los mártires archivó durante el primer trimestre 33 actuaciones de establecimientos de comercio+ anteriores a la ley 1801 de 2016</t>
  </si>
  <si>
    <t>NO SE PROGRAMA EJECUCIÓN A LA META EN EL SEGUNDO TRIMESTRE. A PESAR DE ELLO SE ARCHIVAN ACTUACIONES DE ESTABLECIMIENTO  ANTERIOIR A LA LEY 1801/2016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</si>
  <si>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</si>
  <si>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</si>
  <si>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</si>
  <si>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Acciones de Control u Operativos</t>
  </si>
  <si>
    <t>Coordinación Policiva y Juridica</t>
  </si>
  <si>
    <t>SE REALIZARON MAS DE 5 OPERATIVOS DE ESPACIO PÚBLICO EN: RICAURTE, VOTO NACIONAL, CALLE 6, CANAL COMUNEROS</t>
  </si>
  <si>
    <t>ACTAS DE OPERATIVO Y REGISTRO FOTOGRAFICO</t>
  </si>
  <si>
    <t>SE REALIZAN VEINTE OPERATIVOS EN MATERIA DE ESPACIO PUBLICO</t>
  </si>
  <si>
    <t>MATRIZ DE GESTIÓN POLICIVA, ACTAS DE OPERATIVO, REGISTRO FOTOGRAFICO</t>
  </si>
  <si>
    <t>SE ANEXA EN EL DRIVE LA VIDENCIA DE LOS OPERATIVOS DE ESPACIO PUBLICO</t>
  </si>
  <si>
    <t>DRIVE META 10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</si>
  <si>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</si>
  <si>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</si>
  <si>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</si>
  <si>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</si>
  <si>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SE REALIZARON MAS DE 5 OPERATIVOS A ESTABLECIMIENTOS Y EN MATERIA DE ACTIVIDAD ECONOMICA</t>
  </si>
  <si>
    <t>SE REALIZAN TRECE OPERATIVOS EN MATERIA DE ACTIVIDAD ECONOMICA</t>
  </si>
  <si>
    <t>SE ANEXA EN EL DRIVE LA VIDENCIA DE LOS OPERATIVOS DE ESTABLECIMIENTO DE COMERCIO</t>
  </si>
  <si>
    <t>DRIVE META 11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</si>
  <si>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</si>
  <si>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</si>
  <si>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</si>
  <si>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</si>
  <si>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SE REALIZARON MAS DE 3 OPERATIVOS EN MATERIA DE URBANISMO</t>
  </si>
  <si>
    <t>SE REALIZAN SEIS OPERATIVOS EN MATERIA DE URBANISMO</t>
  </si>
  <si>
    <t>SE ANEXA EN EL DRIVE LA VIDENCIA DE LOS OPERATIVOS DE OBRAS</t>
  </si>
  <si>
    <t>DRIVE META 12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</si>
  <si>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</si>
  <si>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</si>
  <si>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</si>
  <si>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animales</t>
  </si>
  <si>
    <t>SE REALIZARON MAS DE 3 OPERATIVOS EN MATERIA DE AMBIENTE</t>
  </si>
  <si>
    <t>SE REALIZAN TRECE OPERATIVOS EN MATERIA DE AMBIENTE</t>
  </si>
  <si>
    <t>SE ANEXA EN EL DRIVE LA VIDENCIA DE LOS OPERATIVOS EN MATERIA DE AMBIENTE</t>
  </si>
  <si>
    <t>DRIVE META 13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</si>
  <si>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</si>
  <si>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</si>
  <si>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</si>
  <si>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</si>
  <si>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Pronunciarse (Avoca, rechazar o enviar al competente) sobre el 85% de las actuaciones policivas recibidas en las Inspecciones de Policía radicadas durante el año 2.018.</t>
  </si>
  <si>
    <t>Porcentaje de auto que avocan conocimiento</t>
  </si>
  <si>
    <t>Número de autos durante la vigencia 2018/Número total de actuaciones radicadas) *100</t>
  </si>
  <si>
    <t>Autos que avocan conocimiento</t>
  </si>
  <si>
    <t>APLICATIVO</t>
  </si>
  <si>
    <t>SÍ ACTUA</t>
  </si>
  <si>
    <t>SE CUMPLE CON 100%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</si>
  <si>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</si>
  <si>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</si>
  <si>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</si>
  <si>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CRECIENTE</t>
  </si>
  <si>
    <t>Actuaciones adminsitrativas resueltas</t>
  </si>
  <si>
    <t>Inspección de polícia</t>
  </si>
  <si>
    <t>si</t>
  </si>
  <si>
    <t xml:space="preserve">GESTIÓN CORPORATIVA LOCAL
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</si>
  <si>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</si>
  <si>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</si>
  <si>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</si>
  <si>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</si>
  <si>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PREDIS</t>
  </si>
  <si>
    <t>Presupuesto</t>
  </si>
  <si>
    <t>SE EVIDENCIA 12% D EPORCENTAJE DE EJECUCIÓN</t>
  </si>
  <si>
    <t>Se reporta el 31,60% en el compromiso del presupuesto de inversión directa a septiembre de 2018</t>
  </si>
  <si>
    <t>Se anexa PREDIS</t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</si>
  <si>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</si>
  <si>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</si>
  <si>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</si>
  <si>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EL CUMPLIMIENTO DE ESTA META ESTA PROGRAMADA PARA EL IV TRIMESTRE</t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</si>
  <si>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</si>
  <si>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</si>
  <si>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</si>
  <si>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</si>
  <si>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</si>
  <si>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</si>
  <si>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Alcalde, AGDL</t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</si>
  <si>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</si>
  <si>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</si>
  <si>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</si>
  <si>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SECOP, COLOMBIA COMPRA EFICIENTE</t>
  </si>
  <si>
    <t>Contratación</t>
  </si>
  <si>
    <t>SE REALIZA LA PUBLICACIÓN DEL 100% DE LA CONTRATACIÓN DEL FDL EN EL PORTAL COMPRA EFICIENTE, SECOP I Y II</t>
  </si>
  <si>
    <t>SECOP I Y 2, MATRIZ DE SEGUIMIENTO</t>
  </si>
  <si>
    <t xml:space="preserve">ANEXA MATRIZ DE SEGUIMIENTO SECOP </t>
  </si>
  <si>
    <t xml:space="preserve">SE CUMPLE AL 100% CON LA PUBLICACÓN DE LA CONTRATACIÓN DEL FDLM </t>
  </si>
  <si>
    <t>MATRIZ ACTUALIZADA A SEPTIEMBRE 2018</t>
  </si>
  <si>
    <t>Porcentaje de bienes de caracteristicas tecnicas uniformes de común utilización aquiridos a través del portal CCE</t>
  </si>
  <si>
    <t>Bienes de Características Técnicas Uniformes de Común Utilización a través del portal Colombia Compra Eficiente Aquiridos</t>
  </si>
  <si>
    <t>Portal Colombia Compra Eficiente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</si>
  <si>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</si>
  <si>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</si>
  <si>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</si>
  <si>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</si>
  <si>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Número de solicitudes enviadas con el cumplimiento de los lineamientos establecidos a la SDG cumpliendo Directiva 12 de 2016</t>
  </si>
  <si>
    <t>Reporte de la Direccion de Gestión para el Desarrollo Local de la SGD</t>
  </si>
  <si>
    <t>SE CUMPLE AL 100% CON LA DIRECTIVA 12 DE 2016</t>
  </si>
  <si>
    <t>SOLICITUDES ENVIADAS A SDG</t>
  </si>
  <si>
    <t>ANEXO ENVIO DE SOLICITUD</t>
  </si>
  <si>
    <t>SE ANEXA EN EL DRIVE CONCEPTOS PREVIOS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</si>
  <si>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</si>
  <si>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</si>
  <si>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</si>
  <si>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</si>
  <si>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SE ESTA A LA ESPERA DE LINEAMIENTOS DEL SIPSE Y DIRECRICES POR PARTE DE LA SDG</t>
  </si>
  <si>
    <t>Según informe de DGPDL la alcaldía local cumplió con el 100% del plan de implementación de SIPSE</t>
  </si>
  <si>
    <t>Informe de DGPDL</t>
  </si>
  <si>
    <t>Asistir al 100% de las jornadas de actualización y unificación de criterios contables con las alcaldías locales bajo el nuevo marco normativo contable programadas por la Dirección Financiera de la SDG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</si>
  <si>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</si>
  <si>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</si>
  <si>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Asistencia a las jornadas de actualización y unificación de criterios</t>
  </si>
  <si>
    <t>Actas de actualización y unificación</t>
  </si>
  <si>
    <t>Contabilidad, almacén</t>
  </si>
  <si>
    <t>La alcaldía local de los mártires asitió a las jornadas de unificación de criterios contables citadas por la subsecretar+ia de gestión institucional y la dirección financiera</t>
  </si>
  <si>
    <t>radicado 201840002255093</t>
  </si>
  <si>
    <t>Según informe presentado por la subsecretaría de gestión institucional y la Dirección Financiera la alcaldía local asistió a todas las jornadas de unificación de criterios contables</t>
  </si>
  <si>
    <t>radicado 20184000255093</t>
  </si>
  <si>
    <t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</si>
  <si>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</si>
  <si>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</si>
  <si>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Reportes realizados</t>
  </si>
  <si>
    <t>ORFEO</t>
  </si>
  <si>
    <t>Contratación, Presupuesto, Almacén, multas</t>
  </si>
  <si>
    <t>SE REPORTA EL 100% DE LA INFORMACIÓN INSUMOPARA LOS ESTADOS CONTABLES</t>
  </si>
  <si>
    <t>Evidencia Insumo de Estados Contables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</si>
  <si>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</si>
  <si>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</si>
  <si>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</si>
  <si>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</si>
  <si>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 xml:space="preserve"> Requerimientos Asignados a la Alcaldia Local Respondidos</t>
  </si>
  <si>
    <t>ORFEO, MATRIZ SEGUIMIENTO DERECHOS DE PETICIÓN</t>
  </si>
  <si>
    <t>SE RESPONDE EL 90% DE LOS REQUERIMIENTOS DEL TRIMESTRES</t>
  </si>
  <si>
    <t>INFORME PQRS Y ORFEO</t>
  </si>
  <si>
    <t>SE RESPONDE EL 100% DE LOS REQUERIMIENTOS DEL TRIMESTRES</t>
  </si>
  <si>
    <t>Matriz de Seguimiento PQRS</t>
  </si>
  <si>
    <t>SE REPONDE A LOS REQUERIMIENTOS DADOS EN EL TRIMESTRE</t>
  </si>
  <si>
    <t>MATRIZ SAC</t>
  </si>
  <si>
    <t>GESTIÓN DEL PATRIMONIO DOCUMENTAL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</si>
  <si>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</si>
  <si>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</si>
  <si>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</si>
  <si>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</si>
  <si>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>Actas de capacitación</t>
  </si>
  <si>
    <t>Área de Gestión Corporativa Local</t>
  </si>
  <si>
    <t xml:space="preserve">Revisión Archivo físico </t>
  </si>
  <si>
    <t>NO PROGRAMADO</t>
  </si>
  <si>
    <t xml:space="preserve"> SE ANEXAN MEMORANDOS INTERNOS DE CUMPLIMIENTO</t>
  </si>
  <si>
    <t xml:space="preserve">GERENCIA DE TI
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</si>
  <si>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</si>
  <si>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</si>
  <si>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</si>
  <si>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Politicas de Gestión de TIC Impartidas por la DTI Cumplidas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</si>
  <si>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</si>
  <si>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</si>
  <si>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</si>
  <si>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</si>
  <si>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</si>
  <si>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Hacer un (1) ejercicio de evaluación del normograma  aplicables al proceso/Alcaldía Local de conformidad con el procedimiento  "Procedimiento para la identificación y evaluación de requisitos legales"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</si>
  <si>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</si>
  <si>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</si>
  <si>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</si>
  <si>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</si>
  <si>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</si>
  <si>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 xml:space="preserve">Seguimiento Herramienta de Registro de Requisitos Legales </t>
  </si>
  <si>
    <t>META NO PROGRAMADA PARA I TRIMESTRE</t>
  </si>
  <si>
    <t>ESTA META SE CUMPLE CON  EL DERECHO D EPETICION ENTREGADO A LA CONCEJAL MARIA VICTORIA VARGAS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</si>
  <si>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</si>
  <si>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</si>
  <si>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</si>
  <si>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</si>
  <si>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Gestor Ambiental</t>
  </si>
  <si>
    <t>Seguimiento Mediciones de desempeño Ambiental</t>
  </si>
  <si>
    <t>SE REALIZA AUTOEVALUACION DE DESEMPEÑO AMBIENTAL E INSPECCIÓN AMBIENTAL</t>
  </si>
  <si>
    <t>ACTAS DE REUNIÓN Y EVIDENCIA</t>
  </si>
  <si>
    <t>Disminución de requerimientos ciudadanos vencidos asignados a la Alcaldía Local</t>
  </si>
  <si>
    <t>Aplicativo de gestión documental</t>
  </si>
  <si>
    <t>Promotor de la Mejora  y líderes de proceso Alcaldía Local</t>
  </si>
  <si>
    <t>Seguimiento Requerimiento ciudadanos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</si>
  <si>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</si>
  <si>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</si>
  <si>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</si>
  <si>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</si>
  <si>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</si>
  <si>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Promotor de la Mejora Alcaldía Local</t>
  </si>
  <si>
    <t>Seguimiento AGORA</t>
  </si>
  <si>
    <t>SE INGRESA EN LA HERRAMIENTA AGORA UNA BUENA PRACTICA DE GESTIÓN DE CONOCIMIENTO, MATRIZ DE SEGUIMIENTO SECOP2</t>
  </si>
  <si>
    <t>MATRIZ DE SEGUIMIENTO SECOP 2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</si>
  <si>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</si>
  <si>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</si>
  <si>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</si>
  <si>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Aplicativo de gestión documental ORFEO</t>
  </si>
  <si>
    <t>Seguimiento al reporte expedido por el Aplicactivo de Gestión ORFEO</t>
  </si>
  <si>
    <t>La alcaldía local de los mártires cuenta con 2330 comunicaciones en ORFEO 1</t>
  </si>
  <si>
    <t>Informe de ORFEO 1</t>
  </si>
  <si>
    <t>SE ANEXA PANTALLAZOS DE GESTION</t>
  </si>
  <si>
    <t>Mantener el 100% de las acciones de mejora asignadas al proceso/Alcaldía con relación a planes de mejoramiento interno documentadas y vigentes</t>
  </si>
  <si>
    <t>Acciones correctivas documentadas y vigentes</t>
  </si>
  <si>
    <t>(1-No. De acciones vencidas de plan de mejoramiento responsabilidad del proceso /N°  de acciones a gestionar bajo responsabilidad del proceso)*100</t>
  </si>
  <si>
    <t>Plan de Actualización de la Documentación</t>
  </si>
  <si>
    <t>OFICINA ASESORA DE PLANEACION</t>
  </si>
  <si>
    <t xml:space="preserve">Revisión aplicativo </t>
  </si>
  <si>
    <t>12% DE VENCIMIENTO ACCIONES INTERNAS
7% DE VENCIMIENTO ACCIONES EXTERNAS</t>
  </si>
  <si>
    <t>CONSOLIDADO PLAN DE MEJORAMIENTO CONTRALORIA</t>
  </si>
  <si>
    <t xml:space="preserve">Acciones de mejora internas - 39%
</t>
  </si>
  <si>
    <t>SE EVIDENCIA PLAN DE MEJORAMIENTO CERRADOS</t>
  </si>
  <si>
    <t>SE ANEXAN PLANES DE MEJORAMIENTO INTERNO Y EXTERNOS EN DRIVE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</si>
  <si>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</si>
  <si>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</si>
  <si>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</si>
  <si>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LEY1712</t>
  </si>
  <si>
    <t>PÁGINA WEB ALCALDÍA LOCAL</t>
  </si>
  <si>
    <t>Líderes de proceso</t>
  </si>
  <si>
    <t xml:space="preserve">Seguimiento Página Web Alcaldía Local </t>
  </si>
  <si>
    <t>FALTAN 3 REQUERIMIENTOS SEGÚN LA LEY 1712</t>
  </si>
  <si>
    <t>PAGINA WEB FDLM</t>
  </si>
  <si>
    <t>Según la matriz de registro de publicaciones, la alcaldía local de los mártires cumple con el 98% de los criterios de la ley 1712</t>
  </si>
  <si>
    <t>MATRIZ DE SEGUIMIENTO PUBLICACIONES LEY DE TRANSPARENCIA</t>
  </si>
  <si>
    <t>SE CUMPLE CON 98% DE LA PUBLICACIÓN DE LEY DE TRANSPARENCIA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</si>
  <si>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</si>
  <si>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</si>
  <si>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</si>
  <si>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</si>
  <si>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</si>
  <si>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</si>
  <si>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</si>
  <si>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</si>
  <si>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</si>
  <si>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</si>
  <si>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</si>
  <si>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</si>
  <si>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</si>
  <si>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</si>
  <si>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</si>
  <si>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</si>
  <si>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</si>
  <si>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</si>
  <si>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</si>
  <si>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</si>
  <si>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</si>
  <si>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</si>
  <si>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</si>
  <si>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</si>
  <si>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</si>
  <si>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</si>
  <si>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</si>
  <si>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</si>
  <si>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</si>
  <si>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</si>
  <si>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</si>
  <si>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</si>
  <si>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</si>
  <si>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</si>
  <si>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</si>
  <si>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</si>
  <si>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</si>
  <si>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</si>
  <si>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</si>
  <si>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</si>
  <si>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</si>
  <si>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</si>
  <si>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</si>
  <si>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</si>
  <si>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</si>
  <si>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</si>
  <si>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</si>
  <si>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</si>
  <si>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</si>
  <si>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</si>
  <si>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</si>
  <si>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</si>
  <si>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</si>
  <si>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</si>
  <si>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</si>
  <si>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</si>
  <si>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</si>
  <si>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</si>
  <si>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</si>
  <si>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</si>
  <si>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</si>
  <si>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</si>
  <si>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</si>
  <si>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</si>
  <si>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</si>
  <si>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</si>
  <si>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</si>
  <si>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</si>
  <si>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</si>
  <si>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</si>
  <si>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</si>
  <si>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</si>
  <si>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</si>
  <si>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</si>
  <si>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</si>
  <si>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</si>
  <si>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</si>
  <si>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</si>
  <si>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r>
      <t xml:space="preserve">Realizar 40 </t>
    </r>
    <r>
      <rPr>
        <sz val="12"/>
        <rFont val="Arial Rounded MT Bold"/>
        <family val="2"/>
      </rPr>
      <t>acciones de control u operativos en materia de urbanismo relacionados con la integridad del Espacio Público</t>
    </r>
  </si>
  <si>
    <r>
      <t xml:space="preserve">Comprometer al 30 de junio del 2018 el </t>
    </r>
    <r>
      <rPr>
        <b/>
        <sz val="12"/>
        <color indexed="10"/>
        <rFont val="Arial Rounded MT Bold"/>
        <family val="2"/>
      </rPr>
      <t>50%</t>
    </r>
    <r>
      <rPr>
        <sz val="12"/>
        <rFont val="Arial Rounded MT Bold"/>
        <family val="2"/>
      </rPr>
      <t xml:space="preserve"> del presupuesto de inversión directa disponible a la vigencia para el FDL y el </t>
    </r>
    <r>
      <rPr>
        <b/>
        <sz val="12"/>
        <color indexed="10"/>
        <rFont val="Arial Rounded MT Bold"/>
        <family val="2"/>
      </rPr>
      <t>95%</t>
    </r>
    <r>
      <rPr>
        <sz val="12"/>
        <rFont val="Arial Rounded MT Bold"/>
        <family val="2"/>
      </rPr>
      <t xml:space="preserve"> al 31 de diciembre de 2018.</t>
    </r>
  </si>
  <si>
    <r>
      <t xml:space="preserve">Girar mínimo el </t>
    </r>
    <r>
      <rPr>
        <b/>
        <sz val="12"/>
        <color indexed="10"/>
        <rFont val="Arial Rounded MT Bold"/>
        <family val="2"/>
      </rPr>
      <t>30%</t>
    </r>
    <r>
      <rPr>
        <sz val="12"/>
        <rFont val="Arial Rounded MT Bold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</si>
  <si>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2"/>
        <color indexed="10"/>
        <rFont val="Arial Rounded MT Bold"/>
        <family val="2"/>
      </rPr>
      <t>50%</t>
    </r>
    <r>
      <rPr>
        <sz val="12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</si>
  <si>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r>
      <t>Adelantar el</t>
    </r>
    <r>
      <rPr>
        <b/>
        <sz val="12"/>
        <rFont val="Arial Rounded MT Bold"/>
        <family val="2"/>
      </rPr>
      <t xml:space="preserve"> </t>
    </r>
    <r>
      <rPr>
        <b/>
        <sz val="12"/>
        <color indexed="10"/>
        <rFont val="Arial Rounded MT Bold"/>
        <family val="2"/>
      </rPr>
      <t>100%</t>
    </r>
    <r>
      <rPr>
        <sz val="12"/>
        <rFont val="Arial Rounded MT Bold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</si>
  <si>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2"/>
        <color indexed="10"/>
        <rFont val="Arial Rounded MT Bold"/>
        <family val="2"/>
      </rPr>
      <t xml:space="preserve"> 100% </t>
    </r>
    <r>
      <rPr>
        <sz val="12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</si>
  <si>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r>
      <t xml:space="preserve">Adquirir el </t>
    </r>
    <r>
      <rPr>
        <b/>
        <sz val="12"/>
        <color indexed="10"/>
        <rFont val="Arial Rounded MT Bold"/>
        <family val="2"/>
      </rPr>
      <t>80%</t>
    </r>
    <r>
      <rPr>
        <sz val="12"/>
        <rFont val="Arial Rounded MT Bold"/>
        <family val="2"/>
      </rPr>
      <t xml:space="preserve"> de los bienes de Características Técnicas Uniformes de Común Utilización a través del portal Colombia Compra Eficiente.</t>
    </r>
  </si>
  <si>
    <r>
      <t xml:space="preserve">Depurar el 100% de las comunicaciones en el aplicativo de gestión documental </t>
    </r>
    <r>
      <rPr>
        <b/>
        <sz val="12"/>
        <rFont val="Arial Rounded MT Bold"/>
        <family val="2"/>
      </rPr>
      <t>ORFEO I</t>
    </r>
    <r>
      <rPr>
        <sz val="12"/>
        <rFont val="Arial Rounded MT Bold"/>
        <family val="2"/>
      </rPr>
      <t xml:space="preserve"> (a excepción de los derechos de petición)</t>
    </r>
  </si>
  <si>
    <t>Meta no programada</t>
  </si>
  <si>
    <t>https://app.powerbi.com/view?r=eyJrIjoiYWEwYzQ4NGQtMWJmZi00YmZjLWE3NjktMWI5NDUxM2M4NTA0IiwidCI6IjE0ZGUxNTVmLWUxOTItNDRkYS05OTRkLTE5MTNkODY1ODM3MiIsImMiOjR9</t>
  </si>
  <si>
    <t>De acuerdo a los datos reportados en powerbi, la Alcaldìa Local archivó para el presente trimestre 41 actuaciones de obras.</t>
  </si>
  <si>
    <t>De acuerdo a los datos reportados en powerbi, la Alcaldìa Local archivó para el presente trimestre 76 actuaciones de establecimientos de comercio.</t>
  </si>
  <si>
    <t>Se reporta el 35% de giros del presupuesto comprometiido a vigencia 2017 constituido como obligaciones por pagare a septiembre de 2018</t>
  </si>
  <si>
    <t>De acuerdo con el Radicado No. 20182100457703 la Alcaldía Local tuvo un cumplimiento del 87%</t>
  </si>
  <si>
    <t>Radicado No. 20182100457703</t>
  </si>
  <si>
    <t>De acuerdo con el Radicado No. 20184000431503 la Alcadlía Local  tuvo un cumplimiento del 0%.</t>
  </si>
  <si>
    <t>Radicado No. 20184000431503</t>
  </si>
  <si>
    <t>49,93% (355)</t>
  </si>
  <si>
    <t>SE CUMPLE CON EL 49,93% DE APLICACIÓN EN LA TRD según radicado N° 20184200449433</t>
  </si>
  <si>
    <t>SE CUMPLE CON EL 21% DE LOS LIENAMIENTOS DE GESTIÓN DE LAS TIC SEGÚN RADICADO No. 20184400435333</t>
  </si>
  <si>
    <t>RadicadoNo. 20184400435333</t>
  </si>
  <si>
    <t>http://www.martires.gov.co/transparencia/instrumentos-gestion-informacion-publica/relacionados-informacion</t>
  </si>
  <si>
    <t>No se realizaron accione de control u operativos en materia de convivencia relacionados con artìculos pirotècnicos y sustancicas peligrosas</t>
  </si>
  <si>
    <t>meta no programda</t>
  </si>
  <si>
    <t>meta no programada</t>
  </si>
  <si>
    <t>Se realiza el registro de lecciones aprendidas relacionadas con  SECOP II</t>
  </si>
  <si>
    <t>Dar respuesta al 100% de los requerimientos ciudadanos asignados a la Alcaldía Local durante la vigencia 2017, según la información de seguimiento presentada por el proceso de Servicio a la Ciudadanía.</t>
  </si>
  <si>
    <t>Porcentaje de requerimientos ciudadanos con respuesta de fondo ingresados en la vigencia 2017, según verificación efectuada por el proceso de Servicio a la Ciudadanía</t>
  </si>
  <si>
    <t>((Número de requerimientos ciudadanos con respuesta de fondo asignados a la Alcaldía Local de la vigencia 2017 /Número de requerimientos ciudadanos asignados a la Alcaldía Local de la vigencia 2017)*100%)</t>
  </si>
  <si>
    <t>Archivar 80(30%) actuaciones de obras anteriores a la ley 1801/2016 en la vigencia 2018</t>
  </si>
  <si>
    <t>Archivar 27 (20%) actuaciones de establecimiento de comercio anteriores a la ley 1801/2016 en la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</si>
</sst>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.00\ _€_-;\-* #,##0.00\ _€_-;_-* &quot;-&quot;??\ _€_-;_-@_-"/>
    <numFmt numFmtId="165" formatCode="[$$-240A]\ #,##0.00"/>
    <numFmt numFmtId="166" formatCode="* #,##0.00&quot;    &quot;;\-* #,##0.00&quot;    &quot;;* \-#&quot;    &quot;;@\ 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 Rounded MT Bold"/>
      <family val="2"/>
    </font>
    <font>
      <b/>
      <sz val="12"/>
      <color indexed="16"/>
      <name val="Arial Rounded MT Bold"/>
      <family val="2"/>
    </font>
    <font>
      <b/>
      <sz val="12"/>
      <color indexed="8"/>
      <name val="Arial Rounded MT Bold"/>
      <family val="2"/>
    </font>
    <font>
      <sz val="12"/>
      <color rgb="FF00000A"/>
      <name val="Arial Rounded MT Bold"/>
      <family val="2"/>
    </font>
    <font>
      <sz val="12"/>
      <color rgb="FF000000"/>
      <name val="Arial Rounded MT Bold"/>
      <family val="2"/>
    </font>
    <font>
      <b/>
      <sz val="12"/>
      <color indexed="10"/>
      <name val="Arial Rounded MT Bold"/>
      <family val="2"/>
    </font>
    <font>
      <sz val="18"/>
      <color rgb="FF00000A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1" fillId="2" borderId="0" applyNumberFormat="0" applyBorder="0" applyAlignment="0" applyProtection="0"/>
    <xf numFmtId="164" fontId="3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0">
    <xf numFmtId="0" fontId="0" fillId="0" borderId="0" xfId="0"/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/>
    </xf>
    <xf numFmtId="0" fontId="6" fillId="9" borderId="8" xfId="0" applyFont="1" applyFill="1" applyBorder="1" applyAlignment="1">
      <alignment horizontal="justify" vertical="center" wrapText="1"/>
    </xf>
    <xf numFmtId="0" fontId="6" fillId="6" borderId="8" xfId="0" applyFont="1" applyFill="1" applyBorder="1" applyAlignment="1">
      <alignment horizontal="justify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justify" vertical="center" wrapText="1"/>
    </xf>
    <xf numFmtId="0" fontId="6" fillId="10" borderId="8" xfId="0" applyFont="1" applyFill="1" applyBorder="1" applyAlignment="1">
      <alignment horizontal="justify" vertical="center" wrapText="1"/>
    </xf>
    <xf numFmtId="0" fontId="6" fillId="10" borderId="9" xfId="0" applyFont="1" applyFill="1" applyBorder="1" applyAlignment="1">
      <alignment horizontal="justify" vertical="center" wrapText="1"/>
    </xf>
    <xf numFmtId="0" fontId="2" fillId="11" borderId="10" xfId="0" applyFont="1" applyFill="1" applyBorder="1" applyAlignment="1">
      <alignment horizontal="justify" vertical="center" wrapText="1"/>
    </xf>
    <xf numFmtId="0" fontId="2" fillId="11" borderId="8" xfId="0" applyFont="1" applyFill="1" applyBorder="1" applyAlignment="1">
      <alignment horizontal="justify" vertical="center" wrapText="1"/>
    </xf>
    <xf numFmtId="0" fontId="2" fillId="12" borderId="2" xfId="0" applyFont="1" applyFill="1" applyBorder="1" applyAlignment="1">
      <alignment horizontal="justify" vertical="center" wrapText="1"/>
    </xf>
    <xf numFmtId="0" fontId="2" fillId="12" borderId="8" xfId="0" applyFont="1" applyFill="1" applyBorder="1" applyAlignment="1">
      <alignment horizontal="justify" vertical="center" wrapText="1"/>
    </xf>
    <xf numFmtId="0" fontId="2" fillId="13" borderId="8" xfId="0" applyFont="1" applyFill="1" applyBorder="1" applyAlignment="1">
      <alignment horizontal="justify" vertical="center" wrapText="1"/>
    </xf>
    <xf numFmtId="0" fontId="6" fillId="13" borderId="11" xfId="0" applyFont="1" applyFill="1" applyBorder="1" applyAlignment="1">
      <alignment horizontal="justify" vertical="center" wrapText="1"/>
    </xf>
    <xf numFmtId="0" fontId="6" fillId="13" borderId="8" xfId="0" applyFont="1" applyFill="1" applyBorder="1" applyAlignment="1">
      <alignment horizontal="justify" vertical="center" wrapText="1"/>
    </xf>
    <xf numFmtId="0" fontId="2" fillId="13" borderId="2" xfId="0" applyFont="1" applyFill="1" applyBorder="1" applyAlignment="1">
      <alignment vertical="center" wrapText="1"/>
    </xf>
    <xf numFmtId="0" fontId="6" fillId="14" borderId="10" xfId="0" applyFont="1" applyFill="1" applyBorder="1" applyAlignment="1">
      <alignment horizontal="justify" vertical="center" wrapText="1"/>
    </xf>
    <xf numFmtId="0" fontId="6" fillId="14" borderId="8" xfId="0" applyFont="1" applyFill="1" applyBorder="1" applyAlignment="1">
      <alignment horizontal="justify" vertical="center" wrapText="1"/>
    </xf>
    <xf numFmtId="0" fontId="2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6" fillId="14" borderId="12" xfId="0" applyFont="1" applyFill="1" applyBorder="1" applyAlignment="1">
      <alignment horizontal="left" vertical="center" wrapText="1"/>
    </xf>
    <xf numFmtId="0" fontId="6" fillId="14" borderId="9" xfId="0" applyFont="1" applyFill="1" applyBorder="1" applyAlignment="1">
      <alignment horizontal="justify" vertical="center" wrapText="1"/>
    </xf>
    <xf numFmtId="0" fontId="2" fillId="14" borderId="10" xfId="0" applyFont="1" applyFill="1" applyBorder="1" applyAlignment="1">
      <alignment horizontal="justify" vertical="center" wrapText="1"/>
    </xf>
    <xf numFmtId="0" fontId="2" fillId="14" borderId="9" xfId="0" applyFont="1" applyFill="1" applyBorder="1" applyAlignment="1">
      <alignment horizontal="justify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0" fontId="10" fillId="6" borderId="17" xfId="0" applyFont="1" applyFill="1" applyBorder="1" applyAlignment="1" applyProtection="1">
      <alignment horizontal="left" vertical="center" wrapText="1"/>
      <protection locked="0"/>
    </xf>
    <xf numFmtId="0" fontId="10" fillId="6" borderId="26" xfId="0" applyFont="1" applyFill="1" applyBorder="1" applyAlignment="1" applyProtection="1">
      <alignment horizontal="left" vertical="center" wrapText="1"/>
      <protection locked="0"/>
    </xf>
    <xf numFmtId="0" fontId="10" fillId="6" borderId="27" xfId="0" applyFont="1" applyFill="1" applyBorder="1" applyAlignment="1" applyProtection="1">
      <alignment horizontal="left" vertical="center" wrapText="1"/>
      <protection locked="0"/>
    </xf>
    <xf numFmtId="0" fontId="10" fillId="6" borderId="22" xfId="0" applyFont="1" applyFill="1" applyBorder="1" applyAlignment="1" applyProtection="1">
      <alignment horizontal="left" vertical="center" wrapText="1"/>
      <protection locked="0"/>
    </xf>
    <xf numFmtId="0" fontId="10" fillId="6" borderId="23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32" xfId="0" applyFont="1" applyFill="1" applyBorder="1" applyAlignment="1">
      <alignment vertical="center" wrapText="1"/>
    </xf>
    <xf numFmtId="14" fontId="9" fillId="5" borderId="7" xfId="0" applyNumberFormat="1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0" fillId="0" borderId="0" xfId="0" applyFont="1"/>
    <xf numFmtId="0" fontId="8" fillId="6" borderId="2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10" fillId="6" borderId="0" xfId="0" applyFont="1" applyFill="1"/>
    <xf numFmtId="0" fontId="14" fillId="21" borderId="31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justify" vertical="center" wrapTex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justify" vertical="center" wrapText="1"/>
    </xf>
    <xf numFmtId="0" fontId="8" fillId="20" borderId="24" xfId="0" applyFont="1" applyFill="1" applyBorder="1" applyAlignment="1">
      <alignment vertical="center" wrapText="1"/>
    </xf>
    <xf numFmtId="0" fontId="8" fillId="20" borderId="25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15" borderId="57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vertical="center" wrapText="1"/>
    </xf>
    <xf numFmtId="0" fontId="8" fillId="7" borderId="30" xfId="0" applyFont="1" applyFill="1" applyBorder="1" applyAlignment="1">
      <alignment horizontal="justify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0" fontId="8" fillId="8" borderId="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58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 applyProtection="1">
      <alignment vertical="center" textRotation="90" wrapText="1"/>
      <protection locked="0"/>
    </xf>
    <xf numFmtId="0" fontId="13" fillId="32" borderId="24" xfId="0" applyFont="1" applyFill="1" applyBorder="1" applyAlignment="1" applyProtection="1">
      <alignment vertical="center" wrapText="1"/>
      <protection locked="0"/>
    </xf>
    <xf numFmtId="0" fontId="9" fillId="6" borderId="10" xfId="0" applyFont="1" applyFill="1" applyBorder="1" applyAlignment="1" applyProtection="1">
      <alignment horizontal="justify" vertical="center" wrapText="1"/>
      <protection locked="0"/>
    </xf>
    <xf numFmtId="9" fontId="10" fillId="6" borderId="5" xfId="5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>
      <alignment vertical="center" wrapText="1"/>
    </xf>
    <xf numFmtId="0" fontId="10" fillId="6" borderId="26" xfId="0" applyFont="1" applyFill="1" applyBorder="1" applyAlignment="1" applyProtection="1">
      <alignment horizontal="center" vertical="center" wrapText="1"/>
      <protection locked="0"/>
    </xf>
    <xf numFmtId="9" fontId="10" fillId="6" borderId="5" xfId="0" applyNumberFormat="1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>
      <alignment horizontal="center" vertical="center" wrapText="1"/>
    </xf>
    <xf numFmtId="0" fontId="9" fillId="6" borderId="5" xfId="5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justify" vertical="center" wrapText="1"/>
    </xf>
    <xf numFmtId="9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9" fontId="9" fillId="6" borderId="5" xfId="5" applyFont="1" applyFill="1" applyBorder="1" applyAlignment="1">
      <alignment horizontal="center" vertical="center" wrapText="1"/>
    </xf>
    <xf numFmtId="0" fontId="9" fillId="6" borderId="57" xfId="5" applyNumberFormat="1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 applyProtection="1">
      <alignment vertical="center" textRotation="90" wrapText="1"/>
      <protection locked="0"/>
    </xf>
    <xf numFmtId="0" fontId="13" fillId="32" borderId="25" xfId="0" applyFont="1" applyFill="1" applyBorder="1" applyAlignment="1" applyProtection="1">
      <alignment vertical="center" wrapText="1"/>
      <protection locked="0"/>
    </xf>
    <xf numFmtId="0" fontId="9" fillId="6" borderId="8" xfId="0" applyFont="1" applyFill="1" applyBorder="1" applyAlignment="1" applyProtection="1">
      <alignment horizontal="justify" vertical="center" wrapText="1"/>
      <protection locked="0"/>
    </xf>
    <xf numFmtId="167" fontId="10" fillId="6" borderId="2" xfId="5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vertical="center" wrapText="1"/>
    </xf>
    <xf numFmtId="3" fontId="10" fillId="6" borderId="2" xfId="2" applyNumberFormat="1" applyFont="1" applyFill="1" applyBorder="1" applyAlignment="1">
      <alignment horizontal="center" vertical="center" wrapText="1"/>
    </xf>
    <xf numFmtId="9" fontId="10" fillId="6" borderId="3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165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justify" vertical="center" wrapText="1"/>
      <protection locked="0"/>
    </xf>
    <xf numFmtId="167" fontId="10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>
      <alignment vertical="center" wrapText="1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horizontal="left" vertical="center" wrapText="1"/>
    </xf>
    <xf numFmtId="165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13" fillId="32" borderId="35" xfId="0" applyFont="1" applyFill="1" applyBorder="1" applyAlignment="1" applyProtection="1">
      <alignment vertical="center" wrapText="1"/>
      <protection locked="0"/>
    </xf>
    <xf numFmtId="0" fontId="13" fillId="32" borderId="55" xfId="0" applyFont="1" applyFill="1" applyBorder="1" applyAlignment="1" applyProtection="1">
      <alignment horizontal="center" vertical="center" wrapText="1"/>
      <protection locked="0"/>
    </xf>
    <xf numFmtId="9" fontId="13" fillId="6" borderId="35" xfId="5" applyFont="1" applyFill="1" applyBorder="1" applyAlignment="1" applyProtection="1">
      <alignment horizontal="center" vertical="center" wrapText="1"/>
      <protection locked="0"/>
    </xf>
    <xf numFmtId="0" fontId="10" fillId="6" borderId="40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vertical="center" wrapText="1"/>
    </xf>
    <xf numFmtId="0" fontId="9" fillId="6" borderId="22" xfId="0" applyFont="1" applyFill="1" applyBorder="1" applyAlignment="1">
      <alignment vertical="center" wrapText="1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9" fontId="10" fillId="6" borderId="22" xfId="0" applyNumberFormat="1" applyFont="1" applyFill="1" applyBorder="1" applyAlignment="1">
      <alignment horizontal="center" vertical="center" wrapText="1"/>
    </xf>
    <xf numFmtId="165" fontId="1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justify" vertical="center" wrapText="1"/>
    </xf>
    <xf numFmtId="0" fontId="8" fillId="27" borderId="28" xfId="0" applyFont="1" applyFill="1" applyBorder="1" applyAlignment="1">
      <alignment horizontal="center" vertical="center" wrapText="1"/>
    </xf>
    <xf numFmtId="0" fontId="13" fillId="27" borderId="24" xfId="0" applyFont="1" applyFill="1" applyBorder="1" applyAlignment="1" applyProtection="1">
      <alignment vertical="center" wrapText="1"/>
      <protection locked="0"/>
    </xf>
    <xf numFmtId="0" fontId="9" fillId="6" borderId="10" xfId="0" applyFont="1" applyFill="1" applyBorder="1" applyAlignment="1">
      <alignment horizontal="justify" vertical="center" wrapText="1"/>
    </xf>
    <xf numFmtId="9" fontId="10" fillId="6" borderId="5" xfId="5" applyFont="1" applyFill="1" applyBorder="1" applyAlignment="1">
      <alignment horizontal="center" vertical="center" wrapText="1"/>
    </xf>
    <xf numFmtId="0" fontId="10" fillId="6" borderId="5" xfId="0" applyFont="1" applyFill="1" applyBorder="1" applyAlignment="1" applyProtection="1">
      <alignment horizontal="justify" vertical="center" wrapText="1"/>
      <protection locked="0"/>
    </xf>
    <xf numFmtId="0" fontId="8" fillId="27" borderId="36" xfId="0" applyFont="1" applyFill="1" applyBorder="1" applyAlignment="1">
      <alignment horizontal="center" vertical="center" wrapText="1"/>
    </xf>
    <xf numFmtId="0" fontId="13" fillId="27" borderId="35" xfId="0" applyFont="1" applyFill="1" applyBorder="1" applyAlignment="1" applyProtection="1">
      <alignment vertical="center" wrapText="1"/>
      <protection locked="0"/>
    </xf>
    <xf numFmtId="0" fontId="13" fillId="27" borderId="55" xfId="0" applyFont="1" applyFill="1" applyBorder="1" applyAlignment="1" applyProtection="1">
      <alignment horizontal="center" vertical="center" wrapText="1"/>
      <protection locked="0"/>
    </xf>
    <xf numFmtId="9" fontId="13" fillId="6" borderId="35" xfId="5" applyFont="1" applyFill="1" applyBorder="1" applyAlignment="1">
      <alignment horizontal="center" vertical="center" wrapText="1"/>
    </xf>
    <xf numFmtId="0" fontId="10" fillId="6" borderId="51" xfId="0" applyFont="1" applyFill="1" applyBorder="1" applyAlignment="1" applyProtection="1">
      <alignment horizontal="center" vertical="center" wrapText="1"/>
      <protection locked="0"/>
    </xf>
    <xf numFmtId="0" fontId="10" fillId="6" borderId="20" xfId="0" applyFont="1" applyFill="1" applyBorder="1" applyAlignment="1">
      <alignment vertical="center" wrapText="1"/>
    </xf>
    <xf numFmtId="0" fontId="10" fillId="6" borderId="20" xfId="0" applyFont="1" applyFill="1" applyBorder="1" applyAlignment="1" applyProtection="1">
      <alignment horizontal="justify" vertical="center" wrapText="1"/>
      <protection locked="0"/>
    </xf>
    <xf numFmtId="0" fontId="10" fillId="6" borderId="39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vertical="center"/>
    </xf>
    <xf numFmtId="0" fontId="8" fillId="34" borderId="28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vertical="center" wrapText="1"/>
    </xf>
    <xf numFmtId="0" fontId="9" fillId="6" borderId="56" xfId="0" applyFont="1" applyFill="1" applyBorder="1" applyAlignment="1">
      <alignment horizontal="justify" vertical="center" wrapText="1"/>
    </xf>
    <xf numFmtId="9" fontId="10" fillId="6" borderId="10" xfId="5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vertical="center" wrapText="1"/>
    </xf>
    <xf numFmtId="0" fontId="9" fillId="6" borderId="52" xfId="0" applyFont="1" applyFill="1" applyBorder="1" applyAlignment="1">
      <alignment horizontal="justify" vertical="center" wrapText="1"/>
    </xf>
    <xf numFmtId="9" fontId="10" fillId="6" borderId="8" xfId="5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 applyProtection="1">
      <alignment horizontal="justify" vertical="center" wrapText="1"/>
      <protection locked="0"/>
    </xf>
    <xf numFmtId="1" fontId="10" fillId="6" borderId="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34" borderId="36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vertical="center" wrapText="1"/>
    </xf>
    <xf numFmtId="0" fontId="13" fillId="34" borderId="55" xfId="0" applyFont="1" applyFill="1" applyBorder="1" applyAlignment="1" applyProtection="1">
      <alignment horizontal="center" vertical="center" wrapText="1"/>
      <protection locked="0"/>
    </xf>
    <xf numFmtId="9" fontId="13" fillId="6" borderId="55" xfId="5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vertical="center" wrapText="1"/>
    </xf>
    <xf numFmtId="0" fontId="8" fillId="31" borderId="28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vertical="center" textRotation="90" wrapText="1"/>
    </xf>
    <xf numFmtId="0" fontId="13" fillId="31" borderId="25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6" borderId="18" xfId="0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>
      <alignment horizontal="center" vertical="center" wrapText="1"/>
    </xf>
    <xf numFmtId="0" fontId="8" fillId="31" borderId="37" xfId="0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 wrapText="1"/>
    </xf>
    <xf numFmtId="0" fontId="13" fillId="31" borderId="25" xfId="0" applyFont="1" applyFill="1" applyBorder="1" applyAlignment="1" applyProtection="1">
      <alignment vertical="center" wrapText="1"/>
      <protection locked="0"/>
    </xf>
    <xf numFmtId="9" fontId="10" fillId="6" borderId="52" xfId="5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vertical="center" wrapText="1"/>
    </xf>
    <xf numFmtId="0" fontId="10" fillId="0" borderId="8" xfId="0" applyFont="1" applyBorder="1" applyAlignment="1" applyProtection="1">
      <alignment horizontal="justify" vertical="center" wrapText="1"/>
      <protection locked="0"/>
    </xf>
    <xf numFmtId="1" fontId="17" fillId="25" borderId="2" xfId="0" applyNumberFormat="1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9" fontId="13" fillId="6" borderId="2" xfId="5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justify" vertical="center"/>
    </xf>
    <xf numFmtId="0" fontId="8" fillId="31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31" borderId="25" xfId="0" applyFont="1" applyFill="1" applyBorder="1" applyAlignment="1" applyProtection="1">
      <alignment horizontal="center" vertical="center" wrapText="1"/>
      <protection locked="0"/>
    </xf>
    <xf numFmtId="0" fontId="13" fillId="31" borderId="51" xfId="0" applyFont="1" applyFill="1" applyBorder="1" applyAlignment="1" applyProtection="1">
      <alignment horizontal="center" vertical="center" wrapText="1"/>
      <protection locked="0"/>
    </xf>
    <xf numFmtId="9" fontId="13" fillId="0" borderId="2" xfId="5" applyFont="1" applyBorder="1" applyAlignment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  <protection locked="0"/>
    </xf>
    <xf numFmtId="0" fontId="8" fillId="30" borderId="28" xfId="0" applyFont="1" applyFill="1" applyBorder="1" applyAlignment="1">
      <alignment horizontal="center" vertical="center" wrapText="1"/>
    </xf>
    <xf numFmtId="0" fontId="13" fillId="30" borderId="24" xfId="0" applyFont="1" applyFill="1" applyBorder="1" applyAlignment="1" applyProtection="1">
      <alignment vertical="center" wrapText="1"/>
      <protection locked="0"/>
    </xf>
    <xf numFmtId="0" fontId="9" fillId="22" borderId="59" xfId="4" applyFont="1" applyFill="1" applyBorder="1" applyAlignment="1" applyProtection="1">
      <alignment horizontal="justify" vertical="center" wrapText="1"/>
      <protection locked="0"/>
    </xf>
    <xf numFmtId="9" fontId="10" fillId="6" borderId="36" xfId="5" applyFont="1" applyFill="1" applyBorder="1" applyAlignment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8" fillId="30" borderId="37" xfId="0" applyFont="1" applyFill="1" applyBorder="1" applyAlignment="1">
      <alignment horizontal="center" vertical="center" wrapText="1"/>
    </xf>
    <xf numFmtId="0" fontId="13" fillId="30" borderId="25" xfId="0" applyFont="1" applyFill="1" applyBorder="1" applyAlignment="1" applyProtection="1">
      <alignment vertical="center" wrapText="1"/>
      <protection locked="0"/>
    </xf>
    <xf numFmtId="9" fontId="10" fillId="6" borderId="37" xfId="5" applyFont="1" applyFill="1" applyBorder="1" applyAlignment="1">
      <alignment horizontal="center" vertical="center" wrapText="1"/>
    </xf>
    <xf numFmtId="165" fontId="10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9" xfId="4" applyFont="1" applyBorder="1" applyAlignment="1" applyProtection="1">
      <alignment horizontal="justify" vertical="center" wrapText="1"/>
      <protection locked="0"/>
    </xf>
    <xf numFmtId="9" fontId="10" fillId="6" borderId="29" xfId="5" applyFont="1" applyFill="1" applyBorder="1" applyAlignment="1">
      <alignment horizontal="center" vertical="center" wrapText="1"/>
    </xf>
    <xf numFmtId="0" fontId="17" fillId="25" borderId="2" xfId="0" applyFont="1" applyFill="1" applyBorder="1" applyAlignment="1" applyProtection="1">
      <alignment horizontal="center" vertical="center" wrapText="1"/>
      <protection locked="0"/>
    </xf>
    <xf numFmtId="9" fontId="9" fillId="6" borderId="29" xfId="5" applyFont="1" applyFill="1" applyBorder="1" applyAlignment="1">
      <alignment horizontal="center" vertical="center" wrapText="1"/>
    </xf>
    <xf numFmtId="0" fontId="13" fillId="30" borderId="25" xfId="0" applyFont="1" applyFill="1" applyBorder="1" applyAlignment="1">
      <alignment vertical="center" wrapText="1"/>
    </xf>
    <xf numFmtId="0" fontId="9" fillId="0" borderId="60" xfId="4" applyFont="1" applyBorder="1" applyAlignment="1">
      <alignment horizontal="justify" vertical="center" wrapText="1"/>
    </xf>
    <xf numFmtId="9" fontId="10" fillId="6" borderId="2" xfId="5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7" fillId="25" borderId="2" xfId="0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center" vertical="center" wrapText="1"/>
    </xf>
    <xf numFmtId="9" fontId="10" fillId="6" borderId="26" xfId="0" applyNumberFormat="1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justify" vertical="center" wrapText="1"/>
    </xf>
    <xf numFmtId="0" fontId="17" fillId="0" borderId="8" xfId="0" applyFont="1" applyBorder="1" applyAlignment="1">
      <alignment horizontal="center" vertical="center" wrapText="1"/>
    </xf>
    <xf numFmtId="9" fontId="10" fillId="6" borderId="3" xfId="5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justify" vertical="center" wrapText="1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horizontal="justify" vertical="center" wrapText="1"/>
    </xf>
    <xf numFmtId="9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38" xfId="0" applyFont="1" applyFill="1" applyBorder="1" applyAlignment="1">
      <alignment horizontal="center" vertical="center" wrapText="1"/>
    </xf>
    <xf numFmtId="0" fontId="13" fillId="30" borderId="61" xfId="0" applyFont="1" applyFill="1" applyBorder="1" applyAlignment="1" applyProtection="1">
      <alignment horizontal="center" vertical="center" wrapText="1"/>
      <protection locked="0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0" fontId="13" fillId="6" borderId="18" xfId="0" applyFont="1" applyFill="1" applyBorder="1" applyAlignment="1" applyProtection="1">
      <alignment horizontal="justify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9" fontId="13" fillId="6" borderId="18" xfId="0" applyNumberFormat="1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6" borderId="26" xfId="0" applyFont="1" applyFill="1" applyBorder="1" applyAlignment="1">
      <alignment horizontal="left" vertical="center" wrapText="1"/>
    </xf>
    <xf numFmtId="165" fontId="13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 applyProtection="1">
      <alignment vertical="center" wrapText="1"/>
      <protection locked="0"/>
    </xf>
    <xf numFmtId="0" fontId="9" fillId="0" borderId="48" xfId="0" applyFont="1" applyBorder="1" applyAlignment="1">
      <alignment horizontal="justify" vertical="center" wrapText="1"/>
    </xf>
    <xf numFmtId="0" fontId="10" fillId="6" borderId="26" xfId="0" applyFont="1" applyFill="1" applyBorder="1" applyAlignment="1" applyProtection="1">
      <alignment horizontal="justify" vertical="center" wrapText="1"/>
      <protection locked="0"/>
    </xf>
    <xf numFmtId="0" fontId="9" fillId="6" borderId="2" xfId="0" applyFont="1" applyFill="1" applyBorder="1" applyAlignment="1">
      <alignment horizontal="justify" vertical="center" wrapText="1"/>
    </xf>
    <xf numFmtId="9" fontId="1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9" xfId="0" applyFont="1" applyFill="1" applyBorder="1" applyAlignment="1" applyProtection="1">
      <alignment vertical="center" wrapText="1"/>
      <protection locked="0"/>
    </xf>
    <xf numFmtId="0" fontId="13" fillId="33" borderId="62" xfId="0" applyFont="1" applyFill="1" applyBorder="1" applyAlignment="1" applyProtection="1">
      <alignment horizontal="center" vertical="center" wrapText="1"/>
      <protection locked="0"/>
    </xf>
    <xf numFmtId="9" fontId="13" fillId="6" borderId="5" xfId="5" applyFont="1" applyFill="1" applyBorder="1" applyAlignment="1">
      <alignment horizontal="center" vertical="center" wrapText="1"/>
    </xf>
    <xf numFmtId="0" fontId="10" fillId="6" borderId="22" xfId="0" applyFont="1" applyFill="1" applyBorder="1" applyAlignment="1" applyProtection="1">
      <alignment horizontal="justify" vertical="center" wrapText="1"/>
      <protection locked="0"/>
    </xf>
    <xf numFmtId="0" fontId="13" fillId="6" borderId="22" xfId="0" applyFont="1" applyFill="1" applyBorder="1" applyAlignment="1" applyProtection="1">
      <alignment horizontal="center" vertical="center" wrapText="1"/>
      <protection locked="0"/>
    </xf>
    <xf numFmtId="0" fontId="13" fillId="6" borderId="22" xfId="0" applyFont="1" applyFill="1" applyBorder="1" applyAlignment="1">
      <alignment horizontal="left" vertical="center" wrapText="1"/>
    </xf>
    <xf numFmtId="165" fontId="13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28" borderId="28" xfId="0" applyFont="1" applyFill="1" applyBorder="1" applyAlignment="1">
      <alignment horizontal="center" vertical="center" wrapText="1"/>
    </xf>
    <xf numFmtId="0" fontId="13" fillId="28" borderId="28" xfId="0" applyFont="1" applyFill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justify" vertical="center" wrapText="1"/>
    </xf>
    <xf numFmtId="9" fontId="9" fillId="6" borderId="5" xfId="0" applyNumberFormat="1" applyFont="1" applyFill="1" applyBorder="1" applyAlignment="1">
      <alignment horizontal="center" vertical="center" wrapText="1"/>
    </xf>
    <xf numFmtId="0" fontId="8" fillId="28" borderId="38" xfId="0" applyFont="1" applyFill="1" applyBorder="1" applyAlignment="1">
      <alignment horizontal="center" vertical="center" wrapText="1"/>
    </xf>
    <xf numFmtId="0" fontId="13" fillId="28" borderId="29" xfId="0" applyFont="1" applyFill="1" applyBorder="1" applyAlignment="1">
      <alignment vertical="center" wrapText="1"/>
    </xf>
    <xf numFmtId="0" fontId="13" fillId="29" borderId="34" xfId="0" applyFont="1" applyFill="1" applyBorder="1" applyAlignment="1">
      <alignment horizontal="center" vertical="center" wrapText="1"/>
    </xf>
    <xf numFmtId="9" fontId="13" fillId="6" borderId="26" xfId="5" applyFont="1" applyFill="1" applyBorder="1" applyAlignment="1">
      <alignment horizontal="center" vertical="center" wrapText="1"/>
    </xf>
    <xf numFmtId="165" fontId="10" fillId="6" borderId="26" xfId="0" applyNumberFormat="1" applyFont="1" applyFill="1" applyBorder="1" applyAlignment="1">
      <alignment horizontal="center" vertical="center" wrapText="1"/>
    </xf>
    <xf numFmtId="0" fontId="8" fillId="26" borderId="28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vertical="center" wrapText="1"/>
    </xf>
    <xf numFmtId="0" fontId="10" fillId="6" borderId="26" xfId="5" applyNumberFormat="1" applyFont="1" applyFill="1" applyBorder="1" applyAlignment="1">
      <alignment horizontal="center" vertical="center" wrapText="1"/>
    </xf>
    <xf numFmtId="0" fontId="13" fillId="6" borderId="35" xfId="0" applyFont="1" applyFill="1" applyBorder="1" applyAlignment="1" applyProtection="1">
      <alignment vertical="center" textRotation="90" wrapText="1"/>
      <protection locked="0"/>
    </xf>
    <xf numFmtId="0" fontId="13" fillId="26" borderId="29" xfId="0" applyFont="1" applyFill="1" applyBorder="1" applyAlignment="1" applyProtection="1">
      <alignment vertical="center" wrapText="1"/>
      <protection locked="0"/>
    </xf>
    <xf numFmtId="0" fontId="13" fillId="13" borderId="41" xfId="0" applyFont="1" applyFill="1" applyBorder="1" applyAlignment="1" applyProtection="1">
      <alignment horizontal="center" vertical="center" wrapText="1"/>
      <protection locked="0"/>
    </xf>
    <xf numFmtId="165" fontId="1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6" xfId="5" applyNumberFormat="1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left" vertical="center" wrapText="1"/>
    </xf>
    <xf numFmtId="9" fontId="9" fillId="6" borderId="2" xfId="5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10" fontId="9" fillId="6" borderId="2" xfId="5" applyNumberFormat="1" applyFont="1" applyFill="1" applyBorder="1" applyAlignment="1">
      <alignment horizontal="center" vertical="center" wrapText="1"/>
    </xf>
    <xf numFmtId="1" fontId="10" fillId="6" borderId="2" xfId="26" applyNumberFormat="1" applyFont="1" applyFill="1" applyBorder="1" applyAlignment="1">
      <alignment horizontal="center" vertical="center" wrapText="1"/>
    </xf>
    <xf numFmtId="0" fontId="10" fillId="6" borderId="5" xfId="5" applyNumberFormat="1" applyFont="1" applyFill="1" applyBorder="1" applyAlignment="1">
      <alignment horizontal="center" vertical="center" wrapText="1"/>
    </xf>
    <xf numFmtId="1" fontId="10" fillId="6" borderId="5" xfId="5" applyNumberFormat="1" applyFont="1" applyFill="1" applyBorder="1" applyAlignment="1">
      <alignment horizontal="center" vertical="center" wrapText="1"/>
    </xf>
    <xf numFmtId="9" fontId="9" fillId="6" borderId="2" xfId="0" applyNumberFormat="1" applyFont="1" applyFill="1" applyBorder="1" applyAlignment="1">
      <alignment horizontal="center" vertical="center" wrapText="1"/>
    </xf>
    <xf numFmtId="9" fontId="10" fillId="0" borderId="0" xfId="5" applyFont="1"/>
    <xf numFmtId="0" fontId="9" fillId="35" borderId="19" xfId="0" applyFont="1" applyFill="1" applyBorder="1" applyAlignment="1">
      <alignment horizontal="left" vertical="center" wrapText="1"/>
    </xf>
    <xf numFmtId="9" fontId="9" fillId="6" borderId="7" xfId="5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9" fontId="10" fillId="0" borderId="0" xfId="0" applyNumberFormat="1" applyFont="1"/>
    <xf numFmtId="0" fontId="8" fillId="19" borderId="21" xfId="0" applyFont="1" applyFill="1" applyBorder="1" applyAlignment="1">
      <alignment vertical="center" wrapText="1"/>
    </xf>
    <xf numFmtId="167" fontId="13" fillId="6" borderId="25" xfId="5" applyNumberFormat="1" applyFont="1" applyFill="1" applyBorder="1" applyAlignment="1">
      <alignment horizontal="center" vertical="center" wrapText="1"/>
    </xf>
    <xf numFmtId="9" fontId="13" fillId="6" borderId="40" xfId="5" applyFont="1" applyFill="1" applyBorder="1" applyAlignment="1">
      <alignment horizontal="center" vertical="center" wrapText="1"/>
    </xf>
    <xf numFmtId="0" fontId="10" fillId="0" borderId="32" xfId="0" applyFont="1" applyBorder="1"/>
    <xf numFmtId="0" fontId="10" fillId="6" borderId="32" xfId="0" applyFont="1" applyFill="1" applyBorder="1" applyAlignment="1" applyProtection="1">
      <alignment horizontal="center" vertical="center" wrapText="1"/>
      <protection locked="0"/>
    </xf>
    <xf numFmtId="9" fontId="9" fillId="6" borderId="32" xfId="5" applyFont="1" applyFill="1" applyBorder="1" applyAlignment="1">
      <alignment horizontal="center" vertical="center" wrapText="1"/>
    </xf>
    <xf numFmtId="9" fontId="8" fillId="6" borderId="32" xfId="5" applyFont="1" applyFill="1" applyBorder="1" applyAlignment="1">
      <alignment horizontal="center" vertical="center" wrapText="1"/>
    </xf>
    <xf numFmtId="9" fontId="8" fillId="6" borderId="53" xfId="5" applyFont="1" applyFill="1" applyBorder="1" applyAlignment="1">
      <alignment horizontal="center" vertical="center" wrapText="1"/>
    </xf>
    <xf numFmtId="9" fontId="9" fillId="6" borderId="54" xfId="5" applyFont="1" applyFill="1" applyBorder="1" applyAlignment="1">
      <alignment vertical="center" wrapText="1"/>
    </xf>
    <xf numFmtId="0" fontId="10" fillId="6" borderId="0" xfId="0" applyFont="1" applyFill="1" applyAlignment="1">
      <alignment vertical="center" wrapText="1"/>
    </xf>
    <xf numFmtId="9" fontId="9" fillId="6" borderId="0" xfId="5" applyFont="1" applyFill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9" fontId="10" fillId="6" borderId="26" xfId="5" applyFont="1" applyFill="1" applyBorder="1" applyAlignment="1">
      <alignment horizontal="center" vertical="center" wrapText="1"/>
    </xf>
    <xf numFmtId="0" fontId="11" fillId="6" borderId="22" xfId="28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5" xfId="5" applyFont="1" applyFill="1" applyBorder="1" applyAlignment="1">
      <alignment horizontal="center" vertical="center" wrapText="1"/>
    </xf>
    <xf numFmtId="167" fontId="9" fillId="6" borderId="2" xfId="5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justify" vertical="center" wrapText="1"/>
    </xf>
    <xf numFmtId="9" fontId="10" fillId="6" borderId="2" xfId="5" applyFont="1" applyFill="1" applyBorder="1" applyAlignment="1">
      <alignment horizontal="center" vertical="center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3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right" vertical="center" wrapText="1"/>
    </xf>
    <xf numFmtId="0" fontId="13" fillId="24" borderId="32" xfId="0" applyFont="1" applyFill="1" applyBorder="1" applyAlignment="1">
      <alignment horizontal="center" vertical="center" wrapText="1"/>
    </xf>
    <xf numFmtId="0" fontId="13" fillId="17" borderId="32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 wrapText="1"/>
    </xf>
    <xf numFmtId="0" fontId="13" fillId="17" borderId="53" xfId="0" applyFont="1" applyFill="1" applyBorder="1" applyAlignment="1">
      <alignment horizontal="center" vertical="center" wrapText="1"/>
    </xf>
    <xf numFmtId="0" fontId="13" fillId="17" borderId="51" xfId="0" applyFont="1" applyFill="1" applyBorder="1" applyAlignment="1">
      <alignment horizontal="center" vertical="center" wrapText="1"/>
    </xf>
    <xf numFmtId="0" fontId="13" fillId="17" borderId="40" xfId="0" applyFont="1" applyFill="1" applyBorder="1" applyAlignment="1">
      <alignment horizontal="center" vertical="center" wrapText="1"/>
    </xf>
    <xf numFmtId="22" fontId="13" fillId="23" borderId="2" xfId="0" applyNumberFormat="1" applyFont="1" applyFill="1" applyBorder="1" applyAlignment="1">
      <alignment horizontal="center" vertical="center"/>
    </xf>
    <xf numFmtId="0" fontId="13" fillId="23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19" borderId="47" xfId="0" applyFont="1" applyFill="1" applyBorder="1" applyAlignment="1">
      <alignment horizontal="center" vertical="center" wrapText="1"/>
    </xf>
    <xf numFmtId="0" fontId="10" fillId="0" borderId="51" xfId="0" applyFont="1" applyBorder="1" applyAlignment="1"/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textRotation="90" wrapText="1"/>
    </xf>
    <xf numFmtId="0" fontId="13" fillId="6" borderId="41" xfId="0" applyFont="1" applyFill="1" applyBorder="1" applyAlignment="1">
      <alignment horizontal="center" vertical="center" textRotation="90" wrapText="1"/>
    </xf>
    <xf numFmtId="0" fontId="15" fillId="18" borderId="49" xfId="0" applyFont="1" applyFill="1" applyBorder="1" applyAlignment="1">
      <alignment horizontal="center" vertical="center" wrapText="1"/>
    </xf>
    <xf numFmtId="0" fontId="15" fillId="18" borderId="46" xfId="0" applyFont="1" applyFill="1" applyBorder="1" applyAlignment="1">
      <alignment horizontal="center" vertical="center" wrapText="1"/>
    </xf>
    <xf numFmtId="0" fontId="15" fillId="18" borderId="50" xfId="0" applyFont="1" applyFill="1" applyBorder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5" fillId="18" borderId="42" xfId="0" applyFont="1" applyFill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9" fontId="20" fillId="6" borderId="6" xfId="5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vertical="center" wrapText="1"/>
    </xf>
    <xf numFmtId="0" fontId="21" fillId="6" borderId="6" xfId="5" applyNumberFormat="1" applyFont="1" applyFill="1" applyBorder="1" applyAlignment="1">
      <alignment horizontal="center" vertical="center" wrapText="1"/>
    </xf>
    <xf numFmtId="1" fontId="21" fillId="6" borderId="6" xfId="0" applyNumberFormat="1" applyFont="1" applyFill="1" applyBorder="1" applyAlignment="1">
      <alignment horizontal="center" vertical="center" wrapText="1"/>
    </xf>
    <xf numFmtId="9" fontId="20" fillId="6" borderId="2" xfId="5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1" fontId="21" fillId="6" borderId="2" xfId="0" applyNumberFormat="1" applyFont="1" applyFill="1" applyBorder="1" applyAlignment="1">
      <alignment horizontal="center" vertical="center" wrapText="1"/>
    </xf>
    <xf numFmtId="0" fontId="21" fillId="6" borderId="2" xfId="5" applyNumberFormat="1" applyFont="1" applyFill="1" applyBorder="1" applyAlignment="1">
      <alignment horizontal="center" vertical="center" wrapText="1"/>
    </xf>
  </cellXfs>
  <cellStyles count="29">
    <cellStyle name="Amarillo" xfId="1" xr:uid="{00000000-0005-0000-0000-000000000000}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8" builtinId="8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yperlink" xfId="27" xr:uid="{00000000-000B-0000-0000-000008000000}"/>
    <cellStyle name="Millares" xfId="2" builtinId="3"/>
    <cellStyle name="Millares [0]" xfId="26" builtinId="6"/>
    <cellStyle name="Millares 2" xfId="3" xr:uid="{00000000-0005-0000-0000-000013000000}"/>
    <cellStyle name="Normal" xfId="0" builtinId="0"/>
    <cellStyle name="Normal 2" xfId="4" xr:uid="{00000000-0005-0000-0000-000015000000}"/>
    <cellStyle name="Porcentaje" xfId="5" builtinId="5"/>
    <cellStyle name="Porcentaje 2" xfId="6" xr:uid="{00000000-0005-0000-0000-000017000000}"/>
    <cellStyle name="Porcentual 2" xfId="7" xr:uid="{00000000-0005-0000-0000-000018000000}"/>
    <cellStyle name="Rojo" xfId="8" xr:uid="{00000000-0005-0000-0000-000019000000}"/>
    <cellStyle name="Verde" xfId="9" xr:uid="{00000000-0005-0000-0000-00001A000000}"/>
  </cellStyles>
  <dxfs count="2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62</xdr:row>
      <xdr:rowOff>40246</xdr:rowOff>
    </xdr:from>
    <xdr:to>
      <xdr:col>1</xdr:col>
      <xdr:colOff>1408626</xdr:colOff>
      <xdr:row>63</xdr:row>
      <xdr:rowOff>134155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9A2F884B-A899-45C4-8D78-097168B85C33}"/>
            </a:ext>
          </a:extLst>
        </xdr:cNvPr>
        <xdr:cNvSpPr/>
      </xdr:nvSpPr>
      <xdr:spPr>
        <a:xfrm>
          <a:off x="2736016" y="92083943"/>
          <a:ext cx="161730" cy="509789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64</xdr:row>
      <xdr:rowOff>34637</xdr:rowOff>
    </xdr:from>
    <xdr:to>
      <xdr:col>1</xdr:col>
      <xdr:colOff>2718955</xdr:colOff>
      <xdr:row>67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C037358B-A6E2-45BF-934D-D7C2D36BDD54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64</xdr:row>
      <xdr:rowOff>121223</xdr:rowOff>
    </xdr:from>
    <xdr:to>
      <xdr:col>2</xdr:col>
      <xdr:colOff>658104</xdr:colOff>
      <xdr:row>67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D0224B47-5427-4C7A-B4D9-4AE870D1848C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69</xdr:row>
      <xdr:rowOff>121227</xdr:rowOff>
    </xdr:from>
    <xdr:to>
      <xdr:col>1</xdr:col>
      <xdr:colOff>2753592</xdr:colOff>
      <xdr:row>73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8EDE381B-FE1C-4A45-85C2-C0AA5E991FA5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70</xdr:row>
      <xdr:rowOff>17313</xdr:rowOff>
    </xdr:from>
    <xdr:to>
      <xdr:col>2</xdr:col>
      <xdr:colOff>692741</xdr:colOff>
      <xdr:row>72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19BBB91-D767-4ACC-956B-41ABDAAA541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74</xdr:row>
      <xdr:rowOff>138545</xdr:rowOff>
    </xdr:from>
    <xdr:to>
      <xdr:col>1</xdr:col>
      <xdr:colOff>2753592</xdr:colOff>
      <xdr:row>78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4C404907-9C79-4C74-9D92-551FEE059443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34631</xdr:rowOff>
    </xdr:from>
    <xdr:to>
      <xdr:col>2</xdr:col>
      <xdr:colOff>692741</xdr:colOff>
      <xdr:row>77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8FCB81E8-1228-43FD-9651-7AB54EC228AF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81</xdr:row>
      <xdr:rowOff>0</xdr:rowOff>
    </xdr:from>
    <xdr:to>
      <xdr:col>1</xdr:col>
      <xdr:colOff>2788228</xdr:colOff>
      <xdr:row>84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5667B472-ACF9-4586-B42D-D4FE9BECC398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81</xdr:row>
      <xdr:rowOff>86586</xdr:rowOff>
    </xdr:from>
    <xdr:to>
      <xdr:col>2</xdr:col>
      <xdr:colOff>727377</xdr:colOff>
      <xdr:row>84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BC3FECEC-1F6E-4096-A804-2DAA9A4A450E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86</xdr:row>
      <xdr:rowOff>103909</xdr:rowOff>
    </xdr:from>
    <xdr:to>
      <xdr:col>1</xdr:col>
      <xdr:colOff>2753591</xdr:colOff>
      <xdr:row>90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7F28906E-E9C6-4CD5-A200-7A32C6003D31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86</xdr:row>
      <xdr:rowOff>190495</xdr:rowOff>
    </xdr:from>
    <xdr:to>
      <xdr:col>2</xdr:col>
      <xdr:colOff>692740</xdr:colOff>
      <xdr:row>89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8E3234E7-5958-41AE-BC2A-62535DFFB3C1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1" name="AutoShape 38" descr="Resultado de imagen para boton agregar icono">
          <a:extLst>
            <a:ext uri="{FF2B5EF4-FFF2-40B4-BE49-F238E27FC236}">
              <a16:creationId xmlns:a16="http://schemas.microsoft.com/office/drawing/2014/main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2" name="AutoShape 39" descr="Resultado de imagen para boton agregar icono">
          <a:extLst>
            <a:ext uri="{FF2B5EF4-FFF2-40B4-BE49-F238E27FC236}">
              <a16:creationId xmlns:a16="http://schemas.microsoft.com/office/drawing/2014/main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3" name="AutoShape 40" descr="Resultado de imagen para boton agregar icono">
          <a:extLst>
            <a:ext uri="{FF2B5EF4-FFF2-40B4-BE49-F238E27FC236}">
              <a16:creationId xmlns:a16="http://schemas.microsoft.com/office/drawing/2014/main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4" name="AutoShape 42" descr="Z">
          <a:extLst>
            <a:ext uri="{FF2B5EF4-FFF2-40B4-BE49-F238E27FC236}">
              <a16:creationId xmlns:a16="http://schemas.microsoft.com/office/drawing/2014/main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tires.gov.co/transparencia/instrumentos-gestion-informacion-publica/relacionados-informac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91"/>
  <sheetViews>
    <sheetView showGridLines="0" tabSelected="1" topLeftCell="G10" zoomScale="60" zoomScaleNormal="60" zoomScaleSheetLayoutView="25" workbookViewId="0">
      <pane ySplit="5" topLeftCell="A22" activePane="bottomLeft" state="frozen"/>
      <selection activeCell="A10" sqref="A10"/>
      <selection pane="bottomLeft" activeCell="I27" sqref="I27"/>
    </sheetView>
  </sheetViews>
  <sheetFormatPr baseColWidth="10" defaultColWidth="9.140625" defaultRowHeight="15" x14ac:dyDescent="0.2"/>
  <cols>
    <col min="1" max="1" width="9.7109375" style="52" customWidth="1"/>
    <col min="2" max="2" width="14.42578125" style="52" customWidth="1"/>
    <col min="3" max="3" width="34.85546875" style="52" customWidth="1"/>
    <col min="4" max="4" width="74" style="305" customWidth="1"/>
    <col min="5" max="5" width="24.28515625" style="52" customWidth="1"/>
    <col min="6" max="6" width="18.7109375" style="52" customWidth="1"/>
    <col min="7" max="7" width="54.85546875" style="52" customWidth="1"/>
    <col min="8" max="8" width="65.140625" style="52" customWidth="1"/>
    <col min="9" max="9" width="16.28515625" style="52" customWidth="1"/>
    <col min="10" max="10" width="14" style="52" customWidth="1"/>
    <col min="11" max="11" width="52.140625" style="52" customWidth="1"/>
    <col min="12" max="12" width="10.7109375" style="52" customWidth="1"/>
    <col min="13" max="13" width="12.140625" style="52" bestFit="1" customWidth="1"/>
    <col min="14" max="14" width="12.140625" style="52" customWidth="1"/>
    <col min="15" max="15" width="7.5703125" style="52" customWidth="1"/>
    <col min="16" max="16" width="14.85546875" style="52" customWidth="1"/>
    <col min="17" max="17" width="9.85546875" style="52" customWidth="1"/>
    <col min="18" max="18" width="24.7109375" style="52" customWidth="1"/>
    <col min="19" max="19" width="16.5703125" style="52" customWidth="1"/>
    <col min="20" max="20" width="20.85546875" style="52" customWidth="1"/>
    <col min="21" max="21" width="9.7109375" style="52" customWidth="1"/>
    <col min="22" max="22" width="5.85546875" style="52" customWidth="1"/>
    <col min="23" max="23" width="14.140625" style="52" customWidth="1"/>
    <col min="24" max="24" width="4.7109375" style="52" customWidth="1"/>
    <col min="25" max="25" width="7.140625" style="52" customWidth="1"/>
    <col min="26" max="26" width="25.5703125" style="52" customWidth="1"/>
    <col min="27" max="27" width="30.85546875" style="52" customWidth="1"/>
    <col min="28" max="28" width="8" style="52" customWidth="1"/>
    <col min="29" max="29" width="7.5703125" style="52" customWidth="1"/>
    <col min="30" max="30" width="42" style="52" customWidth="1"/>
    <col min="31" max="31" width="76.85546875" style="52" customWidth="1"/>
    <col min="32" max="32" width="35.140625" style="52" customWidth="1"/>
    <col min="33" max="33" width="30.85546875" style="52" customWidth="1"/>
    <col min="34" max="34" width="8" style="52" customWidth="1"/>
    <col min="35" max="35" width="7.5703125" style="52" customWidth="1"/>
    <col min="36" max="36" width="42" style="52" customWidth="1"/>
    <col min="37" max="37" width="47.7109375" style="52" customWidth="1"/>
    <col min="38" max="38" width="35.140625" style="52" customWidth="1"/>
    <col min="39" max="39" width="30.85546875" style="52" customWidth="1"/>
    <col min="40" max="40" width="10.85546875" style="52" bestFit="1" customWidth="1"/>
    <col min="41" max="41" width="11.42578125" style="52" customWidth="1"/>
    <col min="42" max="42" width="42" style="52" bestFit="1" customWidth="1"/>
    <col min="43" max="43" width="58.28515625" style="52" customWidth="1"/>
    <col min="44" max="44" width="11.42578125" style="52" customWidth="1"/>
    <col min="45" max="45" width="29.42578125" style="52" customWidth="1"/>
    <col min="46" max="47" width="11.42578125" style="52" customWidth="1"/>
    <col min="48" max="48" width="14.85546875" style="52" customWidth="1"/>
    <col min="49" max="49" width="14.42578125" style="52" customWidth="1"/>
    <col min="50" max="50" width="20.7109375" style="52" customWidth="1"/>
    <col min="51" max="51" width="24.140625" style="52" customWidth="1"/>
    <col min="52" max="52" width="19.140625" style="52" customWidth="1"/>
    <col min="53" max="53" width="18.42578125" style="52" customWidth="1"/>
    <col min="54" max="55" width="21.85546875" style="52" customWidth="1"/>
    <col min="56" max="56" width="19.85546875" style="52" customWidth="1"/>
    <col min="57" max="257" width="11.42578125" style="52" customWidth="1"/>
    <col min="258" max="16384" width="9.140625" style="52"/>
  </cols>
  <sheetData>
    <row r="1" spans="1:56" ht="40.5" hidden="1" customHeight="1" x14ac:dyDescent="0.2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56" ht="40.5" hidden="1" customHeight="1" thickBot="1" x14ac:dyDescent="0.25">
      <c r="A2" s="359" t="s">
        <v>0</v>
      </c>
      <c r="B2" s="359"/>
      <c r="C2" s="360"/>
      <c r="D2" s="360"/>
      <c r="E2" s="360"/>
      <c r="F2" s="360"/>
      <c r="G2" s="360"/>
      <c r="H2" s="360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</row>
    <row r="3" spans="1:56" ht="36.75" hidden="1" customHeight="1" x14ac:dyDescent="0.2">
      <c r="A3" s="53" t="s">
        <v>1</v>
      </c>
      <c r="B3" s="34">
        <v>2018</v>
      </c>
      <c r="C3" s="314" t="s">
        <v>2</v>
      </c>
      <c r="D3" s="315"/>
      <c r="E3" s="315"/>
      <c r="F3" s="315"/>
      <c r="G3" s="315"/>
      <c r="H3" s="316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</row>
    <row r="4" spans="1:56" ht="36.75" hidden="1" customHeight="1" x14ac:dyDescent="0.2">
      <c r="A4" s="53" t="s">
        <v>3</v>
      </c>
      <c r="B4" s="34" t="s">
        <v>4</v>
      </c>
      <c r="C4" s="57" t="s">
        <v>5</v>
      </c>
      <c r="D4" s="58" t="s">
        <v>6</v>
      </c>
      <c r="E4" s="317" t="s">
        <v>7</v>
      </c>
      <c r="F4" s="317"/>
      <c r="G4" s="317"/>
      <c r="H4" s="318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 ht="36.75" hidden="1" customHeight="1" thickBot="1" x14ac:dyDescent="0.25">
      <c r="A5" s="53" t="s">
        <v>8</v>
      </c>
      <c r="B5" s="34" t="s">
        <v>9</v>
      </c>
      <c r="C5" s="35">
        <v>1</v>
      </c>
      <c r="D5" s="44">
        <v>43138</v>
      </c>
      <c r="E5" s="319"/>
      <c r="F5" s="319"/>
      <c r="G5" s="319"/>
      <c r="H5" s="320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59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</row>
    <row r="6" spans="1:56" hidden="1" x14ac:dyDescent="0.2">
      <c r="A6" s="61"/>
      <c r="B6" s="62"/>
      <c r="C6" s="62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6"/>
      <c r="R6" s="56"/>
      <c r="S6" s="56"/>
      <c r="T6" s="56"/>
      <c r="U6" s="56"/>
      <c r="V6" s="56"/>
      <c r="W6" s="56"/>
      <c r="X6" s="56"/>
      <c r="Y6" s="56"/>
      <c r="Z6" s="56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</row>
    <row r="7" spans="1:56" hidden="1" x14ac:dyDescent="0.2">
      <c r="A7" s="62"/>
      <c r="B7" s="62"/>
      <c r="C7" s="6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64"/>
      <c r="U7" s="65"/>
      <c r="V7" s="56"/>
      <c r="W7" s="56"/>
      <c r="X7" s="56"/>
      <c r="Y7" s="56"/>
      <c r="Z7" s="5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</row>
    <row r="8" spans="1:56" hidden="1" x14ac:dyDescent="0.2">
      <c r="A8" s="67"/>
      <c r="B8" s="56"/>
      <c r="C8" s="56"/>
      <c r="D8" s="327"/>
      <c r="E8" s="327"/>
      <c r="F8" s="327"/>
      <c r="G8" s="327"/>
      <c r="H8" s="327"/>
      <c r="I8" s="327"/>
      <c r="J8" s="327"/>
      <c r="K8" s="327"/>
      <c r="L8" s="322"/>
      <c r="M8" s="322"/>
      <c r="N8" s="322"/>
      <c r="O8" s="322"/>
      <c r="P8" s="66"/>
      <c r="Q8" s="66"/>
      <c r="R8" s="66"/>
      <c r="S8" s="66"/>
      <c r="T8" s="66"/>
      <c r="U8" s="66"/>
      <c r="V8" s="56"/>
      <c r="W8" s="56"/>
      <c r="X8" s="56"/>
      <c r="Y8" s="56"/>
      <c r="Z8" s="56"/>
      <c r="AA8" s="322"/>
      <c r="AB8" s="322"/>
      <c r="AC8" s="322"/>
      <c r="AD8" s="68"/>
      <c r="AE8" s="68"/>
      <c r="AF8" s="68"/>
      <c r="AG8" s="322"/>
      <c r="AH8" s="322"/>
      <c r="AI8" s="322"/>
      <c r="AJ8" s="68"/>
      <c r="AK8" s="68"/>
      <c r="AL8" s="68"/>
      <c r="AM8" s="322"/>
      <c r="AN8" s="322"/>
      <c r="AO8" s="322"/>
      <c r="AP8" s="68"/>
      <c r="AQ8" s="68"/>
      <c r="AR8" s="68"/>
      <c r="AS8" s="322"/>
      <c r="AT8" s="322"/>
      <c r="AU8" s="322"/>
      <c r="AV8" s="68"/>
      <c r="AW8" s="68"/>
      <c r="AX8" s="68"/>
      <c r="AY8" s="322"/>
      <c r="AZ8" s="322"/>
      <c r="BA8" s="322"/>
      <c r="BB8" s="68"/>
      <c r="BC8" s="68"/>
      <c r="BD8" s="68"/>
    </row>
    <row r="9" spans="1:56" ht="15.75" hidden="1" thickBot="1" x14ac:dyDescent="0.25">
      <c r="A9" s="56"/>
      <c r="B9" s="56"/>
      <c r="C9" s="56"/>
      <c r="D9" s="69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</row>
    <row r="10" spans="1:56" ht="15" customHeight="1" x14ac:dyDescent="0.2">
      <c r="A10" s="373" t="s">
        <v>10</v>
      </c>
      <c r="B10" s="374"/>
      <c r="C10" s="70"/>
      <c r="D10" s="330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28" t="s">
        <v>11</v>
      </c>
      <c r="AB10" s="328"/>
      <c r="AC10" s="328"/>
      <c r="AD10" s="328"/>
      <c r="AE10" s="328"/>
      <c r="AF10" s="328"/>
      <c r="AG10" s="334" t="s">
        <v>11</v>
      </c>
      <c r="AH10" s="334"/>
      <c r="AI10" s="334"/>
      <c r="AJ10" s="334"/>
      <c r="AK10" s="334"/>
      <c r="AL10" s="334"/>
      <c r="AM10" s="328" t="s">
        <v>11</v>
      </c>
      <c r="AN10" s="328"/>
      <c r="AO10" s="328"/>
      <c r="AP10" s="328"/>
      <c r="AQ10" s="328"/>
      <c r="AR10" s="328"/>
      <c r="AS10" s="325" t="s">
        <v>11</v>
      </c>
      <c r="AT10" s="325"/>
      <c r="AU10" s="325"/>
      <c r="AV10" s="325"/>
      <c r="AW10" s="325"/>
      <c r="AX10" s="325"/>
      <c r="AY10" s="326" t="s">
        <v>11</v>
      </c>
      <c r="AZ10" s="326"/>
      <c r="BA10" s="326"/>
      <c r="BB10" s="326"/>
      <c r="BC10" s="326"/>
      <c r="BD10" s="326"/>
    </row>
    <row r="11" spans="1:56" ht="15.75" thickBot="1" x14ac:dyDescent="0.25">
      <c r="A11" s="375"/>
      <c r="B11" s="376"/>
      <c r="C11" s="71"/>
      <c r="D11" s="332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29" t="s">
        <v>12</v>
      </c>
      <c r="AB11" s="329"/>
      <c r="AC11" s="329"/>
      <c r="AD11" s="329"/>
      <c r="AE11" s="329"/>
      <c r="AF11" s="329"/>
      <c r="AG11" s="335" t="s">
        <v>13</v>
      </c>
      <c r="AH11" s="335"/>
      <c r="AI11" s="335"/>
      <c r="AJ11" s="335"/>
      <c r="AK11" s="335"/>
      <c r="AL11" s="335"/>
      <c r="AM11" s="329" t="s">
        <v>14</v>
      </c>
      <c r="AN11" s="329"/>
      <c r="AO11" s="329"/>
      <c r="AP11" s="329"/>
      <c r="AQ11" s="329"/>
      <c r="AR11" s="329"/>
      <c r="AS11" s="323" t="s">
        <v>15</v>
      </c>
      <c r="AT11" s="323"/>
      <c r="AU11" s="323"/>
      <c r="AV11" s="323"/>
      <c r="AW11" s="323"/>
      <c r="AX11" s="323"/>
      <c r="AY11" s="324" t="s">
        <v>16</v>
      </c>
      <c r="AZ11" s="324"/>
      <c r="BA11" s="324"/>
      <c r="BB11" s="324"/>
      <c r="BC11" s="324"/>
      <c r="BD11" s="324"/>
    </row>
    <row r="12" spans="1:56" ht="15" customHeight="1" thickBot="1" x14ac:dyDescent="0.25">
      <c r="A12" s="377"/>
      <c r="B12" s="378"/>
      <c r="C12" s="71"/>
      <c r="D12" s="368" t="s">
        <v>17</v>
      </c>
      <c r="E12" s="369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70"/>
      <c r="T12" s="72"/>
      <c r="U12" s="72"/>
      <c r="V12" s="345" t="s">
        <v>18</v>
      </c>
      <c r="W12" s="345"/>
      <c r="X12" s="345"/>
      <c r="Y12" s="345"/>
      <c r="Z12" s="345"/>
      <c r="AA12" s="346" t="s">
        <v>19</v>
      </c>
      <c r="AB12" s="346"/>
      <c r="AC12" s="346"/>
      <c r="AD12" s="347" t="s">
        <v>20</v>
      </c>
      <c r="AE12" s="346" t="s">
        <v>21</v>
      </c>
      <c r="AF12" s="346" t="s">
        <v>22</v>
      </c>
      <c r="AG12" s="343" t="s">
        <v>19</v>
      </c>
      <c r="AH12" s="343"/>
      <c r="AI12" s="343"/>
      <c r="AJ12" s="343" t="s">
        <v>20</v>
      </c>
      <c r="AK12" s="343" t="s">
        <v>21</v>
      </c>
      <c r="AL12" s="343" t="s">
        <v>22</v>
      </c>
      <c r="AM12" s="346" t="s">
        <v>19</v>
      </c>
      <c r="AN12" s="346"/>
      <c r="AO12" s="346"/>
      <c r="AP12" s="346" t="s">
        <v>20</v>
      </c>
      <c r="AQ12" s="346" t="s">
        <v>21</v>
      </c>
      <c r="AR12" s="346" t="s">
        <v>22</v>
      </c>
      <c r="AS12" s="340" t="s">
        <v>19</v>
      </c>
      <c r="AT12" s="340"/>
      <c r="AU12" s="340"/>
      <c r="AV12" s="340" t="s">
        <v>20</v>
      </c>
      <c r="AW12" s="340" t="s">
        <v>21</v>
      </c>
      <c r="AX12" s="340" t="s">
        <v>22</v>
      </c>
      <c r="AY12" s="336" t="s">
        <v>19</v>
      </c>
      <c r="AZ12" s="336"/>
      <c r="BA12" s="336"/>
      <c r="BB12" s="336" t="s">
        <v>20</v>
      </c>
      <c r="BC12" s="73"/>
      <c r="BD12" s="338" t="s">
        <v>23</v>
      </c>
    </row>
    <row r="13" spans="1:56" ht="68.25" customHeight="1" thickBot="1" x14ac:dyDescent="0.25">
      <c r="A13" s="74" t="s">
        <v>24</v>
      </c>
      <c r="B13" s="75" t="s">
        <v>25</v>
      </c>
      <c r="C13" s="379" t="s">
        <v>26</v>
      </c>
      <c r="D13" s="76" t="s">
        <v>27</v>
      </c>
      <c r="E13" s="77" t="s">
        <v>28</v>
      </c>
      <c r="F13" s="78" t="s">
        <v>29</v>
      </c>
      <c r="G13" s="79" t="s">
        <v>30</v>
      </c>
      <c r="H13" s="79" t="s">
        <v>31</v>
      </c>
      <c r="I13" s="79" t="s">
        <v>32</v>
      </c>
      <c r="J13" s="79" t="s">
        <v>33</v>
      </c>
      <c r="K13" s="79" t="s">
        <v>34</v>
      </c>
      <c r="L13" s="79" t="s">
        <v>35</v>
      </c>
      <c r="M13" s="79" t="s">
        <v>36</v>
      </c>
      <c r="N13" s="79" t="s">
        <v>37</v>
      </c>
      <c r="O13" s="79" t="s">
        <v>38</v>
      </c>
      <c r="P13" s="79" t="s">
        <v>39</v>
      </c>
      <c r="Q13" s="79" t="s">
        <v>40</v>
      </c>
      <c r="R13" s="79" t="s">
        <v>41</v>
      </c>
      <c r="S13" s="79" t="s">
        <v>42</v>
      </c>
      <c r="T13" s="79" t="s">
        <v>43</v>
      </c>
      <c r="U13" s="79" t="s">
        <v>44</v>
      </c>
      <c r="V13" s="80" t="s">
        <v>45</v>
      </c>
      <c r="W13" s="80" t="s">
        <v>46</v>
      </c>
      <c r="X13" s="366" t="s">
        <v>47</v>
      </c>
      <c r="Y13" s="367"/>
      <c r="Z13" s="80" t="s">
        <v>48</v>
      </c>
      <c r="AA13" s="81" t="s">
        <v>30</v>
      </c>
      <c r="AB13" s="82" t="s">
        <v>49</v>
      </c>
      <c r="AC13" s="82" t="s">
        <v>50</v>
      </c>
      <c r="AD13" s="348"/>
      <c r="AE13" s="349"/>
      <c r="AF13" s="349"/>
      <c r="AG13" s="80" t="s">
        <v>30</v>
      </c>
      <c r="AH13" s="80" t="s">
        <v>49</v>
      </c>
      <c r="AI13" s="80" t="s">
        <v>50</v>
      </c>
      <c r="AJ13" s="344"/>
      <c r="AK13" s="344"/>
      <c r="AL13" s="344"/>
      <c r="AM13" s="82" t="s">
        <v>30</v>
      </c>
      <c r="AN13" s="82" t="s">
        <v>49</v>
      </c>
      <c r="AO13" s="82" t="s">
        <v>50</v>
      </c>
      <c r="AP13" s="349"/>
      <c r="AQ13" s="349"/>
      <c r="AR13" s="349"/>
      <c r="AS13" s="83" t="s">
        <v>30</v>
      </c>
      <c r="AT13" s="83" t="s">
        <v>49</v>
      </c>
      <c r="AU13" s="83" t="s">
        <v>50</v>
      </c>
      <c r="AV13" s="341"/>
      <c r="AW13" s="341"/>
      <c r="AX13" s="341"/>
      <c r="AY13" s="84" t="s">
        <v>30</v>
      </c>
      <c r="AZ13" s="84" t="s">
        <v>49</v>
      </c>
      <c r="BA13" s="84" t="s">
        <v>50</v>
      </c>
      <c r="BB13" s="337"/>
      <c r="BC13" s="85" t="s">
        <v>51</v>
      </c>
      <c r="BD13" s="339"/>
    </row>
    <row r="14" spans="1:56" ht="75.75" thickBot="1" x14ac:dyDescent="0.25">
      <c r="A14" s="86"/>
      <c r="B14" s="87"/>
      <c r="C14" s="379"/>
      <c r="D14" s="88" t="s">
        <v>52</v>
      </c>
      <c r="E14" s="89"/>
      <c r="F14" s="90" t="s">
        <v>52</v>
      </c>
      <c r="G14" s="91" t="s">
        <v>52</v>
      </c>
      <c r="H14" s="91" t="s">
        <v>52</v>
      </c>
      <c r="I14" s="91" t="s">
        <v>52</v>
      </c>
      <c r="J14" s="91" t="s">
        <v>52</v>
      </c>
      <c r="K14" s="91" t="s">
        <v>52</v>
      </c>
      <c r="L14" s="92" t="s">
        <v>52</v>
      </c>
      <c r="M14" s="92" t="s">
        <v>52</v>
      </c>
      <c r="N14" s="92" t="s">
        <v>52</v>
      </c>
      <c r="O14" s="92" t="s">
        <v>52</v>
      </c>
      <c r="P14" s="91" t="s">
        <v>52</v>
      </c>
      <c r="Q14" s="91" t="s">
        <v>52</v>
      </c>
      <c r="R14" s="91" t="s">
        <v>52</v>
      </c>
      <c r="S14" s="91" t="s">
        <v>52</v>
      </c>
      <c r="T14" s="91"/>
      <c r="U14" s="91"/>
      <c r="V14" s="93" t="s">
        <v>53</v>
      </c>
      <c r="W14" s="93" t="s">
        <v>52</v>
      </c>
      <c r="X14" s="93" t="s">
        <v>54</v>
      </c>
      <c r="Y14" s="93" t="s">
        <v>55</v>
      </c>
      <c r="Z14" s="93" t="s">
        <v>52</v>
      </c>
      <c r="AA14" s="94" t="s">
        <v>52</v>
      </c>
      <c r="AB14" s="94" t="s">
        <v>52</v>
      </c>
      <c r="AC14" s="94"/>
      <c r="AD14" s="95" t="s">
        <v>52</v>
      </c>
      <c r="AE14" s="94" t="s">
        <v>52</v>
      </c>
      <c r="AF14" s="94" t="s">
        <v>52</v>
      </c>
      <c r="AG14" s="93" t="s">
        <v>52</v>
      </c>
      <c r="AH14" s="93" t="s">
        <v>52</v>
      </c>
      <c r="AI14" s="93" t="s">
        <v>52</v>
      </c>
      <c r="AJ14" s="93" t="s">
        <v>52</v>
      </c>
      <c r="AK14" s="93" t="s">
        <v>52</v>
      </c>
      <c r="AL14" s="93" t="s">
        <v>52</v>
      </c>
      <c r="AM14" s="94" t="s">
        <v>52</v>
      </c>
      <c r="AN14" s="94" t="s">
        <v>52</v>
      </c>
      <c r="AO14" s="94" t="s">
        <v>52</v>
      </c>
      <c r="AP14" s="94"/>
      <c r="AQ14" s="94" t="s">
        <v>52</v>
      </c>
      <c r="AR14" s="94" t="s">
        <v>52</v>
      </c>
      <c r="AS14" s="96" t="s">
        <v>52</v>
      </c>
      <c r="AT14" s="96" t="s">
        <v>52</v>
      </c>
      <c r="AU14" s="96" t="s">
        <v>52</v>
      </c>
      <c r="AV14" s="96" t="s">
        <v>52</v>
      </c>
      <c r="AW14" s="96" t="s">
        <v>52</v>
      </c>
      <c r="AX14" s="96" t="s">
        <v>52</v>
      </c>
      <c r="AY14" s="97" t="s">
        <v>52</v>
      </c>
      <c r="AZ14" s="97"/>
      <c r="BA14" s="97" t="s">
        <v>52</v>
      </c>
      <c r="BB14" s="97" t="s">
        <v>52</v>
      </c>
      <c r="BC14" s="98"/>
      <c r="BD14" s="99" t="s">
        <v>52</v>
      </c>
    </row>
    <row r="15" spans="1:56" ht="93" customHeight="1" thickBot="1" x14ac:dyDescent="0.25">
      <c r="A15" s="100">
        <v>1</v>
      </c>
      <c r="B15" s="101" t="s">
        <v>56</v>
      </c>
      <c r="C15" s="102" t="s">
        <v>57</v>
      </c>
      <c r="D15" s="103" t="s">
        <v>58</v>
      </c>
      <c r="E15" s="104">
        <v>0.06</v>
      </c>
      <c r="F15" s="105" t="s">
        <v>59</v>
      </c>
      <c r="G15" s="106" t="s">
        <v>60</v>
      </c>
      <c r="H15" s="106" t="s">
        <v>61</v>
      </c>
      <c r="I15" s="105" t="s">
        <v>62</v>
      </c>
      <c r="J15" s="107" t="s">
        <v>63</v>
      </c>
      <c r="K15" s="107" t="s">
        <v>64</v>
      </c>
      <c r="L15" s="108"/>
      <c r="M15" s="108">
        <v>0.2</v>
      </c>
      <c r="N15" s="108">
        <v>0.2</v>
      </c>
      <c r="O15" s="108">
        <v>0.55000000000000004</v>
      </c>
      <c r="P15" s="108">
        <v>0.95</v>
      </c>
      <c r="Q15" s="105" t="s">
        <v>65</v>
      </c>
      <c r="R15" s="105" t="s">
        <v>66</v>
      </c>
      <c r="S15" s="105" t="s">
        <v>67</v>
      </c>
      <c r="T15" s="105"/>
      <c r="U15" s="105"/>
      <c r="V15" s="105"/>
      <c r="W15" s="105"/>
      <c r="X15" s="105"/>
      <c r="Y15" s="45"/>
      <c r="Z15" s="109"/>
      <c r="AA15" s="110" t="str">
        <f>$G$15</f>
        <v>Porcentaje de Ejecución del Plan de Acción del Consejo Local de Gobierno</v>
      </c>
      <c r="AB15" s="108">
        <f>L15</f>
        <v>0</v>
      </c>
      <c r="AC15" s="108">
        <v>0</v>
      </c>
      <c r="AD15" s="111"/>
      <c r="AE15" s="112" t="s">
        <v>68</v>
      </c>
      <c r="AF15" s="112" t="s">
        <v>69</v>
      </c>
      <c r="AG15" s="110" t="str">
        <f>$G$15</f>
        <v>Porcentaje de Ejecución del Plan de Acción del Consejo Local de Gobierno</v>
      </c>
      <c r="AH15" s="108">
        <f>M15</f>
        <v>0.2</v>
      </c>
      <c r="AI15" s="113">
        <v>0</v>
      </c>
      <c r="AJ15" s="114">
        <f>AI15/AH15</f>
        <v>0</v>
      </c>
      <c r="AK15" s="105" t="s">
        <v>70</v>
      </c>
      <c r="AL15" s="105" t="s">
        <v>71</v>
      </c>
      <c r="AM15" s="110" t="str">
        <f>$G$15</f>
        <v>Porcentaje de Ejecución del Plan de Acción del Consejo Local de Gobierno</v>
      </c>
      <c r="AN15" s="108">
        <f>N15</f>
        <v>0.2</v>
      </c>
      <c r="AO15" s="113">
        <v>0.85</v>
      </c>
      <c r="AP15" s="114">
        <v>1</v>
      </c>
      <c r="AQ15" s="105" t="s">
        <v>72</v>
      </c>
      <c r="AR15" s="105"/>
      <c r="AS15" s="110" t="str">
        <f>$G$15</f>
        <v>Porcentaje de Ejecución del Plan de Acción del Consejo Local de Gobierno</v>
      </c>
      <c r="AT15" s="108">
        <f>O15</f>
        <v>0.55000000000000004</v>
      </c>
      <c r="AU15" s="105"/>
      <c r="AV15" s="111">
        <f>AU15/AT15</f>
        <v>0</v>
      </c>
      <c r="AW15" s="36"/>
      <c r="AX15" s="105"/>
      <c r="AY15" s="110" t="str">
        <f>$G$15</f>
        <v>Porcentaje de Ejecución del Plan de Acción del Consejo Local de Gobierno</v>
      </c>
      <c r="AZ15" s="108">
        <f>P15</f>
        <v>0.95</v>
      </c>
      <c r="BA15" s="105"/>
      <c r="BB15" s="111">
        <f>BA15/AZ15</f>
        <v>0</v>
      </c>
      <c r="BC15" s="115">
        <f>BB15*E15</f>
        <v>0</v>
      </c>
      <c r="BD15" s="37"/>
    </row>
    <row r="16" spans="1:56" ht="161.25" customHeight="1" thickBot="1" x14ac:dyDescent="0.25">
      <c r="A16" s="116">
        <v>2</v>
      </c>
      <c r="B16" s="117"/>
      <c r="C16" s="118"/>
      <c r="D16" s="119" t="s">
        <v>73</v>
      </c>
      <c r="E16" s="120">
        <v>5.5E-2</v>
      </c>
      <c r="F16" s="121" t="s">
        <v>74</v>
      </c>
      <c r="G16" s="122" t="s">
        <v>75</v>
      </c>
      <c r="H16" s="122" t="s">
        <v>76</v>
      </c>
      <c r="I16" s="105" t="s">
        <v>62</v>
      </c>
      <c r="J16" s="107" t="s">
        <v>63</v>
      </c>
      <c r="K16" s="107" t="s">
        <v>77</v>
      </c>
      <c r="L16" s="123"/>
      <c r="M16" s="124">
        <v>0.4</v>
      </c>
      <c r="N16" s="123"/>
      <c r="O16" s="124"/>
      <c r="P16" s="124">
        <v>0.4</v>
      </c>
      <c r="Q16" s="121" t="s">
        <v>65</v>
      </c>
      <c r="R16" s="121" t="s">
        <v>78</v>
      </c>
      <c r="S16" s="105" t="s">
        <v>79</v>
      </c>
      <c r="T16" s="125"/>
      <c r="U16" s="121"/>
      <c r="V16" s="121"/>
      <c r="W16" s="121"/>
      <c r="X16" s="121"/>
      <c r="Y16" s="49"/>
      <c r="Z16" s="126"/>
      <c r="AA16" s="110" t="str">
        <f>$G$16</f>
        <v>Porcentaje de Participación de los Ciudadanos en la Audiencia de Rendición de Cuentas</v>
      </c>
      <c r="AB16" s="108">
        <f t="shared" ref="AB16:AC58" si="0">L16</f>
        <v>0</v>
      </c>
      <c r="AC16" s="108">
        <v>0</v>
      </c>
      <c r="AD16" s="111"/>
      <c r="AE16" s="112" t="s">
        <v>68</v>
      </c>
      <c r="AF16" s="112" t="s">
        <v>69</v>
      </c>
      <c r="AG16" s="110" t="str">
        <f>$G$16</f>
        <v>Porcentaje de Participación de los Ciudadanos en la Audiencia de Rendición de Cuentas</v>
      </c>
      <c r="AH16" s="108">
        <f t="shared" ref="AH16:AH58" si="1">M16</f>
        <v>0.4</v>
      </c>
      <c r="AI16" s="113">
        <v>0.4</v>
      </c>
      <c r="AJ16" s="114">
        <f t="shared" ref="AJ16" si="2">AI16/AH16</f>
        <v>1</v>
      </c>
      <c r="AK16" s="105" t="s">
        <v>80</v>
      </c>
      <c r="AL16" s="105" t="s">
        <v>81</v>
      </c>
      <c r="AM16" s="110" t="str">
        <f>$G$16</f>
        <v>Porcentaje de Participación de los Ciudadanos en la Audiencia de Rendición de Cuentas</v>
      </c>
      <c r="AN16" s="108">
        <f t="shared" ref="AN16:AN58" si="3">N16</f>
        <v>0</v>
      </c>
      <c r="AO16" s="105" t="s">
        <v>464</v>
      </c>
      <c r="AP16" s="111" t="s">
        <v>449</v>
      </c>
      <c r="AQ16" s="105" t="s">
        <v>82</v>
      </c>
      <c r="AR16" s="105"/>
      <c r="AS16" s="110" t="str">
        <f>$G$16</f>
        <v>Porcentaje de Participación de los Ciudadanos en la Audiencia de Rendición de Cuentas</v>
      </c>
      <c r="AT16" s="108">
        <f t="shared" ref="AT16:AT58" si="4">O16</f>
        <v>0</v>
      </c>
      <c r="AU16" s="105"/>
      <c r="AV16" s="111" t="e">
        <f t="shared" ref="AV16:AV17" si="5">AU16/AT16</f>
        <v>#DIV/0!</v>
      </c>
      <c r="AW16" s="36"/>
      <c r="AX16" s="105"/>
      <c r="AY16" s="110" t="str">
        <f>$G$16</f>
        <v>Porcentaje de Participación de los Ciudadanos en la Audiencia de Rendición de Cuentas</v>
      </c>
      <c r="AZ16" s="108">
        <f t="shared" ref="AZ16:AZ58" si="6">P16</f>
        <v>0.4</v>
      </c>
      <c r="BA16" s="105"/>
      <c r="BB16" s="111">
        <f t="shared" ref="BB16:BB17" si="7">BA16/AZ16</f>
        <v>0</v>
      </c>
      <c r="BC16" s="115">
        <f t="shared" ref="BC16:BC58" si="8">BB16*E16</f>
        <v>0</v>
      </c>
      <c r="BD16" s="37"/>
    </row>
    <row r="17" spans="1:56" ht="102.75" customHeight="1" thickBot="1" x14ac:dyDescent="0.25">
      <c r="A17" s="116">
        <v>3</v>
      </c>
      <c r="B17" s="117"/>
      <c r="C17" s="118"/>
      <c r="D17" s="127" t="s">
        <v>83</v>
      </c>
      <c r="E17" s="128">
        <v>5.5E-2</v>
      </c>
      <c r="F17" s="121" t="s">
        <v>74</v>
      </c>
      <c r="G17" s="122" t="s">
        <v>84</v>
      </c>
      <c r="H17" s="129" t="s">
        <v>85</v>
      </c>
      <c r="I17" s="105" t="s">
        <v>62</v>
      </c>
      <c r="J17" s="107" t="s">
        <v>63</v>
      </c>
      <c r="K17" s="107" t="s">
        <v>86</v>
      </c>
      <c r="L17" s="124"/>
      <c r="M17" s="124"/>
      <c r="N17" s="124"/>
      <c r="O17" s="124">
        <v>0.4</v>
      </c>
      <c r="P17" s="124">
        <v>0.4</v>
      </c>
      <c r="Q17" s="130" t="s">
        <v>87</v>
      </c>
      <c r="R17" s="130" t="s">
        <v>88</v>
      </c>
      <c r="S17" s="130" t="s">
        <v>89</v>
      </c>
      <c r="T17" s="130"/>
      <c r="U17" s="130"/>
      <c r="V17" s="130"/>
      <c r="W17" s="130"/>
      <c r="X17" s="130"/>
      <c r="Y17" s="131"/>
      <c r="Z17" s="132"/>
      <c r="AA17" s="110" t="str">
        <f>$G$17</f>
        <v>Porcentaje de Avance en el Cumplimiento Fisico del Plan de Desarrollo Local</v>
      </c>
      <c r="AB17" s="108">
        <f t="shared" si="0"/>
        <v>0</v>
      </c>
      <c r="AC17" s="133">
        <v>0</v>
      </c>
      <c r="AD17" s="111"/>
      <c r="AE17" s="112" t="s">
        <v>68</v>
      </c>
      <c r="AF17" s="112" t="s">
        <v>69</v>
      </c>
      <c r="AG17" s="110" t="str">
        <f>$G$17</f>
        <v>Porcentaje de Avance en el Cumplimiento Fisico del Plan de Desarrollo Local</v>
      </c>
      <c r="AH17" s="108">
        <v>0</v>
      </c>
      <c r="AI17" s="107"/>
      <c r="AJ17" s="111" t="s">
        <v>90</v>
      </c>
      <c r="AK17" s="112" t="s">
        <v>91</v>
      </c>
      <c r="AL17" s="107"/>
      <c r="AM17" s="110" t="str">
        <f>$G$17</f>
        <v>Porcentaje de Avance en el Cumplimiento Fisico del Plan de Desarrollo Local</v>
      </c>
      <c r="AN17" s="108">
        <f t="shared" si="3"/>
        <v>0</v>
      </c>
      <c r="AO17" s="107" t="s">
        <v>464</v>
      </c>
      <c r="AP17" s="111" t="s">
        <v>449</v>
      </c>
      <c r="AQ17" s="112" t="s">
        <v>92</v>
      </c>
      <c r="AR17" s="107"/>
      <c r="AS17" s="110" t="str">
        <f>$G$17</f>
        <v>Porcentaje de Avance en el Cumplimiento Fisico del Plan de Desarrollo Local</v>
      </c>
      <c r="AT17" s="108">
        <f t="shared" si="4"/>
        <v>0.4</v>
      </c>
      <c r="AU17" s="107"/>
      <c r="AV17" s="111">
        <f t="shared" si="5"/>
        <v>0</v>
      </c>
      <c r="AW17" s="38"/>
      <c r="AX17" s="107"/>
      <c r="AY17" s="110" t="str">
        <f>$G$17</f>
        <v>Porcentaje de Avance en el Cumplimiento Fisico del Plan de Desarrollo Local</v>
      </c>
      <c r="AZ17" s="108">
        <f t="shared" si="6"/>
        <v>0.4</v>
      </c>
      <c r="BA17" s="107"/>
      <c r="BB17" s="111">
        <f t="shared" si="7"/>
        <v>0</v>
      </c>
      <c r="BC17" s="115">
        <f t="shared" si="8"/>
        <v>0</v>
      </c>
      <c r="BD17" s="39"/>
    </row>
    <row r="18" spans="1:56" ht="77.25" customHeight="1" thickBot="1" x14ac:dyDescent="0.25">
      <c r="A18" s="134"/>
      <c r="B18" s="117"/>
      <c r="C18" s="135"/>
      <c r="D18" s="136" t="s">
        <v>93</v>
      </c>
      <c r="E18" s="137">
        <v>0.17</v>
      </c>
      <c r="F18" s="138"/>
      <c r="G18" s="139"/>
      <c r="H18" s="140"/>
      <c r="I18" s="141"/>
      <c r="J18" s="107"/>
      <c r="K18" s="107"/>
      <c r="L18" s="142"/>
      <c r="M18" s="142"/>
      <c r="N18" s="142"/>
      <c r="O18" s="142"/>
      <c r="P18" s="142"/>
      <c r="Q18" s="141"/>
      <c r="R18" s="141"/>
      <c r="S18" s="141"/>
      <c r="T18" s="141"/>
      <c r="U18" s="141"/>
      <c r="V18" s="141"/>
      <c r="W18" s="141"/>
      <c r="X18" s="141"/>
      <c r="Y18" s="50"/>
      <c r="Z18" s="143"/>
      <c r="AA18" s="144"/>
      <c r="AB18" s="108"/>
      <c r="AC18" s="144"/>
      <c r="AD18" s="111"/>
      <c r="AE18" s="145"/>
      <c r="AF18" s="145"/>
      <c r="AG18" s="144"/>
      <c r="AH18" s="108"/>
      <c r="AI18" s="141"/>
      <c r="AJ18" s="111"/>
      <c r="AK18" s="141"/>
      <c r="AL18" s="141"/>
      <c r="AM18" s="144"/>
      <c r="AN18" s="108"/>
      <c r="AO18" s="141"/>
      <c r="AP18" s="111"/>
      <c r="AQ18" s="141"/>
      <c r="AR18" s="141"/>
      <c r="AS18" s="144"/>
      <c r="AT18" s="108"/>
      <c r="AU18" s="141"/>
      <c r="AV18" s="111"/>
      <c r="AW18" s="40"/>
      <c r="AX18" s="141"/>
      <c r="AY18" s="144"/>
      <c r="AZ18" s="108"/>
      <c r="BA18" s="141"/>
      <c r="BB18" s="111"/>
      <c r="BC18" s="115"/>
      <c r="BD18" s="41"/>
    </row>
    <row r="19" spans="1:56" ht="201" customHeight="1" thickBot="1" x14ac:dyDescent="0.25">
      <c r="A19" s="146">
        <v>4</v>
      </c>
      <c r="B19" s="117"/>
      <c r="C19" s="147" t="s">
        <v>94</v>
      </c>
      <c r="D19" s="148" t="s">
        <v>95</v>
      </c>
      <c r="E19" s="149">
        <v>0.04</v>
      </c>
      <c r="F19" s="105" t="s">
        <v>59</v>
      </c>
      <c r="G19" s="150" t="s">
        <v>96</v>
      </c>
      <c r="H19" s="150" t="s">
        <v>97</v>
      </c>
      <c r="I19" s="113" t="s">
        <v>98</v>
      </c>
      <c r="J19" s="107" t="s">
        <v>99</v>
      </c>
      <c r="K19" s="107" t="s">
        <v>100</v>
      </c>
      <c r="L19" s="108">
        <v>1</v>
      </c>
      <c r="M19" s="108">
        <v>1</v>
      </c>
      <c r="N19" s="108">
        <v>1</v>
      </c>
      <c r="O19" s="108">
        <v>1</v>
      </c>
      <c r="P19" s="108">
        <v>1</v>
      </c>
      <c r="Q19" s="105" t="s">
        <v>65</v>
      </c>
      <c r="R19" s="105" t="s">
        <v>101</v>
      </c>
      <c r="S19" s="105" t="s">
        <v>102</v>
      </c>
      <c r="T19" s="105"/>
      <c r="U19" s="105"/>
      <c r="V19" s="105"/>
      <c r="W19" s="105"/>
      <c r="X19" s="105"/>
      <c r="Y19" s="50"/>
      <c r="Z19" s="109"/>
      <c r="AA19" s="11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108">
        <f t="shared" si="0"/>
        <v>1</v>
      </c>
      <c r="AC19" s="108">
        <f t="shared" si="0"/>
        <v>1</v>
      </c>
      <c r="AD19" s="114">
        <f t="shared" ref="AD19:AD46" si="9">AC19/AB19</f>
        <v>1</v>
      </c>
      <c r="AE19" s="112" t="s">
        <v>103</v>
      </c>
      <c r="AF19" s="112" t="s">
        <v>104</v>
      </c>
      <c r="AG19" s="11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108">
        <f t="shared" si="1"/>
        <v>1</v>
      </c>
      <c r="AI19" s="113">
        <v>1</v>
      </c>
      <c r="AJ19" s="114">
        <f t="shared" ref="AJ19" si="10">AI19/AH19</f>
        <v>1</v>
      </c>
      <c r="AK19" s="112" t="s">
        <v>103</v>
      </c>
      <c r="AL19" s="105" t="s">
        <v>105</v>
      </c>
      <c r="AM19" s="11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108">
        <f t="shared" si="3"/>
        <v>1</v>
      </c>
      <c r="AO19" s="113">
        <v>1</v>
      </c>
      <c r="AP19" s="114">
        <f t="shared" ref="AP19" si="11">AO19/AN19</f>
        <v>1</v>
      </c>
      <c r="AQ19" s="105" t="s">
        <v>106</v>
      </c>
      <c r="AR19" s="105" t="s">
        <v>107</v>
      </c>
      <c r="AS19" s="11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108">
        <f t="shared" si="4"/>
        <v>1</v>
      </c>
      <c r="AU19" s="105"/>
      <c r="AV19" s="111">
        <f t="shared" ref="AV19" si="12">AU19/AT19</f>
        <v>0</v>
      </c>
      <c r="AW19" s="36"/>
      <c r="AX19" s="105"/>
      <c r="AY19" s="11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108">
        <f t="shared" si="6"/>
        <v>1</v>
      </c>
      <c r="BA19" s="105"/>
      <c r="BB19" s="111">
        <f t="shared" ref="BB19" si="13">BA19/AZ19</f>
        <v>0</v>
      </c>
      <c r="BC19" s="115">
        <f t="shared" si="8"/>
        <v>0</v>
      </c>
      <c r="BD19" s="37"/>
    </row>
    <row r="20" spans="1:56" ht="122.25" customHeight="1" x14ac:dyDescent="0.2">
      <c r="A20" s="151"/>
      <c r="B20" s="117"/>
      <c r="C20" s="152"/>
      <c r="D20" s="153" t="s">
        <v>93</v>
      </c>
      <c r="E20" s="154">
        <v>0.04</v>
      </c>
      <c r="F20" s="155"/>
      <c r="G20" s="156"/>
      <c r="H20" s="157"/>
      <c r="I20" s="158"/>
      <c r="J20" s="107"/>
      <c r="K20" s="107"/>
      <c r="L20" s="145"/>
      <c r="M20" s="145"/>
      <c r="N20" s="145"/>
      <c r="O20" s="142"/>
      <c r="P20" s="144"/>
      <c r="Q20" s="141"/>
      <c r="R20" s="141"/>
      <c r="S20" s="159"/>
      <c r="T20" s="159"/>
      <c r="U20" s="141"/>
      <c r="V20" s="141"/>
      <c r="W20" s="141"/>
      <c r="X20" s="141"/>
      <c r="Y20" s="50"/>
      <c r="Z20" s="143"/>
      <c r="AA20" s="144"/>
      <c r="AB20" s="108"/>
      <c r="AC20" s="144"/>
      <c r="AD20" s="111"/>
      <c r="AE20" s="145"/>
      <c r="AF20" s="145"/>
      <c r="AG20" s="144"/>
      <c r="AH20" s="108"/>
      <c r="AI20" s="141"/>
      <c r="AJ20" s="111"/>
      <c r="AK20" s="141"/>
      <c r="AL20" s="141"/>
      <c r="AM20" s="144"/>
      <c r="AN20" s="108"/>
      <c r="AO20" s="141"/>
      <c r="AP20" s="111"/>
      <c r="AQ20" s="141"/>
      <c r="AR20" s="141"/>
      <c r="AS20" s="144"/>
      <c r="AT20" s="108"/>
      <c r="AU20" s="141"/>
      <c r="AV20" s="111"/>
      <c r="AW20" s="40"/>
      <c r="AX20" s="141"/>
      <c r="AY20" s="144"/>
      <c r="AZ20" s="108"/>
      <c r="BA20" s="141"/>
      <c r="BB20" s="111"/>
      <c r="BC20" s="115"/>
      <c r="BD20" s="41"/>
    </row>
    <row r="21" spans="1:56" ht="75" customHeight="1" x14ac:dyDescent="0.2">
      <c r="A21" s="160">
        <v>5</v>
      </c>
      <c r="B21" s="117"/>
      <c r="C21" s="161" t="s">
        <v>108</v>
      </c>
      <c r="D21" s="162" t="s">
        <v>109</v>
      </c>
      <c r="E21" s="163">
        <v>0.03</v>
      </c>
      <c r="F21" s="105" t="s">
        <v>59</v>
      </c>
      <c r="G21" s="110" t="s">
        <v>110</v>
      </c>
      <c r="H21" s="150" t="s">
        <v>111</v>
      </c>
      <c r="I21" s="105" t="s">
        <v>62</v>
      </c>
      <c r="J21" s="107" t="s">
        <v>63</v>
      </c>
      <c r="K21" s="107" t="s">
        <v>112</v>
      </c>
      <c r="L21" s="108"/>
      <c r="M21" s="164">
        <v>1</v>
      </c>
      <c r="N21" s="108"/>
      <c r="O21" s="108"/>
      <c r="P21" s="110">
        <v>1</v>
      </c>
      <c r="Q21" s="105" t="s">
        <v>65</v>
      </c>
      <c r="R21" s="105" t="s">
        <v>113</v>
      </c>
      <c r="S21" s="105" t="s">
        <v>114</v>
      </c>
      <c r="T21" s="105"/>
      <c r="U21" s="105"/>
      <c r="V21" s="105"/>
      <c r="W21" s="105"/>
      <c r="X21" s="105"/>
      <c r="Y21" s="50"/>
      <c r="Z21" s="109"/>
      <c r="AA21" s="110" t="str">
        <f>$G$21</f>
        <v>Plan de Comunicaciones Formulado e Implementado</v>
      </c>
      <c r="AB21" s="110">
        <f t="shared" si="0"/>
        <v>0</v>
      </c>
      <c r="AC21" s="110">
        <v>0</v>
      </c>
      <c r="AD21" s="111"/>
      <c r="AE21" s="112" t="s">
        <v>68</v>
      </c>
      <c r="AF21" s="112"/>
      <c r="AG21" s="110" t="str">
        <f>$G$21</f>
        <v>Plan de Comunicaciones Formulado e Implementado</v>
      </c>
      <c r="AH21" s="110">
        <f t="shared" si="1"/>
        <v>1</v>
      </c>
      <c r="AI21" s="105">
        <v>1</v>
      </c>
      <c r="AJ21" s="114">
        <f t="shared" ref="AJ21:AJ44" si="14">AI21/AH21</f>
        <v>1</v>
      </c>
      <c r="AK21" s="105" t="s">
        <v>115</v>
      </c>
      <c r="AL21" s="105" t="s">
        <v>116</v>
      </c>
      <c r="AM21" s="110" t="str">
        <f>$G$21</f>
        <v>Plan de Comunicaciones Formulado e Implementado</v>
      </c>
      <c r="AN21" s="110">
        <f t="shared" si="3"/>
        <v>0</v>
      </c>
      <c r="AO21" s="105" t="s">
        <v>465</v>
      </c>
      <c r="AP21" s="111" t="s">
        <v>449</v>
      </c>
      <c r="AQ21" s="105" t="s">
        <v>82</v>
      </c>
      <c r="AR21" s="105"/>
      <c r="AS21" s="110" t="str">
        <f>$G$21</f>
        <v>Plan de Comunicaciones Formulado e Implementado</v>
      </c>
      <c r="AT21" s="110">
        <f t="shared" si="4"/>
        <v>0</v>
      </c>
      <c r="AU21" s="105"/>
      <c r="AV21" s="111" t="e">
        <f t="shared" ref="AV21:AV23" si="15">AU21/AT21</f>
        <v>#DIV/0!</v>
      </c>
      <c r="AW21" s="36"/>
      <c r="AX21" s="105"/>
      <c r="AY21" s="110" t="str">
        <f>$G$21</f>
        <v>Plan de Comunicaciones Formulado e Implementado</v>
      </c>
      <c r="AZ21" s="110">
        <f t="shared" si="6"/>
        <v>1</v>
      </c>
      <c r="BA21" s="105"/>
      <c r="BB21" s="111">
        <f t="shared" ref="BB21:BB23" si="16">BA21/AZ21</f>
        <v>0</v>
      </c>
      <c r="BC21" s="115">
        <f t="shared" si="8"/>
        <v>0</v>
      </c>
      <c r="BD21" s="37"/>
    </row>
    <row r="22" spans="1:56" ht="96.75" customHeight="1" x14ac:dyDescent="0.2">
      <c r="A22" s="165">
        <v>6</v>
      </c>
      <c r="B22" s="117"/>
      <c r="C22" s="166"/>
      <c r="D22" s="167" t="s">
        <v>117</v>
      </c>
      <c r="E22" s="168">
        <v>0.02</v>
      </c>
      <c r="F22" s="121" t="s">
        <v>59</v>
      </c>
      <c r="G22" s="169" t="s">
        <v>118</v>
      </c>
      <c r="H22" s="170" t="s">
        <v>119</v>
      </c>
      <c r="I22" s="125" t="s">
        <v>62</v>
      </c>
      <c r="J22" s="107" t="s">
        <v>63</v>
      </c>
      <c r="K22" s="107" t="s">
        <v>120</v>
      </c>
      <c r="L22" s="171">
        <v>1</v>
      </c>
      <c r="M22" s="171"/>
      <c r="N22" s="171">
        <v>1</v>
      </c>
      <c r="O22" s="171">
        <v>1</v>
      </c>
      <c r="P22" s="172">
        <v>3</v>
      </c>
      <c r="Q22" s="125" t="s">
        <v>65</v>
      </c>
      <c r="R22" s="125" t="s">
        <v>121</v>
      </c>
      <c r="S22" s="105" t="s">
        <v>114</v>
      </c>
      <c r="T22" s="125"/>
      <c r="U22" s="125"/>
      <c r="V22" s="121"/>
      <c r="W22" s="121"/>
      <c r="X22" s="121"/>
      <c r="Y22" s="173"/>
      <c r="Z22" s="126"/>
      <c r="AA22" s="110" t="str">
        <f>$G$22</f>
        <v>Campañas Externas Realizadas</v>
      </c>
      <c r="AB22" s="110">
        <f t="shared" si="0"/>
        <v>1</v>
      </c>
      <c r="AC22" s="110">
        <v>1</v>
      </c>
      <c r="AD22" s="114">
        <f t="shared" si="9"/>
        <v>1</v>
      </c>
      <c r="AE22" s="112" t="s">
        <v>122</v>
      </c>
      <c r="AF22" s="112" t="s">
        <v>123</v>
      </c>
      <c r="AG22" s="110" t="str">
        <f>$G$22</f>
        <v>Campañas Externas Realizadas</v>
      </c>
      <c r="AH22" s="110">
        <f t="shared" si="1"/>
        <v>0</v>
      </c>
      <c r="AI22" s="105">
        <v>0</v>
      </c>
      <c r="AJ22" s="114" t="s">
        <v>90</v>
      </c>
      <c r="AK22" s="112" t="s">
        <v>91</v>
      </c>
      <c r="AL22" s="105"/>
      <c r="AM22" s="110" t="str">
        <f>$G$22</f>
        <v>Campañas Externas Realizadas</v>
      </c>
      <c r="AN22" s="110">
        <f t="shared" si="3"/>
        <v>1</v>
      </c>
      <c r="AO22" s="105">
        <v>33</v>
      </c>
      <c r="AP22" s="114">
        <v>1</v>
      </c>
      <c r="AQ22" s="105" t="s">
        <v>124</v>
      </c>
      <c r="AR22" s="105"/>
      <c r="AS22" s="110" t="str">
        <f>$G$22</f>
        <v>Campañas Externas Realizadas</v>
      </c>
      <c r="AT22" s="110">
        <f t="shared" si="4"/>
        <v>1</v>
      </c>
      <c r="AU22" s="105"/>
      <c r="AV22" s="111">
        <f t="shared" si="15"/>
        <v>0</v>
      </c>
      <c r="AW22" s="36"/>
      <c r="AX22" s="105"/>
      <c r="AY22" s="110" t="str">
        <f>$G$22</f>
        <v>Campañas Externas Realizadas</v>
      </c>
      <c r="AZ22" s="110">
        <f t="shared" si="6"/>
        <v>3</v>
      </c>
      <c r="BA22" s="105"/>
      <c r="BB22" s="111">
        <f t="shared" si="16"/>
        <v>0</v>
      </c>
      <c r="BC22" s="115">
        <f t="shared" si="8"/>
        <v>0</v>
      </c>
      <c r="BD22" s="37"/>
    </row>
    <row r="23" spans="1:56" ht="143.25" customHeight="1" x14ac:dyDescent="0.2">
      <c r="A23" s="160">
        <v>7</v>
      </c>
      <c r="B23" s="117"/>
      <c r="C23" s="166"/>
      <c r="D23" s="167" t="s">
        <v>125</v>
      </c>
      <c r="E23" s="168">
        <v>0.02</v>
      </c>
      <c r="F23" s="121" t="s">
        <v>59</v>
      </c>
      <c r="G23" s="174" t="s">
        <v>126</v>
      </c>
      <c r="H23" s="170" t="s">
        <v>127</v>
      </c>
      <c r="I23" s="125" t="s">
        <v>62</v>
      </c>
      <c r="J23" s="107" t="s">
        <v>63</v>
      </c>
      <c r="K23" s="107" t="s">
        <v>128</v>
      </c>
      <c r="L23" s="171"/>
      <c r="M23" s="171">
        <v>3</v>
      </c>
      <c r="N23" s="171">
        <v>3</v>
      </c>
      <c r="O23" s="171">
        <v>3</v>
      </c>
      <c r="P23" s="172">
        <v>9</v>
      </c>
      <c r="Q23" s="125" t="s">
        <v>65</v>
      </c>
      <c r="R23" s="125" t="s">
        <v>129</v>
      </c>
      <c r="S23" s="105" t="s">
        <v>114</v>
      </c>
      <c r="T23" s="125"/>
      <c r="U23" s="125"/>
      <c r="V23" s="121"/>
      <c r="W23" s="121"/>
      <c r="X23" s="121"/>
      <c r="Y23" s="173"/>
      <c r="Z23" s="126"/>
      <c r="AA23" s="110" t="str">
        <f>$G$23</f>
        <v>Campañas Internas Realizadas</v>
      </c>
      <c r="AB23" s="110">
        <f t="shared" si="0"/>
        <v>0</v>
      </c>
      <c r="AC23" s="110">
        <v>0</v>
      </c>
      <c r="AD23" s="111"/>
      <c r="AE23" s="112" t="s">
        <v>68</v>
      </c>
      <c r="AF23" s="112"/>
      <c r="AG23" s="110" t="str">
        <f>$G$23</f>
        <v>Campañas Internas Realizadas</v>
      </c>
      <c r="AH23" s="110">
        <f t="shared" si="1"/>
        <v>3</v>
      </c>
      <c r="AI23" s="105">
        <v>0</v>
      </c>
      <c r="AJ23" s="111">
        <v>0</v>
      </c>
      <c r="AK23" s="105" t="s">
        <v>130</v>
      </c>
      <c r="AL23" s="105"/>
      <c r="AM23" s="110" t="str">
        <f>$G$23</f>
        <v>Campañas Internas Realizadas</v>
      </c>
      <c r="AN23" s="110">
        <v>6</v>
      </c>
      <c r="AO23" s="105">
        <v>6</v>
      </c>
      <c r="AP23" s="114">
        <f>AO23/AN23</f>
        <v>1</v>
      </c>
      <c r="AQ23" s="175" t="s">
        <v>131</v>
      </c>
      <c r="AR23" s="105"/>
      <c r="AS23" s="110" t="str">
        <f>$G$23</f>
        <v>Campañas Internas Realizadas</v>
      </c>
      <c r="AT23" s="110">
        <f t="shared" si="4"/>
        <v>3</v>
      </c>
      <c r="AU23" s="105"/>
      <c r="AV23" s="111">
        <f t="shared" si="15"/>
        <v>0</v>
      </c>
      <c r="AW23" s="36"/>
      <c r="AX23" s="105"/>
      <c r="AY23" s="110" t="str">
        <f>$G$23</f>
        <v>Campañas Internas Realizadas</v>
      </c>
      <c r="AZ23" s="110">
        <f t="shared" si="6"/>
        <v>9</v>
      </c>
      <c r="BA23" s="105"/>
      <c r="BB23" s="111">
        <f t="shared" si="16"/>
        <v>0</v>
      </c>
      <c r="BC23" s="115">
        <f t="shared" si="8"/>
        <v>0</v>
      </c>
      <c r="BD23" s="37"/>
    </row>
    <row r="24" spans="1:56" ht="97.5" customHeight="1" thickBot="1" x14ac:dyDescent="0.25">
      <c r="A24" s="176"/>
      <c r="B24" s="117"/>
      <c r="C24" s="177"/>
      <c r="D24" s="178" t="s">
        <v>93</v>
      </c>
      <c r="E24" s="179">
        <v>7.0000000000000007E-2</v>
      </c>
      <c r="F24" s="155"/>
      <c r="G24" s="180"/>
      <c r="H24" s="157"/>
      <c r="I24" s="158"/>
      <c r="J24" s="107"/>
      <c r="K24" s="107"/>
      <c r="L24" s="145"/>
      <c r="M24" s="145"/>
      <c r="N24" s="145"/>
      <c r="O24" s="142"/>
      <c r="P24" s="144"/>
      <c r="Q24" s="141"/>
      <c r="R24" s="141"/>
      <c r="S24" s="159"/>
      <c r="T24" s="159"/>
      <c r="U24" s="141"/>
      <c r="V24" s="141"/>
      <c r="W24" s="141"/>
      <c r="X24" s="141"/>
      <c r="Y24" s="50"/>
      <c r="Z24" s="143"/>
      <c r="AA24" s="144"/>
      <c r="AB24" s="108"/>
      <c r="AC24" s="144"/>
      <c r="AD24" s="111"/>
      <c r="AE24" s="145"/>
      <c r="AF24" s="145"/>
      <c r="AG24" s="144"/>
      <c r="AH24" s="108"/>
      <c r="AI24" s="141"/>
      <c r="AJ24" s="111"/>
      <c r="AK24" s="141"/>
      <c r="AL24" s="141"/>
      <c r="AM24" s="144"/>
      <c r="AN24" s="108"/>
      <c r="AO24" s="141"/>
      <c r="AP24" s="111"/>
      <c r="AQ24" s="141"/>
      <c r="AR24" s="141"/>
      <c r="AS24" s="144"/>
      <c r="AT24" s="108"/>
      <c r="AU24" s="141"/>
      <c r="AV24" s="111"/>
      <c r="AW24" s="40"/>
      <c r="AX24" s="141"/>
      <c r="AY24" s="144"/>
      <c r="AZ24" s="108"/>
      <c r="BA24" s="141"/>
      <c r="BB24" s="111"/>
      <c r="BC24" s="115"/>
      <c r="BD24" s="41"/>
    </row>
    <row r="25" spans="1:56" ht="138" customHeight="1" thickBot="1" x14ac:dyDescent="0.25">
      <c r="A25" s="181">
        <v>8</v>
      </c>
      <c r="B25" s="182"/>
      <c r="C25" s="183" t="s">
        <v>132</v>
      </c>
      <c r="D25" s="380" t="s">
        <v>470</v>
      </c>
      <c r="E25" s="381">
        <v>0.01</v>
      </c>
      <c r="F25" s="382" t="s">
        <v>74</v>
      </c>
      <c r="G25" s="383" t="s">
        <v>133</v>
      </c>
      <c r="H25" s="383" t="s">
        <v>134</v>
      </c>
      <c r="I25" s="382">
        <v>459</v>
      </c>
      <c r="J25" s="382" t="s">
        <v>63</v>
      </c>
      <c r="K25" s="382" t="s">
        <v>135</v>
      </c>
      <c r="L25" s="384">
        <v>44</v>
      </c>
      <c r="M25" s="384">
        <v>0</v>
      </c>
      <c r="N25" s="385">
        <v>18</v>
      </c>
      <c r="O25" s="385">
        <v>18</v>
      </c>
      <c r="P25" s="385">
        <f>SUM(L25:O25)</f>
        <v>80</v>
      </c>
      <c r="Q25" s="172" t="s">
        <v>65</v>
      </c>
      <c r="R25" s="172" t="s">
        <v>136</v>
      </c>
      <c r="S25" s="185" t="s">
        <v>137</v>
      </c>
      <c r="T25" s="174" t="s">
        <v>138</v>
      </c>
      <c r="U25" s="172" t="s">
        <v>139</v>
      </c>
      <c r="V25" s="110"/>
      <c r="W25" s="110"/>
      <c r="X25" s="110"/>
      <c r="Y25" s="173"/>
      <c r="Z25" s="186"/>
      <c r="AA25" s="110" t="str">
        <f>$G$25</f>
        <v>Actuaciones de obras anteriores a la ley 1801/2016 archivadas en la vigencia 2018</v>
      </c>
      <c r="AB25" s="110">
        <f t="shared" si="0"/>
        <v>44</v>
      </c>
      <c r="AC25" s="110">
        <v>44</v>
      </c>
      <c r="AD25" s="114">
        <v>1</v>
      </c>
      <c r="AE25" s="112" t="s">
        <v>140</v>
      </c>
      <c r="AF25" s="112" t="s">
        <v>141</v>
      </c>
      <c r="AG25" s="110" t="str">
        <f>$G$25</f>
        <v>Actuaciones de obras anteriores a la ley 1801/2016 archivadas en la vigencia 2018</v>
      </c>
      <c r="AH25" s="108">
        <f t="shared" si="1"/>
        <v>0</v>
      </c>
      <c r="AI25" s="108">
        <v>0</v>
      </c>
      <c r="AJ25" s="114" t="s">
        <v>90</v>
      </c>
      <c r="AK25" s="112" t="s">
        <v>142</v>
      </c>
      <c r="AL25" s="110" t="s">
        <v>143</v>
      </c>
      <c r="AM25" s="110" t="str">
        <f>$G$25</f>
        <v>Actuaciones de obras anteriores a la ley 1801/2016 archivadas en la vigencia 2018</v>
      </c>
      <c r="AN25" s="164">
        <f t="shared" si="3"/>
        <v>18</v>
      </c>
      <c r="AO25" s="164">
        <v>41</v>
      </c>
      <c r="AP25" s="114">
        <f>+AO25/AN25</f>
        <v>2.2777777777777777</v>
      </c>
      <c r="AQ25" s="110" t="s">
        <v>451</v>
      </c>
      <c r="AR25" s="110" t="s">
        <v>450</v>
      </c>
      <c r="AS25" s="110" t="str">
        <f>$G$25</f>
        <v>Actuaciones de obras anteriores a la ley 1801/2016 archivadas en la vigencia 2018</v>
      </c>
      <c r="AT25" s="108">
        <f t="shared" si="4"/>
        <v>18</v>
      </c>
      <c r="AU25" s="110"/>
      <c r="AV25" s="111">
        <f t="shared" ref="AV25:AV32" si="17">AU25/AT25</f>
        <v>0</v>
      </c>
      <c r="AW25" s="45"/>
      <c r="AX25" s="110"/>
      <c r="AY25" s="110" t="str">
        <f>$G$25</f>
        <v>Actuaciones de obras anteriores a la ley 1801/2016 archivadas en la vigencia 2018</v>
      </c>
      <c r="AZ25" s="108">
        <f t="shared" si="6"/>
        <v>80</v>
      </c>
      <c r="BA25" s="110"/>
      <c r="BB25" s="111">
        <f t="shared" ref="BB25:BB32" si="18">BA25/AZ25</f>
        <v>0</v>
      </c>
      <c r="BC25" s="115">
        <f t="shared" si="8"/>
        <v>0</v>
      </c>
      <c r="BD25" s="46"/>
    </row>
    <row r="26" spans="1:56" ht="106.5" customHeight="1" thickBot="1" x14ac:dyDescent="0.25">
      <c r="A26" s="187">
        <v>9</v>
      </c>
      <c r="B26" s="182"/>
      <c r="C26" s="183"/>
      <c r="D26" s="380" t="s">
        <v>471</v>
      </c>
      <c r="E26" s="386">
        <v>0.01</v>
      </c>
      <c r="F26" s="387" t="s">
        <v>59</v>
      </c>
      <c r="G26" s="383" t="s">
        <v>144</v>
      </c>
      <c r="H26" s="383" t="s">
        <v>145</v>
      </c>
      <c r="I26" s="387">
        <v>177</v>
      </c>
      <c r="J26" s="382" t="s">
        <v>63</v>
      </c>
      <c r="K26" s="382" t="s">
        <v>135</v>
      </c>
      <c r="L26" s="388">
        <v>27</v>
      </c>
      <c r="M26" s="389">
        <v>0</v>
      </c>
      <c r="N26" s="388">
        <v>0</v>
      </c>
      <c r="O26" s="388">
        <v>0</v>
      </c>
      <c r="P26" s="389">
        <v>27</v>
      </c>
      <c r="Q26" s="174" t="s">
        <v>65</v>
      </c>
      <c r="R26" s="172" t="s">
        <v>136</v>
      </c>
      <c r="S26" s="174" t="s">
        <v>137</v>
      </c>
      <c r="T26" s="174" t="s">
        <v>138</v>
      </c>
      <c r="U26" s="174" t="s">
        <v>139</v>
      </c>
      <c r="V26" s="174"/>
      <c r="W26" s="174"/>
      <c r="X26" s="174"/>
      <c r="Y26" s="173"/>
      <c r="Z26" s="189"/>
      <c r="AA26" s="110" t="str">
        <f>$G$26</f>
        <v>Actuaciones de establecimiento de comercio anteriores a la ley 1801/2016 archivadas en la vigencia 2018</v>
      </c>
      <c r="AB26" s="110">
        <f t="shared" si="0"/>
        <v>27</v>
      </c>
      <c r="AC26" s="110">
        <v>33</v>
      </c>
      <c r="AD26" s="114">
        <f t="shared" si="9"/>
        <v>1.2222222222222223</v>
      </c>
      <c r="AE26" s="112" t="s">
        <v>146</v>
      </c>
      <c r="AF26" s="112" t="s">
        <v>141</v>
      </c>
      <c r="AG26" s="110" t="str">
        <f>$G$26</f>
        <v>Actuaciones de establecimiento de comercio anteriores a la ley 1801/2016 archivadas en la vigencia 2018</v>
      </c>
      <c r="AH26" s="108">
        <f t="shared" si="1"/>
        <v>0</v>
      </c>
      <c r="AI26" s="108">
        <v>0</v>
      </c>
      <c r="AJ26" s="114" t="s">
        <v>90</v>
      </c>
      <c r="AK26" s="112" t="s">
        <v>147</v>
      </c>
      <c r="AL26" s="110" t="s">
        <v>143</v>
      </c>
      <c r="AM26" s="110" t="str">
        <f>$G$26</f>
        <v>Actuaciones de establecimiento de comercio anteriores a la ley 1801/2016 archivadas en la vigencia 2018</v>
      </c>
      <c r="AN26" s="164">
        <f t="shared" si="3"/>
        <v>0</v>
      </c>
      <c r="AO26" s="164">
        <v>76</v>
      </c>
      <c r="AP26" s="114">
        <v>1</v>
      </c>
      <c r="AQ26" s="110" t="s">
        <v>452</v>
      </c>
      <c r="AR26" s="110" t="s">
        <v>450</v>
      </c>
      <c r="AS26" s="110" t="str">
        <f>$G$26</f>
        <v>Actuaciones de establecimiento de comercio anteriores a la ley 1801/2016 archivadas en la vigencia 2018</v>
      </c>
      <c r="AT26" s="108">
        <f t="shared" si="4"/>
        <v>0</v>
      </c>
      <c r="AU26" s="110"/>
      <c r="AV26" s="111" t="e">
        <f t="shared" si="17"/>
        <v>#DIV/0!</v>
      </c>
      <c r="AW26" s="45"/>
      <c r="AX26" s="110"/>
      <c r="AY26" s="110" t="str">
        <f>$G$26</f>
        <v>Actuaciones de establecimiento de comercio anteriores a la ley 1801/2016 archivadas en la vigencia 2018</v>
      </c>
      <c r="AZ26" s="108">
        <f t="shared" si="6"/>
        <v>27</v>
      </c>
      <c r="BA26" s="110"/>
      <c r="BB26" s="111">
        <f t="shared" si="18"/>
        <v>0</v>
      </c>
      <c r="BC26" s="115">
        <f t="shared" si="8"/>
        <v>0</v>
      </c>
      <c r="BD26" s="46"/>
    </row>
    <row r="27" spans="1:56" ht="93.75" customHeight="1" thickBot="1" x14ac:dyDescent="0.25">
      <c r="A27" s="181">
        <v>10</v>
      </c>
      <c r="B27" s="117"/>
      <c r="C27" s="190"/>
      <c r="D27" s="127" t="s">
        <v>441</v>
      </c>
      <c r="E27" s="191">
        <v>0.03</v>
      </c>
      <c r="F27" s="192" t="s">
        <v>59</v>
      </c>
      <c r="G27" s="193" t="s">
        <v>148</v>
      </c>
      <c r="H27" s="193" t="s">
        <v>149</v>
      </c>
      <c r="I27" s="121">
        <v>20</v>
      </c>
      <c r="J27" s="107" t="s">
        <v>63</v>
      </c>
      <c r="K27" s="107" t="s">
        <v>150</v>
      </c>
      <c r="L27" s="188">
        <v>5</v>
      </c>
      <c r="M27" s="188">
        <v>11</v>
      </c>
      <c r="N27" s="188">
        <v>12</v>
      </c>
      <c r="O27" s="188">
        <v>12</v>
      </c>
      <c r="P27" s="188">
        <v>40</v>
      </c>
      <c r="Q27" s="105" t="s">
        <v>65</v>
      </c>
      <c r="R27" s="121" t="s">
        <v>151</v>
      </c>
      <c r="S27" s="105" t="s">
        <v>152</v>
      </c>
      <c r="T27" s="121"/>
      <c r="U27" s="121"/>
      <c r="V27" s="121"/>
      <c r="W27" s="121"/>
      <c r="X27" s="121"/>
      <c r="Y27" s="173"/>
      <c r="Z27" s="126"/>
      <c r="AA27" s="110" t="str">
        <f>$G$27</f>
        <v>Acciones de Control u Operativos en Materia de Urbanimos Relacionados con la Integridad del Espacio Público Realizados</v>
      </c>
      <c r="AB27" s="110">
        <f t="shared" si="0"/>
        <v>5</v>
      </c>
      <c r="AC27" s="110">
        <v>13</v>
      </c>
      <c r="AD27" s="114">
        <v>1</v>
      </c>
      <c r="AE27" s="112" t="s">
        <v>153</v>
      </c>
      <c r="AF27" s="112" t="s">
        <v>154</v>
      </c>
      <c r="AG27" s="110" t="str">
        <f>$G$27</f>
        <v>Acciones de Control u Operativos en Materia de Urbanimos Relacionados con la Integridad del Espacio Público Realizados</v>
      </c>
      <c r="AH27" s="110">
        <f t="shared" si="1"/>
        <v>11</v>
      </c>
      <c r="AI27" s="105">
        <v>20</v>
      </c>
      <c r="AJ27" s="114">
        <v>1</v>
      </c>
      <c r="AK27" s="112" t="s">
        <v>155</v>
      </c>
      <c r="AL27" s="110" t="s">
        <v>156</v>
      </c>
      <c r="AM27" s="110" t="str">
        <f>$G$27</f>
        <v>Acciones de Control u Operativos en Materia de Urbanimos Relacionados con la Integridad del Espacio Público Realizados</v>
      </c>
      <c r="AN27" s="110">
        <f t="shared" si="3"/>
        <v>12</v>
      </c>
      <c r="AO27" s="105">
        <v>15</v>
      </c>
      <c r="AP27" s="114">
        <v>1</v>
      </c>
      <c r="AQ27" s="105" t="s">
        <v>157</v>
      </c>
      <c r="AR27" s="105" t="s">
        <v>158</v>
      </c>
      <c r="AS27" s="110" t="str">
        <f>$G$27</f>
        <v>Acciones de Control u Operativos en Materia de Urbanimos Relacionados con la Integridad del Espacio Público Realizados</v>
      </c>
      <c r="AT27" s="110">
        <f t="shared" si="4"/>
        <v>12</v>
      </c>
      <c r="AU27" s="105"/>
      <c r="AV27" s="111">
        <f t="shared" si="17"/>
        <v>0</v>
      </c>
      <c r="AW27" s="36"/>
      <c r="AX27" s="105"/>
      <c r="AY27" s="110" t="str">
        <f>$G$27</f>
        <v>Acciones de Control u Operativos en Materia de Urbanimos Relacionados con la Integridad del Espacio Público Realizados</v>
      </c>
      <c r="AZ27" s="110">
        <f t="shared" si="6"/>
        <v>40</v>
      </c>
      <c r="BA27" s="105"/>
      <c r="BB27" s="111">
        <f t="shared" si="18"/>
        <v>0</v>
      </c>
      <c r="BC27" s="115">
        <f t="shared" si="8"/>
        <v>0</v>
      </c>
      <c r="BD27" s="37"/>
    </row>
    <row r="28" spans="1:56" ht="93.75" customHeight="1" thickBot="1" x14ac:dyDescent="0.25">
      <c r="A28" s="187">
        <v>11</v>
      </c>
      <c r="B28" s="117"/>
      <c r="C28" s="190"/>
      <c r="D28" s="127" t="s">
        <v>159</v>
      </c>
      <c r="E28" s="191">
        <v>0.03</v>
      </c>
      <c r="F28" s="192" t="s">
        <v>59</v>
      </c>
      <c r="G28" s="193" t="s">
        <v>160</v>
      </c>
      <c r="H28" s="193" t="s">
        <v>161</v>
      </c>
      <c r="I28" s="121">
        <v>20</v>
      </c>
      <c r="J28" s="107" t="s">
        <v>63</v>
      </c>
      <c r="K28" s="107" t="s">
        <v>162</v>
      </c>
      <c r="L28" s="188">
        <v>5</v>
      </c>
      <c r="M28" s="188">
        <v>12</v>
      </c>
      <c r="N28" s="188">
        <v>12</v>
      </c>
      <c r="O28" s="188">
        <v>13</v>
      </c>
      <c r="P28" s="188">
        <v>42</v>
      </c>
      <c r="Q28" s="105" t="s">
        <v>65</v>
      </c>
      <c r="R28" s="121" t="s">
        <v>151</v>
      </c>
      <c r="S28" s="105" t="s">
        <v>152</v>
      </c>
      <c r="T28" s="121"/>
      <c r="U28" s="121"/>
      <c r="V28" s="121"/>
      <c r="W28" s="121"/>
      <c r="X28" s="121"/>
      <c r="Y28" s="173"/>
      <c r="Z28" s="126"/>
      <c r="AA28" s="110" t="str">
        <f>$G$28</f>
        <v>Acciones de Control u Operativos en materia de actividad economica Realizados</v>
      </c>
      <c r="AB28" s="110">
        <f t="shared" si="0"/>
        <v>5</v>
      </c>
      <c r="AC28" s="110">
        <v>8</v>
      </c>
      <c r="AD28" s="114">
        <v>1</v>
      </c>
      <c r="AE28" s="112" t="s">
        <v>163</v>
      </c>
      <c r="AF28" s="112" t="s">
        <v>154</v>
      </c>
      <c r="AG28" s="110" t="str">
        <f>$G$28</f>
        <v>Acciones de Control u Operativos en materia de actividad economica Realizados</v>
      </c>
      <c r="AH28" s="110">
        <f t="shared" si="1"/>
        <v>12</v>
      </c>
      <c r="AI28" s="105">
        <v>13</v>
      </c>
      <c r="AJ28" s="114">
        <v>1</v>
      </c>
      <c r="AK28" s="112" t="s">
        <v>164</v>
      </c>
      <c r="AL28" s="110" t="s">
        <v>156</v>
      </c>
      <c r="AM28" s="110" t="str">
        <f>$G$28</f>
        <v>Acciones de Control u Operativos en materia de actividad economica Realizados</v>
      </c>
      <c r="AN28" s="110">
        <f t="shared" si="3"/>
        <v>12</v>
      </c>
      <c r="AO28" s="105">
        <v>13</v>
      </c>
      <c r="AP28" s="114">
        <v>1</v>
      </c>
      <c r="AQ28" s="105" t="s">
        <v>165</v>
      </c>
      <c r="AR28" s="105" t="s">
        <v>166</v>
      </c>
      <c r="AS28" s="110" t="str">
        <f>$G$28</f>
        <v>Acciones de Control u Operativos en materia de actividad economica Realizados</v>
      </c>
      <c r="AT28" s="110">
        <f t="shared" si="4"/>
        <v>13</v>
      </c>
      <c r="AU28" s="105"/>
      <c r="AV28" s="111">
        <f t="shared" si="17"/>
        <v>0</v>
      </c>
      <c r="AW28" s="36"/>
      <c r="AX28" s="105"/>
      <c r="AY28" s="110" t="str">
        <f>$G$28</f>
        <v>Acciones de Control u Operativos en materia de actividad economica Realizados</v>
      </c>
      <c r="AZ28" s="110">
        <f t="shared" si="6"/>
        <v>42</v>
      </c>
      <c r="BA28" s="105"/>
      <c r="BB28" s="111">
        <f t="shared" si="18"/>
        <v>0</v>
      </c>
      <c r="BC28" s="115">
        <f t="shared" si="8"/>
        <v>0</v>
      </c>
      <c r="BD28" s="37"/>
    </row>
    <row r="29" spans="1:56" ht="93.75" customHeight="1" x14ac:dyDescent="0.2">
      <c r="A29" s="181">
        <v>12</v>
      </c>
      <c r="B29" s="117"/>
      <c r="C29" s="190"/>
      <c r="D29" s="194" t="s">
        <v>167</v>
      </c>
      <c r="E29" s="191">
        <v>0.03</v>
      </c>
      <c r="F29" s="192" t="s">
        <v>59</v>
      </c>
      <c r="G29" s="193" t="s">
        <v>168</v>
      </c>
      <c r="H29" s="193" t="s">
        <v>169</v>
      </c>
      <c r="I29" s="121">
        <v>20</v>
      </c>
      <c r="J29" s="107" t="s">
        <v>63</v>
      </c>
      <c r="K29" s="107" t="s">
        <v>170</v>
      </c>
      <c r="L29" s="188">
        <v>3</v>
      </c>
      <c r="M29" s="188">
        <v>6</v>
      </c>
      <c r="N29" s="188">
        <v>7</v>
      </c>
      <c r="O29" s="188">
        <v>8</v>
      </c>
      <c r="P29" s="188">
        <v>24</v>
      </c>
      <c r="Q29" s="105" t="s">
        <v>65</v>
      </c>
      <c r="R29" s="121" t="s">
        <v>151</v>
      </c>
      <c r="S29" s="105" t="s">
        <v>152</v>
      </c>
      <c r="T29" s="121"/>
      <c r="U29" s="121"/>
      <c r="V29" s="121"/>
      <c r="W29" s="121"/>
      <c r="X29" s="121"/>
      <c r="Y29" s="173"/>
      <c r="Z29" s="126"/>
      <c r="AA29" s="110" t="str">
        <f>$G$29</f>
        <v>Acciones de control u operativos en materia de urbanismo relacionados con la integridad urbanistica Realizados</v>
      </c>
      <c r="AB29" s="110">
        <f t="shared" si="0"/>
        <v>3</v>
      </c>
      <c r="AC29" s="110">
        <v>4</v>
      </c>
      <c r="AD29" s="114">
        <v>1</v>
      </c>
      <c r="AE29" s="112" t="s">
        <v>171</v>
      </c>
      <c r="AF29" s="112" t="s">
        <v>154</v>
      </c>
      <c r="AG29" s="110" t="str">
        <f>$G$29</f>
        <v>Acciones de control u operativos en materia de urbanismo relacionados con la integridad urbanistica Realizados</v>
      </c>
      <c r="AH29" s="110">
        <f t="shared" si="1"/>
        <v>6</v>
      </c>
      <c r="AI29" s="105">
        <v>12</v>
      </c>
      <c r="AJ29" s="114">
        <v>1</v>
      </c>
      <c r="AK29" s="112" t="s">
        <v>172</v>
      </c>
      <c r="AL29" s="110" t="s">
        <v>156</v>
      </c>
      <c r="AM29" s="110" t="str">
        <f>$G$29</f>
        <v>Acciones de control u operativos en materia de urbanismo relacionados con la integridad urbanistica Realizados</v>
      </c>
      <c r="AN29" s="110">
        <f t="shared" si="3"/>
        <v>7</v>
      </c>
      <c r="AO29" s="105">
        <v>11</v>
      </c>
      <c r="AP29" s="114">
        <v>1</v>
      </c>
      <c r="AQ29" s="105" t="s">
        <v>173</v>
      </c>
      <c r="AR29" s="105" t="s">
        <v>174</v>
      </c>
      <c r="AS29" s="110" t="str">
        <f>$G$29</f>
        <v>Acciones de control u operativos en materia de urbanismo relacionados con la integridad urbanistica Realizados</v>
      </c>
      <c r="AT29" s="110">
        <f t="shared" si="4"/>
        <v>8</v>
      </c>
      <c r="AU29" s="105"/>
      <c r="AV29" s="111">
        <f t="shared" si="17"/>
        <v>0</v>
      </c>
      <c r="AW29" s="36"/>
      <c r="AX29" s="105"/>
      <c r="AY29" s="110" t="str">
        <f>$G$29</f>
        <v>Acciones de control u operativos en materia de urbanismo relacionados con la integridad urbanistica Realizados</v>
      </c>
      <c r="AZ29" s="110">
        <f t="shared" si="6"/>
        <v>24</v>
      </c>
      <c r="BA29" s="105"/>
      <c r="BB29" s="111">
        <f t="shared" si="18"/>
        <v>0</v>
      </c>
      <c r="BC29" s="115">
        <f t="shared" si="8"/>
        <v>0</v>
      </c>
      <c r="BD29" s="37"/>
    </row>
    <row r="30" spans="1:56" ht="116.25" customHeight="1" x14ac:dyDescent="0.2">
      <c r="A30" s="187">
        <v>13</v>
      </c>
      <c r="B30" s="117"/>
      <c r="C30" s="190"/>
      <c r="D30" s="127" t="s">
        <v>175</v>
      </c>
      <c r="E30" s="191">
        <v>0.02</v>
      </c>
      <c r="F30" s="192" t="s">
        <v>59</v>
      </c>
      <c r="G30" s="193" t="s">
        <v>176</v>
      </c>
      <c r="H30" s="193" t="s">
        <v>177</v>
      </c>
      <c r="I30" s="121">
        <v>10</v>
      </c>
      <c r="J30" s="107" t="s">
        <v>63</v>
      </c>
      <c r="K30" s="107" t="s">
        <v>178</v>
      </c>
      <c r="L30" s="188">
        <v>3</v>
      </c>
      <c r="M30" s="188">
        <v>3</v>
      </c>
      <c r="N30" s="188">
        <v>3</v>
      </c>
      <c r="O30" s="188">
        <v>3</v>
      </c>
      <c r="P30" s="195">
        <v>24</v>
      </c>
      <c r="Q30" s="105" t="s">
        <v>65</v>
      </c>
      <c r="R30" s="121" t="s">
        <v>151</v>
      </c>
      <c r="S30" s="105" t="s">
        <v>152</v>
      </c>
      <c r="T30" s="121"/>
      <c r="U30" s="121"/>
      <c r="V30" s="121"/>
      <c r="W30" s="121"/>
      <c r="X30" s="121"/>
      <c r="Y30" s="173"/>
      <c r="Z30" s="126"/>
      <c r="AA30" s="110" t="str">
        <f>$G$30</f>
        <v>Acciones de control u operativos en materia de ambiente, mineria y relaciones con los animales Realizados</v>
      </c>
      <c r="AB30" s="110">
        <f t="shared" si="0"/>
        <v>3</v>
      </c>
      <c r="AC30" s="110">
        <v>7</v>
      </c>
      <c r="AD30" s="114">
        <v>1</v>
      </c>
      <c r="AE30" s="112" t="s">
        <v>179</v>
      </c>
      <c r="AF30" s="112" t="s">
        <v>154</v>
      </c>
      <c r="AG30" s="110" t="str">
        <f>$G$30</f>
        <v>Acciones de control u operativos en materia de ambiente, mineria y relaciones con los animales Realizados</v>
      </c>
      <c r="AH30" s="110">
        <f t="shared" si="1"/>
        <v>3</v>
      </c>
      <c r="AI30" s="105">
        <v>13</v>
      </c>
      <c r="AJ30" s="114">
        <v>1</v>
      </c>
      <c r="AK30" s="112" t="s">
        <v>180</v>
      </c>
      <c r="AL30" s="110" t="s">
        <v>156</v>
      </c>
      <c r="AM30" s="110" t="str">
        <f>$G$30</f>
        <v>Acciones de control u operativos en materia de ambiente, mineria y relaciones con los animales Realizados</v>
      </c>
      <c r="AN30" s="110">
        <f t="shared" si="3"/>
        <v>3</v>
      </c>
      <c r="AO30" s="105">
        <v>4</v>
      </c>
      <c r="AP30" s="114">
        <v>1</v>
      </c>
      <c r="AQ30" s="105" t="s">
        <v>181</v>
      </c>
      <c r="AR30" s="105" t="s">
        <v>182</v>
      </c>
      <c r="AS30" s="110" t="str">
        <f>$G$30</f>
        <v>Acciones de control u operativos en materia de ambiente, mineria y relaciones con los animales Realizados</v>
      </c>
      <c r="AT30" s="110">
        <f t="shared" si="4"/>
        <v>3</v>
      </c>
      <c r="AU30" s="105"/>
      <c r="AV30" s="111">
        <f t="shared" si="17"/>
        <v>0</v>
      </c>
      <c r="AW30" s="36"/>
      <c r="AX30" s="105"/>
      <c r="AY30" s="110" t="str">
        <f>$G$30</f>
        <v>Acciones de control u operativos en materia de ambiente, mineria y relaciones con los animales Realizados</v>
      </c>
      <c r="AZ30" s="110">
        <f t="shared" si="6"/>
        <v>24</v>
      </c>
      <c r="BA30" s="105"/>
      <c r="BB30" s="111">
        <f t="shared" si="18"/>
        <v>0</v>
      </c>
      <c r="BC30" s="115">
        <f t="shared" si="8"/>
        <v>0</v>
      </c>
      <c r="BD30" s="37"/>
    </row>
    <row r="31" spans="1:56" ht="93.75" customHeight="1" thickBot="1" x14ac:dyDescent="0.25">
      <c r="A31" s="181">
        <v>14</v>
      </c>
      <c r="B31" s="117"/>
      <c r="C31" s="190"/>
      <c r="D31" s="127" t="s">
        <v>183</v>
      </c>
      <c r="E31" s="191">
        <v>0.02</v>
      </c>
      <c r="F31" s="192" t="s">
        <v>59</v>
      </c>
      <c r="G31" s="193" t="s">
        <v>184</v>
      </c>
      <c r="H31" s="193" t="s">
        <v>185</v>
      </c>
      <c r="I31" s="121">
        <v>5</v>
      </c>
      <c r="J31" s="107" t="s">
        <v>63</v>
      </c>
      <c r="K31" s="107" t="s">
        <v>186</v>
      </c>
      <c r="L31" s="196"/>
      <c r="M31" s="196"/>
      <c r="N31" s="174">
        <v>4</v>
      </c>
      <c r="O31" s="174">
        <v>6</v>
      </c>
      <c r="P31" s="195">
        <v>10</v>
      </c>
      <c r="Q31" s="105" t="s">
        <v>65</v>
      </c>
      <c r="R31" s="121" t="s">
        <v>151</v>
      </c>
      <c r="S31" s="105" t="s">
        <v>152</v>
      </c>
      <c r="T31" s="121"/>
      <c r="U31" s="121"/>
      <c r="V31" s="121"/>
      <c r="W31" s="121"/>
      <c r="X31" s="121"/>
      <c r="Y31" s="173"/>
      <c r="Z31" s="126"/>
      <c r="AA31" s="110" t="str">
        <f>$G$31</f>
        <v>Acciones de control u operativos en materia de convivencia relacionados con articulos pirotécnicos y sustancias peligrosas Realizados</v>
      </c>
      <c r="AB31" s="110">
        <f t="shared" si="0"/>
        <v>0</v>
      </c>
      <c r="AC31" s="110">
        <v>0</v>
      </c>
      <c r="AD31" s="114"/>
      <c r="AE31" s="112" t="s">
        <v>68</v>
      </c>
      <c r="AF31" s="112"/>
      <c r="AG31" s="110" t="str">
        <f>$G$31</f>
        <v>Acciones de control u operativos en materia de convivencia relacionados con articulos pirotécnicos y sustancias peligrosas Realizados</v>
      </c>
      <c r="AH31" s="110">
        <f t="shared" si="1"/>
        <v>0</v>
      </c>
      <c r="AI31" s="105">
        <v>0</v>
      </c>
      <c r="AJ31" s="114" t="s">
        <v>90</v>
      </c>
      <c r="AK31" s="112" t="s">
        <v>91</v>
      </c>
      <c r="AL31" s="105"/>
      <c r="AM31" s="110" t="str">
        <f>$G$31</f>
        <v>Acciones de control u operativos en materia de convivencia relacionados con articulos pirotécnicos y sustancias peligrosas Realizados</v>
      </c>
      <c r="AN31" s="110">
        <v>4</v>
      </c>
      <c r="AO31" s="105">
        <v>0</v>
      </c>
      <c r="AP31" s="114">
        <f>+AO31/AN31</f>
        <v>0</v>
      </c>
      <c r="AQ31" s="105" t="s">
        <v>463</v>
      </c>
      <c r="AR31" s="105"/>
      <c r="AS31" s="110" t="str">
        <f>$G$31</f>
        <v>Acciones de control u operativos en materia de convivencia relacionados con articulos pirotécnicos y sustancias peligrosas Realizados</v>
      </c>
      <c r="AT31" s="110">
        <f t="shared" si="4"/>
        <v>6</v>
      </c>
      <c r="AU31" s="105"/>
      <c r="AV31" s="111">
        <f t="shared" si="17"/>
        <v>0</v>
      </c>
      <c r="AW31" s="36"/>
      <c r="AX31" s="105"/>
      <c r="AY31" s="110" t="str">
        <f>$G$31</f>
        <v>Acciones de control u operativos en materia de convivencia relacionados con articulos pirotécnicos y sustancias peligrosas Realizados</v>
      </c>
      <c r="AZ31" s="110">
        <f t="shared" si="6"/>
        <v>10</v>
      </c>
      <c r="BA31" s="105"/>
      <c r="BB31" s="111">
        <f t="shared" si="18"/>
        <v>0</v>
      </c>
      <c r="BC31" s="115">
        <f t="shared" si="8"/>
        <v>0</v>
      </c>
      <c r="BD31" s="37"/>
    </row>
    <row r="32" spans="1:56" ht="93.75" customHeight="1" x14ac:dyDescent="0.2">
      <c r="A32" s="187">
        <v>15</v>
      </c>
      <c r="B32" s="117"/>
      <c r="C32" s="190"/>
      <c r="D32" s="197" t="s">
        <v>187</v>
      </c>
      <c r="E32" s="198">
        <v>0.02</v>
      </c>
      <c r="F32" s="121" t="s">
        <v>59</v>
      </c>
      <c r="G32" s="193" t="s">
        <v>188</v>
      </c>
      <c r="H32" s="199" t="s">
        <v>189</v>
      </c>
      <c r="I32" s="121" t="s">
        <v>98</v>
      </c>
      <c r="J32" s="121" t="s">
        <v>99</v>
      </c>
      <c r="K32" s="121" t="s">
        <v>190</v>
      </c>
      <c r="L32" s="196"/>
      <c r="M32" s="196"/>
      <c r="N32" s="196"/>
      <c r="O32" s="196">
        <v>0.85</v>
      </c>
      <c r="P32" s="196">
        <v>0.85</v>
      </c>
      <c r="Q32" s="121" t="s">
        <v>65</v>
      </c>
      <c r="R32" s="121" t="s">
        <v>191</v>
      </c>
      <c r="S32" s="121" t="s">
        <v>137</v>
      </c>
      <c r="T32" s="121" t="s">
        <v>192</v>
      </c>
      <c r="U32" s="121" t="s">
        <v>139</v>
      </c>
      <c r="V32" s="121"/>
      <c r="W32" s="121"/>
      <c r="X32" s="121"/>
      <c r="Y32" s="173"/>
      <c r="Z32" s="126"/>
      <c r="AA32" s="110" t="str">
        <f>$G$32</f>
        <v>Porcentaje de auto que avocan conocimiento</v>
      </c>
      <c r="AB32" s="108">
        <f t="shared" si="0"/>
        <v>0</v>
      </c>
      <c r="AC32" s="110">
        <v>0</v>
      </c>
      <c r="AD32" s="114"/>
      <c r="AE32" s="112" t="s">
        <v>68</v>
      </c>
      <c r="AF32" s="112"/>
      <c r="AG32" s="110" t="str">
        <f>$G$32</f>
        <v>Porcentaje de auto que avocan conocimiento</v>
      </c>
      <c r="AH32" s="108">
        <f t="shared" si="1"/>
        <v>0</v>
      </c>
      <c r="AI32" s="105">
        <v>0</v>
      </c>
      <c r="AJ32" s="114" t="s">
        <v>90</v>
      </c>
      <c r="AK32" s="112" t="s">
        <v>91</v>
      </c>
      <c r="AL32" s="105"/>
      <c r="AM32" s="110" t="str">
        <f>$G$32</f>
        <v>Porcentaje de auto que avocan conocimiento</v>
      </c>
      <c r="AN32" s="108">
        <f t="shared" si="3"/>
        <v>0</v>
      </c>
      <c r="AO32" s="108">
        <v>0</v>
      </c>
      <c r="AP32" s="114" t="s">
        <v>449</v>
      </c>
      <c r="AQ32" s="105" t="s">
        <v>193</v>
      </c>
      <c r="AR32" s="105"/>
      <c r="AS32" s="110" t="str">
        <f>$G$32</f>
        <v>Porcentaje de auto que avocan conocimiento</v>
      </c>
      <c r="AT32" s="108">
        <f t="shared" si="4"/>
        <v>0.85</v>
      </c>
      <c r="AU32" s="105"/>
      <c r="AV32" s="111">
        <f t="shared" si="17"/>
        <v>0</v>
      </c>
      <c r="AW32" s="36"/>
      <c r="AX32" s="105"/>
      <c r="AY32" s="110" t="str">
        <f>$G$32</f>
        <v>Porcentaje de auto que avocan conocimiento</v>
      </c>
      <c r="AZ32" s="108">
        <f t="shared" si="6"/>
        <v>0.85</v>
      </c>
      <c r="BA32" s="105"/>
      <c r="BB32" s="111">
        <f t="shared" si="18"/>
        <v>0</v>
      </c>
      <c r="BC32" s="115">
        <f t="shared" si="8"/>
        <v>0</v>
      </c>
      <c r="BD32" s="37"/>
    </row>
    <row r="33" spans="1:56" ht="93.75" customHeight="1" x14ac:dyDescent="0.2">
      <c r="A33" s="200">
        <v>16</v>
      </c>
      <c r="B33" s="117"/>
      <c r="C33" s="190"/>
      <c r="D33" s="201" t="s">
        <v>194</v>
      </c>
      <c r="E33" s="198">
        <v>0.01</v>
      </c>
      <c r="F33" s="121" t="s">
        <v>59</v>
      </c>
      <c r="G33" s="193" t="s">
        <v>195</v>
      </c>
      <c r="H33" s="184" t="s">
        <v>196</v>
      </c>
      <c r="I33" s="121" t="s">
        <v>98</v>
      </c>
      <c r="J33" s="121" t="s">
        <v>197</v>
      </c>
      <c r="K33" s="121" t="s">
        <v>198</v>
      </c>
      <c r="L33" s="196">
        <v>0</v>
      </c>
      <c r="M33" s="196">
        <v>0</v>
      </c>
      <c r="N33" s="196">
        <v>0</v>
      </c>
      <c r="O33" s="196">
        <v>0.5</v>
      </c>
      <c r="P33" s="196">
        <v>0.5</v>
      </c>
      <c r="Q33" s="121" t="s">
        <v>65</v>
      </c>
      <c r="R33" s="121"/>
      <c r="S33" s="121" t="s">
        <v>199</v>
      </c>
      <c r="T33" s="121"/>
      <c r="U33" s="121" t="s">
        <v>200</v>
      </c>
      <c r="V33" s="130"/>
      <c r="W33" s="130"/>
      <c r="X33" s="130"/>
      <c r="Y33" s="173"/>
      <c r="Z33" s="132"/>
      <c r="AA33" s="110" t="str">
        <f>$G$32</f>
        <v>Porcentaje de auto que avocan conocimiento</v>
      </c>
      <c r="AB33" s="108">
        <f t="shared" ref="AB33" si="19">L33</f>
        <v>0</v>
      </c>
      <c r="AC33" s="110"/>
      <c r="AD33" s="114"/>
      <c r="AE33" s="112"/>
      <c r="AF33" s="112"/>
      <c r="AG33" s="110" t="str">
        <f>$G$32</f>
        <v>Porcentaje de auto que avocan conocimiento</v>
      </c>
      <c r="AH33" s="108">
        <f t="shared" si="1"/>
        <v>0</v>
      </c>
      <c r="AI33" s="105">
        <v>0</v>
      </c>
      <c r="AJ33" s="114" t="s">
        <v>90</v>
      </c>
      <c r="AK33" s="112" t="s">
        <v>91</v>
      </c>
      <c r="AL33" s="105"/>
      <c r="AM33" s="110" t="str">
        <f>$G$32</f>
        <v>Porcentaje de auto que avocan conocimiento</v>
      </c>
      <c r="AN33" s="108">
        <f t="shared" si="3"/>
        <v>0</v>
      </c>
      <c r="AO33" s="113">
        <v>0</v>
      </c>
      <c r="AP33" s="114" t="s">
        <v>449</v>
      </c>
      <c r="AQ33" s="105" t="s">
        <v>193</v>
      </c>
      <c r="AR33" s="105"/>
      <c r="AS33" s="110"/>
      <c r="AT33" s="108"/>
      <c r="AU33" s="105"/>
      <c r="AV33" s="111"/>
      <c r="AW33" s="36"/>
      <c r="AX33" s="105"/>
      <c r="AY33" s="110"/>
      <c r="AZ33" s="108"/>
      <c r="BA33" s="105"/>
      <c r="BB33" s="111"/>
      <c r="BC33" s="115"/>
      <c r="BD33" s="37"/>
    </row>
    <row r="34" spans="1:56" ht="93.75" customHeight="1" thickBot="1" x14ac:dyDescent="0.25">
      <c r="A34" s="200"/>
      <c r="B34" s="117"/>
      <c r="C34" s="202"/>
      <c r="D34" s="203" t="s">
        <v>93</v>
      </c>
      <c r="E34" s="204">
        <v>0.18</v>
      </c>
      <c r="F34" s="155"/>
      <c r="G34" s="156"/>
      <c r="H34" s="157"/>
      <c r="I34" s="205"/>
      <c r="J34" s="107"/>
      <c r="K34" s="107"/>
      <c r="L34" s="145"/>
      <c r="M34" s="145"/>
      <c r="N34" s="145"/>
      <c r="O34" s="142"/>
      <c r="P34" s="144"/>
      <c r="Q34" s="141"/>
      <c r="R34" s="141"/>
      <c r="S34" s="159"/>
      <c r="T34" s="159"/>
      <c r="U34" s="141"/>
      <c r="V34" s="141"/>
      <c r="W34" s="141"/>
      <c r="X34" s="141"/>
      <c r="Y34" s="50"/>
      <c r="Z34" s="143"/>
      <c r="AA34" s="144"/>
      <c r="AB34" s="108"/>
      <c r="AC34" s="144"/>
      <c r="AD34" s="111"/>
      <c r="AE34" s="145"/>
      <c r="AF34" s="145"/>
      <c r="AG34" s="144"/>
      <c r="AH34" s="108"/>
      <c r="AI34" s="141"/>
      <c r="AJ34" s="111"/>
      <c r="AK34" s="141"/>
      <c r="AL34" s="141"/>
      <c r="AM34" s="144"/>
      <c r="AN34" s="108"/>
      <c r="AO34" s="141"/>
      <c r="AP34" s="111"/>
      <c r="AQ34" s="141"/>
      <c r="AR34" s="141"/>
      <c r="AS34" s="144"/>
      <c r="AT34" s="108">
        <f t="shared" si="4"/>
        <v>0</v>
      </c>
      <c r="AU34" s="141"/>
      <c r="AV34" s="111"/>
      <c r="AW34" s="40"/>
      <c r="AX34" s="141"/>
      <c r="AY34" s="144"/>
      <c r="AZ34" s="108"/>
      <c r="BA34" s="141"/>
      <c r="BB34" s="111"/>
      <c r="BC34" s="115"/>
      <c r="BD34" s="41"/>
    </row>
    <row r="35" spans="1:56" ht="131.25" customHeight="1" thickBot="1" x14ac:dyDescent="0.25">
      <c r="A35" s="206">
        <v>17</v>
      </c>
      <c r="B35" s="117"/>
      <c r="C35" s="207" t="s">
        <v>201</v>
      </c>
      <c r="D35" s="208" t="s">
        <v>442</v>
      </c>
      <c r="E35" s="209">
        <v>0.02</v>
      </c>
      <c r="F35" s="210" t="s">
        <v>74</v>
      </c>
      <c r="G35" s="193" t="s">
        <v>202</v>
      </c>
      <c r="H35" s="193" t="s">
        <v>203</v>
      </c>
      <c r="I35" s="121" t="s">
        <v>98</v>
      </c>
      <c r="J35" s="107" t="s">
        <v>197</v>
      </c>
      <c r="K35" s="107" t="s">
        <v>204</v>
      </c>
      <c r="L35" s="108"/>
      <c r="M35" s="108">
        <v>0.5</v>
      </c>
      <c r="N35" s="108"/>
      <c r="O35" s="108">
        <v>0.95</v>
      </c>
      <c r="P35" s="108">
        <v>0.95</v>
      </c>
      <c r="Q35" s="105" t="s">
        <v>205</v>
      </c>
      <c r="R35" s="105" t="s">
        <v>206</v>
      </c>
      <c r="S35" s="105" t="s">
        <v>207</v>
      </c>
      <c r="T35" s="105"/>
      <c r="U35" s="105"/>
      <c r="V35" s="105"/>
      <c r="W35" s="105"/>
      <c r="X35" s="105"/>
      <c r="Y35" s="173"/>
      <c r="Z35" s="109"/>
      <c r="AA35" s="110" t="str">
        <f>$G$35</f>
        <v>Porcentaje de Compromisos del Presupuesto de Inversión Directa Disponible a la Vigencia para el FDL</v>
      </c>
      <c r="AB35" s="108">
        <f t="shared" si="0"/>
        <v>0</v>
      </c>
      <c r="AC35" s="110">
        <v>0</v>
      </c>
      <c r="AD35" s="111"/>
      <c r="AE35" s="112" t="s">
        <v>68</v>
      </c>
      <c r="AF35" s="112"/>
      <c r="AG35" s="110" t="str">
        <f>$G$35</f>
        <v>Porcentaje de Compromisos del Presupuesto de Inversión Directa Disponible a la Vigencia para el FDL</v>
      </c>
      <c r="AH35" s="108">
        <f t="shared" si="1"/>
        <v>0.5</v>
      </c>
      <c r="AI35" s="104">
        <v>0.12</v>
      </c>
      <c r="AJ35" s="114">
        <f t="shared" si="14"/>
        <v>0.24</v>
      </c>
      <c r="AK35" s="105" t="s">
        <v>208</v>
      </c>
      <c r="AL35" s="105"/>
      <c r="AM35" s="110" t="str">
        <f>$G$35</f>
        <v>Porcentaje de Compromisos del Presupuesto de Inversión Directa Disponible a la Vigencia para el FDL</v>
      </c>
      <c r="AN35" s="108"/>
      <c r="AO35" s="113"/>
      <c r="AP35" s="114" t="s">
        <v>449</v>
      </c>
      <c r="AQ35" s="105" t="s">
        <v>209</v>
      </c>
      <c r="AR35" s="105" t="s">
        <v>210</v>
      </c>
      <c r="AS35" s="110" t="str">
        <f>$G$35</f>
        <v>Porcentaje de Compromisos del Presupuesto de Inversión Directa Disponible a la Vigencia para el FDL</v>
      </c>
      <c r="AT35" s="108">
        <f t="shared" si="4"/>
        <v>0.95</v>
      </c>
      <c r="AU35" s="105"/>
      <c r="AV35" s="111">
        <f t="shared" ref="AV35:AV44" si="20">AU35/AT35</f>
        <v>0</v>
      </c>
      <c r="AW35" s="36"/>
      <c r="AX35" s="105"/>
      <c r="AY35" s="110" t="str">
        <f>$G$35</f>
        <v>Porcentaje de Compromisos del Presupuesto de Inversión Directa Disponible a la Vigencia para el FDL</v>
      </c>
      <c r="AZ35" s="108">
        <f t="shared" si="6"/>
        <v>0.95</v>
      </c>
      <c r="BA35" s="105"/>
      <c r="BB35" s="111">
        <f t="shared" ref="BB35:BB44" si="21">BA35/AZ35</f>
        <v>0</v>
      </c>
      <c r="BC35" s="115">
        <f t="shared" si="8"/>
        <v>0</v>
      </c>
      <c r="BD35" s="37"/>
    </row>
    <row r="36" spans="1:56" ht="71.25" customHeight="1" thickBot="1" x14ac:dyDescent="0.25">
      <c r="A36" s="211">
        <v>18</v>
      </c>
      <c r="B36" s="117"/>
      <c r="C36" s="212"/>
      <c r="D36" s="208" t="s">
        <v>443</v>
      </c>
      <c r="E36" s="213">
        <v>0.02</v>
      </c>
      <c r="F36" s="192" t="s">
        <v>59</v>
      </c>
      <c r="G36" s="193" t="s">
        <v>211</v>
      </c>
      <c r="H36" s="193" t="s">
        <v>212</v>
      </c>
      <c r="I36" s="121" t="s">
        <v>98</v>
      </c>
      <c r="J36" s="107" t="s">
        <v>63</v>
      </c>
      <c r="K36" s="107" t="s">
        <v>213</v>
      </c>
      <c r="L36" s="196"/>
      <c r="M36" s="196"/>
      <c r="N36" s="196"/>
      <c r="O36" s="196">
        <v>0.3</v>
      </c>
      <c r="P36" s="196">
        <v>0.3</v>
      </c>
      <c r="Q36" s="105" t="s">
        <v>205</v>
      </c>
      <c r="R36" s="105" t="s">
        <v>206</v>
      </c>
      <c r="S36" s="105" t="s">
        <v>207</v>
      </c>
      <c r="T36" s="125"/>
      <c r="U36" s="125"/>
      <c r="V36" s="125"/>
      <c r="W36" s="125"/>
      <c r="X36" s="125"/>
      <c r="Y36" s="173"/>
      <c r="Z36" s="214"/>
      <c r="AA36" s="110" t="str">
        <f>$G$36</f>
        <v>Porcentaje de Giros de Presupuesto de Inversión Directa Realizados</v>
      </c>
      <c r="AB36" s="108">
        <f t="shared" si="0"/>
        <v>0</v>
      </c>
      <c r="AC36" s="110">
        <v>0</v>
      </c>
      <c r="AD36" s="111"/>
      <c r="AE36" s="112" t="s">
        <v>68</v>
      </c>
      <c r="AF36" s="112"/>
      <c r="AG36" s="110" t="str">
        <f>$G$36</f>
        <v>Porcentaje de Giros de Presupuesto de Inversión Directa Realizados</v>
      </c>
      <c r="AH36" s="108">
        <f t="shared" si="1"/>
        <v>0</v>
      </c>
      <c r="AI36" s="105">
        <v>0</v>
      </c>
      <c r="AJ36" s="114" t="s">
        <v>90</v>
      </c>
      <c r="AK36" s="112" t="s">
        <v>91</v>
      </c>
      <c r="AL36" s="105"/>
      <c r="AM36" s="110" t="str">
        <f>$G$36</f>
        <v>Porcentaje de Giros de Presupuesto de Inversión Directa Realizados</v>
      </c>
      <c r="AN36" s="108">
        <f t="shared" si="3"/>
        <v>0</v>
      </c>
      <c r="AO36" s="105"/>
      <c r="AP36" s="111" t="s">
        <v>449</v>
      </c>
      <c r="AQ36" s="105" t="s">
        <v>214</v>
      </c>
      <c r="AR36" s="105"/>
      <c r="AS36" s="110" t="str">
        <f>$G$36</f>
        <v>Porcentaje de Giros de Presupuesto de Inversión Directa Realizados</v>
      </c>
      <c r="AT36" s="108">
        <f t="shared" si="4"/>
        <v>0.3</v>
      </c>
      <c r="AU36" s="105"/>
      <c r="AV36" s="111">
        <f t="shared" si="20"/>
        <v>0</v>
      </c>
      <c r="AW36" s="36"/>
      <c r="AX36" s="105"/>
      <c r="AY36" s="110" t="str">
        <f>$G$36</f>
        <v>Porcentaje de Giros de Presupuesto de Inversión Directa Realizados</v>
      </c>
      <c r="AZ36" s="108">
        <f t="shared" si="6"/>
        <v>0.3</v>
      </c>
      <c r="BA36" s="105"/>
      <c r="BB36" s="111">
        <f t="shared" si="21"/>
        <v>0</v>
      </c>
      <c r="BC36" s="115">
        <f t="shared" si="8"/>
        <v>0</v>
      </c>
      <c r="BD36" s="37"/>
    </row>
    <row r="37" spans="1:56" ht="147" customHeight="1" x14ac:dyDescent="0.2">
      <c r="A37" s="206">
        <v>19</v>
      </c>
      <c r="B37" s="117"/>
      <c r="C37" s="212"/>
      <c r="D37" s="208" t="s">
        <v>444</v>
      </c>
      <c r="E37" s="213">
        <v>0.02</v>
      </c>
      <c r="F37" s="192" t="s">
        <v>59</v>
      </c>
      <c r="G37" s="193" t="s">
        <v>215</v>
      </c>
      <c r="H37" s="193" t="s">
        <v>216</v>
      </c>
      <c r="I37" s="121" t="s">
        <v>62</v>
      </c>
      <c r="J37" s="107" t="s">
        <v>63</v>
      </c>
      <c r="K37" s="107" t="s">
        <v>217</v>
      </c>
      <c r="L37" s="196"/>
      <c r="M37" s="196"/>
      <c r="N37" s="196">
        <v>0.25</v>
      </c>
      <c r="O37" s="196">
        <v>0.25</v>
      </c>
      <c r="P37" s="196">
        <v>0.5</v>
      </c>
      <c r="Q37" s="105" t="s">
        <v>205</v>
      </c>
      <c r="R37" s="105" t="s">
        <v>206</v>
      </c>
      <c r="S37" s="105" t="s">
        <v>207</v>
      </c>
      <c r="T37" s="125"/>
      <c r="U37" s="121"/>
      <c r="V37" s="121"/>
      <c r="W37" s="121"/>
      <c r="X37" s="121"/>
      <c r="Y37" s="173"/>
      <c r="Z37" s="126"/>
      <c r="AA37" s="110" t="str">
        <f>$G$37</f>
        <v>Porcentaje de Giros de Presupuesto Comprometido Constituido como Obligaciones por Pagar de la Vigencia 2017 Realizados</v>
      </c>
      <c r="AB37" s="108">
        <f t="shared" si="0"/>
        <v>0</v>
      </c>
      <c r="AC37" s="110">
        <v>0</v>
      </c>
      <c r="AD37" s="111"/>
      <c r="AE37" s="112" t="s">
        <v>68</v>
      </c>
      <c r="AF37" s="112"/>
      <c r="AG37" s="110" t="str">
        <f>$G$37</f>
        <v>Porcentaje de Giros de Presupuesto Comprometido Constituido como Obligaciones por Pagar de la Vigencia 2017 Realizados</v>
      </c>
      <c r="AH37" s="108">
        <f t="shared" si="1"/>
        <v>0</v>
      </c>
      <c r="AI37" s="105">
        <v>0</v>
      </c>
      <c r="AJ37" s="114" t="s">
        <v>90</v>
      </c>
      <c r="AK37" s="112" t="s">
        <v>91</v>
      </c>
      <c r="AL37" s="105"/>
      <c r="AM37" s="110" t="str">
        <f>$G$37</f>
        <v>Porcentaje de Giros de Presupuesto Comprometido Constituido como Obligaciones por Pagar de la Vigencia 2017 Realizados</v>
      </c>
      <c r="AN37" s="108">
        <f t="shared" si="3"/>
        <v>0.25</v>
      </c>
      <c r="AO37" s="113">
        <v>0.35</v>
      </c>
      <c r="AP37" s="114">
        <v>1</v>
      </c>
      <c r="AQ37" s="105" t="s">
        <v>453</v>
      </c>
      <c r="AR37" s="105" t="s">
        <v>210</v>
      </c>
      <c r="AS37" s="110" t="str">
        <f>$G$37</f>
        <v>Porcentaje de Giros de Presupuesto Comprometido Constituido como Obligaciones por Pagar de la Vigencia 2017 Realizados</v>
      </c>
      <c r="AT37" s="108">
        <f t="shared" si="4"/>
        <v>0.25</v>
      </c>
      <c r="AU37" s="105"/>
      <c r="AV37" s="111">
        <f t="shared" si="20"/>
        <v>0</v>
      </c>
      <c r="AW37" s="36"/>
      <c r="AX37" s="105"/>
      <c r="AY37" s="110" t="str">
        <f>$G$37</f>
        <v>Porcentaje de Giros de Presupuesto Comprometido Constituido como Obligaciones por Pagar de la Vigencia 2017 Realizados</v>
      </c>
      <c r="AZ37" s="108">
        <f t="shared" si="6"/>
        <v>0.5</v>
      </c>
      <c r="BA37" s="105"/>
      <c r="BB37" s="111">
        <f t="shared" si="21"/>
        <v>0</v>
      </c>
      <c r="BC37" s="115">
        <f t="shared" si="8"/>
        <v>0</v>
      </c>
      <c r="BD37" s="37"/>
    </row>
    <row r="38" spans="1:56" ht="139.5" customHeight="1" thickBot="1" x14ac:dyDescent="0.25">
      <c r="A38" s="211">
        <v>20</v>
      </c>
      <c r="B38" s="117"/>
      <c r="C38" s="212"/>
      <c r="D38" s="208" t="s">
        <v>445</v>
      </c>
      <c r="E38" s="213">
        <v>0.02</v>
      </c>
      <c r="F38" s="192" t="s">
        <v>59</v>
      </c>
      <c r="G38" s="193" t="s">
        <v>218</v>
      </c>
      <c r="H38" s="193" t="s">
        <v>219</v>
      </c>
      <c r="I38" s="121" t="s">
        <v>98</v>
      </c>
      <c r="J38" s="107" t="s">
        <v>63</v>
      </c>
      <c r="K38" s="107" t="s">
        <v>220</v>
      </c>
      <c r="L38" s="196"/>
      <c r="M38" s="196"/>
      <c r="N38" s="196"/>
      <c r="O38" s="196">
        <v>1</v>
      </c>
      <c r="P38" s="196">
        <v>1</v>
      </c>
      <c r="Q38" s="121" t="s">
        <v>65</v>
      </c>
      <c r="R38" s="105" t="s">
        <v>206</v>
      </c>
      <c r="S38" s="105" t="s">
        <v>221</v>
      </c>
      <c r="T38" s="121"/>
      <c r="U38" s="121"/>
      <c r="V38" s="121"/>
      <c r="W38" s="121"/>
      <c r="X38" s="121"/>
      <c r="Y38" s="173"/>
      <c r="Z38" s="126"/>
      <c r="AA38" s="110" t="str">
        <f>$G$38</f>
        <v>Porcentaje de Procesos Contractuales de Malla Vial y Parques de la Vigencia 2018 Realizados Utilizando los Pliegos Tipo</v>
      </c>
      <c r="AB38" s="108">
        <f t="shared" si="0"/>
        <v>0</v>
      </c>
      <c r="AC38" s="110">
        <v>0</v>
      </c>
      <c r="AD38" s="111"/>
      <c r="AE38" s="112" t="s">
        <v>68</v>
      </c>
      <c r="AF38" s="112"/>
      <c r="AG38" s="110" t="str">
        <f>$G$38</f>
        <v>Porcentaje de Procesos Contractuales de Malla Vial y Parques de la Vigencia 2018 Realizados Utilizando los Pliegos Tipo</v>
      </c>
      <c r="AH38" s="108">
        <f t="shared" si="1"/>
        <v>0</v>
      </c>
      <c r="AI38" s="105">
        <v>0</v>
      </c>
      <c r="AJ38" s="114" t="s">
        <v>90</v>
      </c>
      <c r="AK38" s="112" t="s">
        <v>91</v>
      </c>
      <c r="AL38" s="105"/>
      <c r="AM38" s="110" t="str">
        <f>$G$38</f>
        <v>Porcentaje de Procesos Contractuales de Malla Vial y Parques de la Vigencia 2018 Realizados Utilizando los Pliegos Tipo</v>
      </c>
      <c r="AN38" s="108">
        <f t="shared" si="3"/>
        <v>0</v>
      </c>
      <c r="AO38" s="113"/>
      <c r="AP38" s="114" t="s">
        <v>449</v>
      </c>
      <c r="AQ38" s="105" t="s">
        <v>214</v>
      </c>
      <c r="AR38" s="105"/>
      <c r="AS38" s="110" t="str">
        <f>$G$38</f>
        <v>Porcentaje de Procesos Contractuales de Malla Vial y Parques de la Vigencia 2018 Realizados Utilizando los Pliegos Tipo</v>
      </c>
      <c r="AT38" s="108">
        <f t="shared" si="4"/>
        <v>1</v>
      </c>
      <c r="AU38" s="105"/>
      <c r="AV38" s="111">
        <f t="shared" si="20"/>
        <v>0</v>
      </c>
      <c r="AW38" s="36"/>
      <c r="AX38" s="105"/>
      <c r="AY38" s="110" t="str">
        <f>$G$38</f>
        <v>Porcentaje de Procesos Contractuales de Malla Vial y Parques de la Vigencia 2018 Realizados Utilizando los Pliegos Tipo</v>
      </c>
      <c r="AZ38" s="108">
        <f t="shared" si="6"/>
        <v>1</v>
      </c>
      <c r="BA38" s="105"/>
      <c r="BB38" s="111">
        <f t="shared" si="21"/>
        <v>0</v>
      </c>
      <c r="BC38" s="115">
        <f t="shared" si="8"/>
        <v>0</v>
      </c>
      <c r="BD38" s="37"/>
    </row>
    <row r="39" spans="1:56" ht="301.5" customHeight="1" thickBot="1" x14ac:dyDescent="0.25">
      <c r="A39" s="206">
        <v>21</v>
      </c>
      <c r="B39" s="117"/>
      <c r="C39" s="212"/>
      <c r="D39" s="215" t="s">
        <v>446</v>
      </c>
      <c r="E39" s="216">
        <v>0.03</v>
      </c>
      <c r="F39" s="192" t="s">
        <v>59</v>
      </c>
      <c r="G39" s="193" t="s">
        <v>222</v>
      </c>
      <c r="H39" s="193" t="s">
        <v>223</v>
      </c>
      <c r="I39" s="217" t="s">
        <v>98</v>
      </c>
      <c r="J39" s="107" t="s">
        <v>99</v>
      </c>
      <c r="K39" s="107" t="s">
        <v>224</v>
      </c>
      <c r="L39" s="196">
        <v>1</v>
      </c>
      <c r="M39" s="196">
        <v>1</v>
      </c>
      <c r="N39" s="196">
        <v>1</v>
      </c>
      <c r="O39" s="196">
        <v>1</v>
      </c>
      <c r="P39" s="196">
        <v>1</v>
      </c>
      <c r="Q39" s="121" t="s">
        <v>65</v>
      </c>
      <c r="R39" s="121" t="s">
        <v>225</v>
      </c>
      <c r="S39" s="105" t="s">
        <v>226</v>
      </c>
      <c r="T39" s="121"/>
      <c r="U39" s="121"/>
      <c r="V39" s="121"/>
      <c r="W39" s="121"/>
      <c r="X39" s="121"/>
      <c r="Y39" s="173"/>
      <c r="Z39" s="126"/>
      <c r="AA39" s="110" t="str">
        <f>$G$39</f>
        <v>Porcentaje de Publicación de los Procesos Contractuales del FDL y Modificaciones Contractuales Realizado</v>
      </c>
      <c r="AB39" s="108">
        <f t="shared" si="0"/>
        <v>1</v>
      </c>
      <c r="AC39" s="108">
        <v>1</v>
      </c>
      <c r="AD39" s="114">
        <f t="shared" si="9"/>
        <v>1</v>
      </c>
      <c r="AE39" s="112" t="s">
        <v>227</v>
      </c>
      <c r="AF39" s="112" t="s">
        <v>228</v>
      </c>
      <c r="AG39" s="110" t="str">
        <f>$G$39</f>
        <v>Porcentaje de Publicación de los Procesos Contractuales del FDL y Modificaciones Contractuales Realizado</v>
      </c>
      <c r="AH39" s="108">
        <f t="shared" si="1"/>
        <v>1</v>
      </c>
      <c r="AI39" s="113">
        <v>1</v>
      </c>
      <c r="AJ39" s="114">
        <f t="shared" si="14"/>
        <v>1</v>
      </c>
      <c r="AK39" s="105" t="s">
        <v>227</v>
      </c>
      <c r="AL39" s="105" t="s">
        <v>229</v>
      </c>
      <c r="AM39" s="110" t="str">
        <f>$G$39</f>
        <v>Porcentaje de Publicación de los Procesos Contractuales del FDL y Modificaciones Contractuales Realizado</v>
      </c>
      <c r="AN39" s="108">
        <f t="shared" si="3"/>
        <v>1</v>
      </c>
      <c r="AO39" s="113">
        <v>1</v>
      </c>
      <c r="AP39" s="114">
        <f t="shared" ref="AP39:AP50" si="22">AO39/AN39</f>
        <v>1</v>
      </c>
      <c r="AQ39" s="105" t="s">
        <v>230</v>
      </c>
      <c r="AR39" s="105" t="s">
        <v>231</v>
      </c>
      <c r="AS39" s="110" t="str">
        <f>$G$39</f>
        <v>Porcentaje de Publicación de los Procesos Contractuales del FDL y Modificaciones Contractuales Realizado</v>
      </c>
      <c r="AT39" s="108">
        <f t="shared" si="4"/>
        <v>1</v>
      </c>
      <c r="AU39" s="105"/>
      <c r="AV39" s="111">
        <f t="shared" si="20"/>
        <v>0</v>
      </c>
      <c r="AW39" s="36"/>
      <c r="AX39" s="105"/>
      <c r="AY39" s="110" t="str">
        <f>$G$39</f>
        <v>Porcentaje de Publicación de los Procesos Contractuales del FDL y Modificaciones Contractuales Realizado</v>
      </c>
      <c r="AZ39" s="108">
        <f t="shared" si="6"/>
        <v>1</v>
      </c>
      <c r="BA39" s="105"/>
      <c r="BB39" s="111">
        <f t="shared" si="21"/>
        <v>0</v>
      </c>
      <c r="BC39" s="115">
        <f t="shared" si="8"/>
        <v>0</v>
      </c>
      <c r="BD39" s="37"/>
    </row>
    <row r="40" spans="1:56" ht="93.75" customHeight="1" thickBot="1" x14ac:dyDescent="0.25">
      <c r="A40" s="211">
        <v>22</v>
      </c>
      <c r="B40" s="117"/>
      <c r="C40" s="212"/>
      <c r="D40" s="208" t="s">
        <v>447</v>
      </c>
      <c r="E40" s="218">
        <v>0.01</v>
      </c>
      <c r="F40" s="192" t="s">
        <v>59</v>
      </c>
      <c r="G40" s="122" t="s">
        <v>232</v>
      </c>
      <c r="H40" s="122" t="s">
        <v>232</v>
      </c>
      <c r="I40" s="217" t="s">
        <v>98</v>
      </c>
      <c r="J40" s="107" t="s">
        <v>63</v>
      </c>
      <c r="K40" s="107" t="s">
        <v>233</v>
      </c>
      <c r="L40" s="196"/>
      <c r="M40" s="196"/>
      <c r="N40" s="196"/>
      <c r="O40" s="196">
        <v>0.8</v>
      </c>
      <c r="P40" s="196">
        <v>0.8</v>
      </c>
      <c r="Q40" s="121" t="s">
        <v>65</v>
      </c>
      <c r="R40" s="121" t="s">
        <v>234</v>
      </c>
      <c r="S40" s="105" t="s">
        <v>226</v>
      </c>
      <c r="T40" s="121"/>
      <c r="U40" s="121"/>
      <c r="V40" s="121"/>
      <c r="W40" s="121"/>
      <c r="X40" s="121"/>
      <c r="Y40" s="173"/>
      <c r="Z40" s="126"/>
      <c r="AA40" s="110" t="str">
        <f>$G$40</f>
        <v>Porcentaje de bienes de caracteristicas tecnicas uniformes de común utilización aquiridos a través del portal CCE</v>
      </c>
      <c r="AB40" s="108">
        <f t="shared" si="0"/>
        <v>0</v>
      </c>
      <c r="AC40" s="110"/>
      <c r="AD40" s="111"/>
      <c r="AE40" s="112" t="s">
        <v>68</v>
      </c>
      <c r="AF40" s="112"/>
      <c r="AG40" s="110" t="str">
        <f>$G$40</f>
        <v>Porcentaje de bienes de caracteristicas tecnicas uniformes de común utilización aquiridos a través del portal CCE</v>
      </c>
      <c r="AH40" s="108">
        <f t="shared" si="1"/>
        <v>0</v>
      </c>
      <c r="AI40" s="105">
        <v>0</v>
      </c>
      <c r="AJ40" s="114" t="s">
        <v>90</v>
      </c>
      <c r="AK40" s="112" t="s">
        <v>91</v>
      </c>
      <c r="AL40" s="105"/>
      <c r="AM40" s="110" t="str">
        <f>$G$40</f>
        <v>Porcentaje de bienes de caracteristicas tecnicas uniformes de común utilización aquiridos a través del portal CCE</v>
      </c>
      <c r="AN40" s="108">
        <f t="shared" si="3"/>
        <v>0</v>
      </c>
      <c r="AO40" s="105"/>
      <c r="AP40" s="114" t="s">
        <v>449</v>
      </c>
      <c r="AQ40" s="105" t="s">
        <v>214</v>
      </c>
      <c r="AR40" s="105"/>
      <c r="AS40" s="110" t="str">
        <f>$G$40</f>
        <v>Porcentaje de bienes de caracteristicas tecnicas uniformes de común utilización aquiridos a través del portal CCE</v>
      </c>
      <c r="AT40" s="108">
        <f t="shared" si="4"/>
        <v>0.8</v>
      </c>
      <c r="AU40" s="105"/>
      <c r="AV40" s="111">
        <f t="shared" si="20"/>
        <v>0</v>
      </c>
      <c r="AW40" s="36"/>
      <c r="AX40" s="105"/>
      <c r="AY40" s="110" t="str">
        <f>$G$40</f>
        <v>Porcentaje de bienes de caracteristicas tecnicas uniformes de común utilización aquiridos a través del portal CCE</v>
      </c>
      <c r="AZ40" s="108">
        <f t="shared" si="6"/>
        <v>0.8</v>
      </c>
      <c r="BA40" s="105"/>
      <c r="BB40" s="111">
        <f t="shared" si="21"/>
        <v>0</v>
      </c>
      <c r="BC40" s="115">
        <f t="shared" si="8"/>
        <v>0</v>
      </c>
      <c r="BD40" s="37"/>
    </row>
    <row r="41" spans="1:56" ht="129" customHeight="1" thickBot="1" x14ac:dyDescent="0.25">
      <c r="A41" s="206">
        <v>23</v>
      </c>
      <c r="B41" s="117"/>
      <c r="C41" s="212"/>
      <c r="D41" s="208" t="s">
        <v>235</v>
      </c>
      <c r="E41" s="216">
        <v>0.02</v>
      </c>
      <c r="F41" s="192" t="s">
        <v>59</v>
      </c>
      <c r="G41" s="122" t="s">
        <v>236</v>
      </c>
      <c r="H41" s="122" t="s">
        <v>237</v>
      </c>
      <c r="I41" s="217" t="s">
        <v>98</v>
      </c>
      <c r="J41" s="107" t="s">
        <v>99</v>
      </c>
      <c r="K41" s="107" t="s">
        <v>238</v>
      </c>
      <c r="L41" s="124">
        <v>1</v>
      </c>
      <c r="M41" s="124">
        <v>1</v>
      </c>
      <c r="N41" s="124">
        <v>1</v>
      </c>
      <c r="O41" s="124">
        <v>1</v>
      </c>
      <c r="P41" s="124">
        <v>1</v>
      </c>
      <c r="Q41" s="121" t="s">
        <v>65</v>
      </c>
      <c r="R41" s="130" t="s">
        <v>239</v>
      </c>
      <c r="S41" s="130" t="s">
        <v>240</v>
      </c>
      <c r="T41" s="130"/>
      <c r="U41" s="130"/>
      <c r="V41" s="130"/>
      <c r="W41" s="130"/>
      <c r="X41" s="130"/>
      <c r="Y41" s="131"/>
      <c r="Z41" s="132"/>
      <c r="AA41" s="110" t="str">
        <f>$G$41</f>
        <v>Porcentaje de Lineamientos Establecidos en la Directiva 12 de 2016 o Aquella que la Modifique Aplicados</v>
      </c>
      <c r="AB41" s="108">
        <f t="shared" si="0"/>
        <v>1</v>
      </c>
      <c r="AC41" s="108">
        <v>1</v>
      </c>
      <c r="AD41" s="114">
        <f t="shared" si="9"/>
        <v>1</v>
      </c>
      <c r="AE41" s="112" t="s">
        <v>241</v>
      </c>
      <c r="AF41" s="112" t="s">
        <v>242</v>
      </c>
      <c r="AG41" s="110" t="str">
        <f>$G$41</f>
        <v>Porcentaje de Lineamientos Establecidos en la Directiva 12 de 2016 o Aquella que la Modifique Aplicados</v>
      </c>
      <c r="AH41" s="108">
        <f t="shared" si="1"/>
        <v>1</v>
      </c>
      <c r="AI41" s="113">
        <v>1</v>
      </c>
      <c r="AJ41" s="114">
        <f t="shared" si="14"/>
        <v>1</v>
      </c>
      <c r="AK41" s="112" t="s">
        <v>241</v>
      </c>
      <c r="AL41" s="105" t="s">
        <v>243</v>
      </c>
      <c r="AM41" s="110" t="str">
        <f>$G$41</f>
        <v>Porcentaje de Lineamientos Establecidos en la Directiva 12 de 2016 o Aquella que la Modifique Aplicados</v>
      </c>
      <c r="AN41" s="108">
        <f t="shared" si="3"/>
        <v>1</v>
      </c>
      <c r="AO41" s="113">
        <v>1</v>
      </c>
      <c r="AP41" s="114">
        <f t="shared" si="22"/>
        <v>1</v>
      </c>
      <c r="AQ41" s="105" t="s">
        <v>244</v>
      </c>
      <c r="AR41" s="105"/>
      <c r="AS41" s="110" t="str">
        <f>$G$41</f>
        <v>Porcentaje de Lineamientos Establecidos en la Directiva 12 de 2016 o Aquella que la Modifique Aplicados</v>
      </c>
      <c r="AT41" s="108">
        <f t="shared" si="4"/>
        <v>1</v>
      </c>
      <c r="AU41" s="105"/>
      <c r="AV41" s="111">
        <f t="shared" si="20"/>
        <v>0</v>
      </c>
      <c r="AW41" s="36"/>
      <c r="AX41" s="105"/>
      <c r="AY41" s="110" t="str">
        <f>$G$41</f>
        <v>Porcentaje de Lineamientos Establecidos en la Directiva 12 de 2016 o Aquella que la Modifique Aplicados</v>
      </c>
      <c r="AZ41" s="108">
        <f t="shared" si="6"/>
        <v>1</v>
      </c>
      <c r="BA41" s="105"/>
      <c r="BB41" s="111">
        <f t="shared" si="21"/>
        <v>0</v>
      </c>
      <c r="BC41" s="115">
        <f t="shared" si="8"/>
        <v>0</v>
      </c>
      <c r="BD41" s="37"/>
    </row>
    <row r="42" spans="1:56" ht="93.75" customHeight="1" x14ac:dyDescent="0.2">
      <c r="A42" s="211">
        <v>24</v>
      </c>
      <c r="B42" s="182"/>
      <c r="C42" s="219"/>
      <c r="D42" s="220" t="s">
        <v>245</v>
      </c>
      <c r="E42" s="221">
        <v>0.01</v>
      </c>
      <c r="F42" s="222" t="s">
        <v>59</v>
      </c>
      <c r="G42" s="122" t="s">
        <v>246</v>
      </c>
      <c r="H42" s="169" t="s">
        <v>247</v>
      </c>
      <c r="I42" s="223" t="s">
        <v>98</v>
      </c>
      <c r="J42" s="133" t="s">
        <v>99</v>
      </c>
      <c r="K42" s="133" t="s">
        <v>248</v>
      </c>
      <c r="L42" s="124">
        <v>1</v>
      </c>
      <c r="M42" s="124">
        <v>1</v>
      </c>
      <c r="N42" s="124">
        <v>1</v>
      </c>
      <c r="O42" s="124">
        <v>1</v>
      </c>
      <c r="P42" s="124">
        <v>1</v>
      </c>
      <c r="Q42" s="174" t="s">
        <v>65</v>
      </c>
      <c r="R42" s="169"/>
      <c r="S42" s="169" t="s">
        <v>89</v>
      </c>
      <c r="T42" s="169"/>
      <c r="U42" s="169"/>
      <c r="V42" s="169"/>
      <c r="W42" s="169"/>
      <c r="X42" s="169"/>
      <c r="Y42" s="131"/>
      <c r="Z42" s="224"/>
      <c r="AA42" s="110" t="str">
        <f>$G$42</f>
        <v>Porcentaje de Ejecución del Plan de Implementación del SIPSE Local</v>
      </c>
      <c r="AB42" s="108">
        <f t="shared" si="0"/>
        <v>1</v>
      </c>
      <c r="AC42" s="225">
        <v>1</v>
      </c>
      <c r="AD42" s="114">
        <v>1</v>
      </c>
      <c r="AE42" s="112" t="s">
        <v>249</v>
      </c>
      <c r="AF42" s="226"/>
      <c r="AG42" s="110" t="str">
        <f>$G$42</f>
        <v>Porcentaje de Ejecución del Plan de Implementación del SIPSE Local</v>
      </c>
      <c r="AH42" s="108">
        <f t="shared" si="1"/>
        <v>1</v>
      </c>
      <c r="AI42" s="225">
        <v>1</v>
      </c>
      <c r="AJ42" s="114">
        <f t="shared" si="14"/>
        <v>1</v>
      </c>
      <c r="AK42" s="133" t="s">
        <v>250</v>
      </c>
      <c r="AL42" s="133" t="s">
        <v>251</v>
      </c>
      <c r="AM42" s="110" t="str">
        <f>$G$42</f>
        <v>Porcentaje de Ejecución del Plan de Implementación del SIPSE Local</v>
      </c>
      <c r="AN42" s="108">
        <f t="shared" si="3"/>
        <v>1</v>
      </c>
      <c r="AO42" s="113">
        <v>0.87</v>
      </c>
      <c r="AP42" s="114">
        <f t="shared" si="22"/>
        <v>0.87</v>
      </c>
      <c r="AQ42" s="133" t="s">
        <v>454</v>
      </c>
      <c r="AR42" s="133" t="s">
        <v>455</v>
      </c>
      <c r="AS42" s="110" t="str">
        <f>$G$42</f>
        <v>Porcentaje de Ejecución del Plan de Implementación del SIPSE Local</v>
      </c>
      <c r="AT42" s="108">
        <f t="shared" si="4"/>
        <v>1</v>
      </c>
      <c r="AU42" s="133"/>
      <c r="AV42" s="111">
        <f t="shared" si="20"/>
        <v>0</v>
      </c>
      <c r="AW42" s="47"/>
      <c r="AX42" s="133"/>
      <c r="AY42" s="110" t="str">
        <f>$G$42</f>
        <v>Porcentaje de Ejecución del Plan de Implementación del SIPSE Local</v>
      </c>
      <c r="AZ42" s="108">
        <f t="shared" si="6"/>
        <v>1</v>
      </c>
      <c r="BA42" s="133"/>
      <c r="BB42" s="111">
        <f t="shared" si="21"/>
        <v>0</v>
      </c>
      <c r="BC42" s="115">
        <f t="shared" si="8"/>
        <v>0</v>
      </c>
      <c r="BD42" s="48"/>
    </row>
    <row r="43" spans="1:56" ht="129" customHeight="1" x14ac:dyDescent="0.2">
      <c r="A43" s="206">
        <v>25</v>
      </c>
      <c r="B43" s="182"/>
      <c r="C43" s="219"/>
      <c r="D43" s="227" t="s">
        <v>252</v>
      </c>
      <c r="E43" s="228">
        <v>0.01</v>
      </c>
      <c r="F43" s="222" t="s">
        <v>59</v>
      </c>
      <c r="G43" s="193" t="s">
        <v>253</v>
      </c>
      <c r="H43" s="174" t="s">
        <v>254</v>
      </c>
      <c r="I43" s="223" t="s">
        <v>98</v>
      </c>
      <c r="J43" s="133" t="s">
        <v>99</v>
      </c>
      <c r="K43" s="133" t="s">
        <v>255</v>
      </c>
      <c r="L43" s="124">
        <v>1</v>
      </c>
      <c r="M43" s="124">
        <v>1</v>
      </c>
      <c r="N43" s="124">
        <v>1</v>
      </c>
      <c r="O43" s="124">
        <v>1</v>
      </c>
      <c r="P43" s="124">
        <v>1</v>
      </c>
      <c r="Q43" s="174" t="s">
        <v>65</v>
      </c>
      <c r="R43" s="174" t="s">
        <v>256</v>
      </c>
      <c r="S43" s="174" t="s">
        <v>257</v>
      </c>
      <c r="T43" s="174"/>
      <c r="U43" s="174"/>
      <c r="V43" s="174"/>
      <c r="W43" s="174"/>
      <c r="X43" s="174"/>
      <c r="Y43" s="49"/>
      <c r="Z43" s="189"/>
      <c r="AA43" s="110" t="str">
        <f>$G$43</f>
        <v>Porcentaje de asistencia a las jornadas programadas por la Dirección Financiera de la SDG</v>
      </c>
      <c r="AB43" s="108">
        <f t="shared" si="0"/>
        <v>1</v>
      </c>
      <c r="AC43" s="196">
        <v>1</v>
      </c>
      <c r="AD43" s="114">
        <v>1</v>
      </c>
      <c r="AE43" s="229" t="s">
        <v>258</v>
      </c>
      <c r="AF43" s="229" t="s">
        <v>259</v>
      </c>
      <c r="AG43" s="110" t="str">
        <f>$G$43</f>
        <v>Porcentaje de asistencia a las jornadas programadas por la Dirección Financiera de la SDG</v>
      </c>
      <c r="AH43" s="108">
        <f t="shared" si="1"/>
        <v>1</v>
      </c>
      <c r="AI43" s="196">
        <v>1</v>
      </c>
      <c r="AJ43" s="114">
        <v>1</v>
      </c>
      <c r="AK43" s="133" t="s">
        <v>260</v>
      </c>
      <c r="AL43" s="133" t="s">
        <v>261</v>
      </c>
      <c r="AM43" s="110" t="str">
        <f>$G$43</f>
        <v>Porcentaje de asistencia a las jornadas programadas por la Dirección Financiera de la SDG</v>
      </c>
      <c r="AN43" s="108">
        <f t="shared" si="3"/>
        <v>1</v>
      </c>
      <c r="AO43" s="113">
        <v>0</v>
      </c>
      <c r="AP43" s="114">
        <f t="shared" si="22"/>
        <v>0</v>
      </c>
      <c r="AQ43" s="174" t="s">
        <v>456</v>
      </c>
      <c r="AR43" s="174" t="s">
        <v>457</v>
      </c>
      <c r="AS43" s="110" t="str">
        <f>$G$43</f>
        <v>Porcentaje de asistencia a las jornadas programadas por la Dirección Financiera de la SDG</v>
      </c>
      <c r="AT43" s="108">
        <f t="shared" si="4"/>
        <v>1</v>
      </c>
      <c r="AU43" s="174"/>
      <c r="AV43" s="111">
        <f t="shared" si="20"/>
        <v>0</v>
      </c>
      <c r="AW43" s="49"/>
      <c r="AX43" s="174"/>
      <c r="AY43" s="110" t="str">
        <f>$G$43</f>
        <v>Porcentaje de asistencia a las jornadas programadas por la Dirección Financiera de la SDG</v>
      </c>
      <c r="AZ43" s="108">
        <f t="shared" si="6"/>
        <v>1</v>
      </c>
      <c r="BA43" s="174"/>
      <c r="BB43" s="111">
        <f t="shared" si="21"/>
        <v>0</v>
      </c>
      <c r="BC43" s="115">
        <f t="shared" si="8"/>
        <v>0</v>
      </c>
      <c r="BD43" s="49"/>
    </row>
    <row r="44" spans="1:56" ht="160.5" customHeight="1" thickBot="1" x14ac:dyDescent="0.25">
      <c r="A44" s="211">
        <v>26</v>
      </c>
      <c r="B44" s="117"/>
      <c r="C44" s="212"/>
      <c r="D44" s="230" t="s">
        <v>262</v>
      </c>
      <c r="E44" s="221">
        <v>0.01</v>
      </c>
      <c r="F44" s="121" t="s">
        <v>74</v>
      </c>
      <c r="G44" s="193" t="s">
        <v>263</v>
      </c>
      <c r="H44" s="121" t="s">
        <v>264</v>
      </c>
      <c r="I44" s="217" t="s">
        <v>98</v>
      </c>
      <c r="J44" s="107" t="s">
        <v>99</v>
      </c>
      <c r="K44" s="121" t="s">
        <v>265</v>
      </c>
      <c r="L44" s="196">
        <v>1</v>
      </c>
      <c r="M44" s="196">
        <v>1</v>
      </c>
      <c r="N44" s="196">
        <v>1</v>
      </c>
      <c r="O44" s="196">
        <v>1</v>
      </c>
      <c r="P44" s="196">
        <v>1</v>
      </c>
      <c r="Q44" s="121" t="s">
        <v>65</v>
      </c>
      <c r="R44" s="130" t="s">
        <v>266</v>
      </c>
      <c r="S44" s="121" t="s">
        <v>267</v>
      </c>
      <c r="T44" s="130"/>
      <c r="U44" s="130"/>
      <c r="V44" s="130"/>
      <c r="W44" s="130"/>
      <c r="X44" s="130"/>
      <c r="Y44" s="131"/>
      <c r="Z44" s="132"/>
      <c r="AA44" s="110" t="str">
        <f>$G$44</f>
        <v>Porcentaje de reporte de información insumo para contabilidad</v>
      </c>
      <c r="AB44" s="108">
        <f t="shared" si="0"/>
        <v>1</v>
      </c>
      <c r="AC44" s="124">
        <v>1</v>
      </c>
      <c r="AD44" s="114">
        <v>1</v>
      </c>
      <c r="AE44" s="231" t="s">
        <v>268</v>
      </c>
      <c r="AF44" s="231"/>
      <c r="AG44" s="110" t="str">
        <f>$G$44</f>
        <v>Porcentaje de reporte de información insumo para contabilidad</v>
      </c>
      <c r="AH44" s="108">
        <f t="shared" si="1"/>
        <v>1</v>
      </c>
      <c r="AI44" s="232">
        <v>1</v>
      </c>
      <c r="AJ44" s="114">
        <f t="shared" si="14"/>
        <v>1</v>
      </c>
      <c r="AK44" s="231" t="s">
        <v>268</v>
      </c>
      <c r="AL44" s="130" t="s">
        <v>269</v>
      </c>
      <c r="AM44" s="110" t="str">
        <f>$G$44</f>
        <v>Porcentaje de reporte de información insumo para contabilidad</v>
      </c>
      <c r="AN44" s="308">
        <f t="shared" si="3"/>
        <v>1</v>
      </c>
      <c r="AO44" s="309">
        <v>1</v>
      </c>
      <c r="AP44" s="310">
        <f t="shared" si="22"/>
        <v>1</v>
      </c>
      <c r="AQ44" s="231" t="s">
        <v>268</v>
      </c>
      <c r="AR44" s="130"/>
      <c r="AS44" s="110" t="str">
        <f>$G$44</f>
        <v>Porcentaje de reporte de información insumo para contabilidad</v>
      </c>
      <c r="AT44" s="108">
        <f t="shared" si="4"/>
        <v>1</v>
      </c>
      <c r="AU44" s="130"/>
      <c r="AV44" s="111">
        <f t="shared" si="20"/>
        <v>0</v>
      </c>
      <c r="AW44" s="42"/>
      <c r="AX44" s="130"/>
      <c r="AY44" s="110" t="str">
        <f>$G$44</f>
        <v>Porcentaje de reporte de información insumo para contabilidad</v>
      </c>
      <c r="AZ44" s="108">
        <f t="shared" si="6"/>
        <v>1</v>
      </c>
      <c r="BA44" s="130"/>
      <c r="BB44" s="111">
        <f t="shared" si="21"/>
        <v>0</v>
      </c>
      <c r="BC44" s="115">
        <f t="shared" si="8"/>
        <v>0</v>
      </c>
      <c r="BD44" s="42"/>
    </row>
    <row r="45" spans="1:56" ht="93.75" customHeight="1" thickBot="1" x14ac:dyDescent="0.25">
      <c r="A45" s="233"/>
      <c r="B45" s="117"/>
      <c r="C45" s="212"/>
      <c r="D45" s="234" t="s">
        <v>93</v>
      </c>
      <c r="E45" s="154">
        <v>0.17</v>
      </c>
      <c r="F45" s="235"/>
      <c r="G45" s="236"/>
      <c r="H45" s="236"/>
      <c r="I45" s="235"/>
      <c r="J45" s="107"/>
      <c r="K45" s="237"/>
      <c r="L45" s="238"/>
      <c r="M45" s="238"/>
      <c r="N45" s="238"/>
      <c r="O45" s="238"/>
      <c r="P45" s="239"/>
      <c r="Q45" s="240"/>
      <c r="R45" s="240"/>
      <c r="S45" s="240"/>
      <c r="T45" s="240"/>
      <c r="U45" s="240"/>
      <c r="V45" s="240"/>
      <c r="W45" s="240"/>
      <c r="X45" s="240"/>
      <c r="Y45" s="241"/>
      <c r="Z45" s="242"/>
      <c r="AA45" s="110"/>
      <c r="AB45" s="108"/>
      <c r="AC45" s="133"/>
      <c r="AD45" s="111"/>
      <c r="AE45" s="226"/>
      <c r="AF45" s="226"/>
      <c r="AG45" s="110"/>
      <c r="AH45" s="108"/>
      <c r="AI45" s="107"/>
      <c r="AJ45" s="111"/>
      <c r="AK45" s="107"/>
      <c r="AL45" s="107"/>
      <c r="AM45" s="110"/>
      <c r="AN45" s="108"/>
      <c r="AO45" s="107"/>
      <c r="AP45" s="111"/>
      <c r="AQ45" s="107"/>
      <c r="AR45" s="107"/>
      <c r="AS45" s="110"/>
      <c r="AT45" s="108"/>
      <c r="AU45" s="107"/>
      <c r="AV45" s="111"/>
      <c r="AW45" s="38"/>
      <c r="AX45" s="107"/>
      <c r="AY45" s="110"/>
      <c r="AZ45" s="108"/>
      <c r="BA45" s="107"/>
      <c r="BB45" s="111"/>
      <c r="BC45" s="115"/>
      <c r="BD45" s="39"/>
    </row>
    <row r="46" spans="1:56" ht="93.75" customHeight="1" thickBot="1" x14ac:dyDescent="0.25">
      <c r="A46" s="243">
        <v>27</v>
      </c>
      <c r="B46" s="117"/>
      <c r="C46" s="244" t="s">
        <v>270</v>
      </c>
      <c r="D46" s="245" t="s">
        <v>271</v>
      </c>
      <c r="E46" s="221">
        <v>7.0000000000000007E-2</v>
      </c>
      <c r="F46" s="107" t="s">
        <v>59</v>
      </c>
      <c r="G46" s="246" t="s">
        <v>272</v>
      </c>
      <c r="H46" s="247" t="s">
        <v>273</v>
      </c>
      <c r="I46" s="248" t="s">
        <v>98</v>
      </c>
      <c r="J46" s="107" t="s">
        <v>99</v>
      </c>
      <c r="K46" s="107" t="s">
        <v>274</v>
      </c>
      <c r="L46" s="124">
        <v>1</v>
      </c>
      <c r="M46" s="124">
        <v>1</v>
      </c>
      <c r="N46" s="124">
        <v>1</v>
      </c>
      <c r="O46" s="124">
        <v>1</v>
      </c>
      <c r="P46" s="124">
        <v>1</v>
      </c>
      <c r="Q46" s="107" t="s">
        <v>65</v>
      </c>
      <c r="R46" s="107" t="s">
        <v>275</v>
      </c>
      <c r="S46" s="107" t="s">
        <v>102</v>
      </c>
      <c r="T46" s="107"/>
      <c r="U46" s="107"/>
      <c r="V46" s="240"/>
      <c r="W46" s="240"/>
      <c r="X46" s="240"/>
      <c r="Y46" s="241"/>
      <c r="Z46" s="242"/>
      <c r="AA46" s="110" t="str">
        <f>$G$46</f>
        <v>Porcentaje de Requerimientos Asignados a la Alcaldia Local Respondidos</v>
      </c>
      <c r="AB46" s="108">
        <f t="shared" si="0"/>
        <v>1</v>
      </c>
      <c r="AC46" s="225">
        <v>0.9</v>
      </c>
      <c r="AD46" s="114">
        <f t="shared" si="9"/>
        <v>0.9</v>
      </c>
      <c r="AE46" s="226" t="s">
        <v>276</v>
      </c>
      <c r="AF46" s="226" t="s">
        <v>277</v>
      </c>
      <c r="AG46" s="110" t="str">
        <f>$G$46</f>
        <v>Porcentaje de Requerimientos Asignados a la Alcaldia Local Respondidos</v>
      </c>
      <c r="AH46" s="108">
        <f t="shared" si="1"/>
        <v>1</v>
      </c>
      <c r="AI46" s="248">
        <v>1</v>
      </c>
      <c r="AJ46" s="114">
        <f t="shared" ref="AJ46" si="23">AI46/AH46</f>
        <v>1</v>
      </c>
      <c r="AK46" s="226" t="s">
        <v>278</v>
      </c>
      <c r="AL46" s="107" t="s">
        <v>279</v>
      </c>
      <c r="AM46" s="110" t="str">
        <f>$G$46</f>
        <v>Porcentaje de Requerimientos Asignados a la Alcaldia Local Respondidos</v>
      </c>
      <c r="AN46" s="108">
        <f t="shared" si="3"/>
        <v>1</v>
      </c>
      <c r="AO46" s="248">
        <v>1</v>
      </c>
      <c r="AP46" s="114">
        <f t="shared" si="22"/>
        <v>1</v>
      </c>
      <c r="AQ46" s="107" t="s">
        <v>280</v>
      </c>
      <c r="AR46" s="107" t="s">
        <v>281</v>
      </c>
      <c r="AS46" s="110" t="str">
        <f>$G$46</f>
        <v>Porcentaje de Requerimientos Asignados a la Alcaldia Local Respondidos</v>
      </c>
      <c r="AT46" s="108">
        <f t="shared" si="4"/>
        <v>1</v>
      </c>
      <c r="AU46" s="107"/>
      <c r="AV46" s="111">
        <f t="shared" ref="AV46" si="24">AU46/AT46</f>
        <v>0</v>
      </c>
      <c r="AW46" s="38"/>
      <c r="AX46" s="107"/>
      <c r="AY46" s="110" t="str">
        <f>$G$46</f>
        <v>Porcentaje de Requerimientos Asignados a la Alcaldia Local Respondidos</v>
      </c>
      <c r="AZ46" s="108">
        <f t="shared" si="6"/>
        <v>1</v>
      </c>
      <c r="BA46" s="107"/>
      <c r="BB46" s="111">
        <f t="shared" ref="BB46" si="25">BA46/AZ46</f>
        <v>0</v>
      </c>
      <c r="BC46" s="115">
        <f t="shared" si="8"/>
        <v>0</v>
      </c>
      <c r="BD46" s="39"/>
    </row>
    <row r="47" spans="1:56" ht="93.75" customHeight="1" thickBot="1" x14ac:dyDescent="0.25">
      <c r="A47" s="243"/>
      <c r="B47" s="117"/>
      <c r="C47" s="249"/>
      <c r="D47" s="250" t="s">
        <v>93</v>
      </c>
      <c r="E47" s="251">
        <v>7.0000000000000007E-2</v>
      </c>
      <c r="F47" s="141"/>
      <c r="G47" s="252"/>
      <c r="H47" s="252"/>
      <c r="I47" s="141"/>
      <c r="J47" s="107"/>
      <c r="K47" s="107"/>
      <c r="L47" s="144"/>
      <c r="M47" s="144"/>
      <c r="N47" s="144"/>
      <c r="O47" s="144"/>
      <c r="P47" s="144"/>
      <c r="Q47" s="141"/>
      <c r="R47" s="141"/>
      <c r="S47" s="141"/>
      <c r="T47" s="141"/>
      <c r="U47" s="141"/>
      <c r="V47" s="253"/>
      <c r="W47" s="253"/>
      <c r="X47" s="253"/>
      <c r="Y47" s="254"/>
      <c r="Z47" s="255"/>
      <c r="AA47" s="110"/>
      <c r="AB47" s="108"/>
      <c r="AC47" s="144"/>
      <c r="AD47" s="111"/>
      <c r="AE47" s="145"/>
      <c r="AF47" s="145"/>
      <c r="AG47" s="110"/>
      <c r="AH47" s="108"/>
      <c r="AI47" s="141"/>
      <c r="AJ47" s="111"/>
      <c r="AK47" s="141"/>
      <c r="AL47" s="141"/>
      <c r="AM47" s="110"/>
      <c r="AN47" s="108"/>
      <c r="AO47" s="141"/>
      <c r="AP47" s="111"/>
      <c r="AQ47" s="141"/>
      <c r="AR47" s="141"/>
      <c r="AS47" s="110"/>
      <c r="AT47" s="108"/>
      <c r="AU47" s="141"/>
      <c r="AV47" s="111"/>
      <c r="AW47" s="40"/>
      <c r="AX47" s="141"/>
      <c r="AY47" s="110"/>
      <c r="AZ47" s="108"/>
      <c r="BA47" s="141"/>
      <c r="BB47" s="111"/>
      <c r="BC47" s="115"/>
      <c r="BD47" s="41"/>
    </row>
    <row r="48" spans="1:56" ht="177.75" customHeight="1" thickBot="1" x14ac:dyDescent="0.25">
      <c r="A48" s="256">
        <v>28</v>
      </c>
      <c r="B48" s="182"/>
      <c r="C48" s="257" t="s">
        <v>282</v>
      </c>
      <c r="D48" s="258" t="s">
        <v>283</v>
      </c>
      <c r="E48" s="251">
        <v>0.05</v>
      </c>
      <c r="F48" s="259" t="s">
        <v>74</v>
      </c>
      <c r="G48" s="260" t="s">
        <v>284</v>
      </c>
      <c r="H48" s="260" t="s">
        <v>285</v>
      </c>
      <c r="I48" s="259" t="s">
        <v>98</v>
      </c>
      <c r="J48" s="110" t="s">
        <v>63</v>
      </c>
      <c r="K48" s="110" t="s">
        <v>286</v>
      </c>
      <c r="L48" s="259"/>
      <c r="M48" s="259"/>
      <c r="N48" s="261">
        <v>0.5</v>
      </c>
      <c r="O48" s="261">
        <v>0.5</v>
      </c>
      <c r="P48" s="261">
        <v>1</v>
      </c>
      <c r="Q48" s="259" t="s">
        <v>65</v>
      </c>
      <c r="R48" s="259" t="s">
        <v>287</v>
      </c>
      <c r="S48" s="259" t="s">
        <v>288</v>
      </c>
      <c r="T48" s="110" t="s">
        <v>289</v>
      </c>
      <c r="U48" s="110" t="s">
        <v>139</v>
      </c>
      <c r="V48" s="110"/>
      <c r="W48" s="110"/>
      <c r="X48" s="110"/>
      <c r="Y48" s="45"/>
      <c r="Z48" s="186"/>
      <c r="AA48" s="110" t="str">
        <f>$G$48</f>
        <v>TRD de contratos aplicada para la serie de contratos en la alcaldía local para la documentación producida entre el 29 de diciembre de 2006 al 29 de septiembre de 2016</v>
      </c>
      <c r="AB48" s="110">
        <f t="shared" si="0"/>
        <v>0</v>
      </c>
      <c r="AC48" s="110" t="s">
        <v>290</v>
      </c>
      <c r="AD48" s="110" t="s">
        <v>290</v>
      </c>
      <c r="AE48" s="110" t="s">
        <v>290</v>
      </c>
      <c r="AF48" s="110" t="s">
        <v>290</v>
      </c>
      <c r="AG48" s="110" t="str">
        <f>$G$48</f>
        <v>TRD de contratos aplicada para la serie de contratos en la alcaldía local para la documentación producida entre el 29 de diciembre de 2006 al 29 de septiembre de 2016</v>
      </c>
      <c r="AH48" s="110">
        <f t="shared" si="1"/>
        <v>0</v>
      </c>
      <c r="AI48" s="110">
        <v>0</v>
      </c>
      <c r="AJ48" s="114" t="s">
        <v>90</v>
      </c>
      <c r="AK48" s="112" t="s">
        <v>91</v>
      </c>
      <c r="AL48" s="110"/>
      <c r="AM48" s="110" t="str">
        <f>$G$48</f>
        <v>TRD de contratos aplicada para la serie de contratos en la alcaldía local para la documentación producida entre el 29 de diciembre de 2006 al 29 de septiembre de 2016</v>
      </c>
      <c r="AN48" s="149">
        <f t="shared" si="3"/>
        <v>0.5</v>
      </c>
      <c r="AO48" s="108" t="s">
        <v>458</v>
      </c>
      <c r="AP48" s="114">
        <v>0.99860000000000004</v>
      </c>
      <c r="AQ48" s="110" t="s">
        <v>459</v>
      </c>
      <c r="AR48" s="110" t="s">
        <v>291</v>
      </c>
      <c r="AS48" s="110" t="str">
        <f>$G$48</f>
        <v>TRD de contratos aplicada para la serie de contratos en la alcaldía local para la documentación producida entre el 29 de diciembre de 2006 al 29 de septiembre de 2016</v>
      </c>
      <c r="AT48" s="110">
        <f t="shared" si="4"/>
        <v>0.5</v>
      </c>
      <c r="AU48" s="110"/>
      <c r="AV48" s="111">
        <f t="shared" ref="AV48" si="26">AU48/AT48</f>
        <v>0</v>
      </c>
      <c r="AW48" s="45"/>
      <c r="AX48" s="110"/>
      <c r="AY48" s="110" t="str">
        <f>$G$48</f>
        <v>TRD de contratos aplicada para la serie de contratos en la alcaldía local para la documentación producida entre el 29 de diciembre de 2006 al 29 de septiembre de 2016</v>
      </c>
      <c r="AZ48" s="110">
        <f t="shared" si="6"/>
        <v>1</v>
      </c>
      <c r="BA48" s="110"/>
      <c r="BB48" s="111">
        <f t="shared" ref="BB48" si="27">BA48/AZ48</f>
        <v>0</v>
      </c>
      <c r="BC48" s="115">
        <f t="shared" si="8"/>
        <v>0</v>
      </c>
      <c r="BD48" s="46"/>
    </row>
    <row r="49" spans="1:61" ht="81" customHeight="1" thickBot="1" x14ac:dyDescent="0.25">
      <c r="A49" s="262"/>
      <c r="B49" s="182"/>
      <c r="C49" s="263"/>
      <c r="D49" s="264" t="s">
        <v>93</v>
      </c>
      <c r="E49" s="265">
        <v>0.05</v>
      </c>
      <c r="F49" s="133"/>
      <c r="G49" s="226"/>
      <c r="H49" s="226"/>
      <c r="I49" s="133"/>
      <c r="J49" s="133"/>
      <c r="K49" s="133"/>
      <c r="L49" s="225"/>
      <c r="M49" s="225"/>
      <c r="N49" s="225"/>
      <c r="O49" s="225"/>
      <c r="P49" s="133"/>
      <c r="Q49" s="133"/>
      <c r="R49" s="133"/>
      <c r="S49" s="133"/>
      <c r="T49" s="133"/>
      <c r="U49" s="133"/>
      <c r="V49" s="133"/>
      <c r="W49" s="133"/>
      <c r="X49" s="133"/>
      <c r="Y49" s="47"/>
      <c r="Z49" s="266"/>
      <c r="AA49" s="110"/>
      <c r="AB49" s="108"/>
      <c r="AC49" s="133"/>
      <c r="AD49" s="111"/>
      <c r="AE49" s="226"/>
      <c r="AF49" s="226"/>
      <c r="AG49" s="110"/>
      <c r="AH49" s="108"/>
      <c r="AI49" s="133"/>
      <c r="AJ49" s="111"/>
      <c r="AK49" s="133"/>
      <c r="AL49" s="133"/>
      <c r="AM49" s="110"/>
      <c r="AN49" s="108"/>
      <c r="AO49" s="133"/>
      <c r="AP49" s="111"/>
      <c r="AQ49" s="133"/>
      <c r="AR49" s="133"/>
      <c r="AS49" s="110"/>
      <c r="AT49" s="108"/>
      <c r="AU49" s="133"/>
      <c r="AV49" s="111"/>
      <c r="AW49" s="47"/>
      <c r="AX49" s="133"/>
      <c r="AY49" s="110"/>
      <c r="AZ49" s="108"/>
      <c r="BA49" s="133"/>
      <c r="BB49" s="111"/>
      <c r="BC49" s="115"/>
      <c r="BD49" s="48"/>
    </row>
    <row r="50" spans="1:61" ht="93.75" customHeight="1" thickBot="1" x14ac:dyDescent="0.25">
      <c r="A50" s="267">
        <v>29</v>
      </c>
      <c r="B50" s="182"/>
      <c r="C50" s="268" t="s">
        <v>292</v>
      </c>
      <c r="D50" s="258" t="s">
        <v>293</v>
      </c>
      <c r="E50" s="251">
        <v>0.05</v>
      </c>
      <c r="F50" s="110" t="s">
        <v>59</v>
      </c>
      <c r="G50" s="112" t="s">
        <v>294</v>
      </c>
      <c r="H50" s="110" t="s">
        <v>295</v>
      </c>
      <c r="I50" s="110" t="s">
        <v>98</v>
      </c>
      <c r="J50" s="110" t="s">
        <v>99</v>
      </c>
      <c r="K50" s="110" t="s">
        <v>296</v>
      </c>
      <c r="L50" s="108"/>
      <c r="M50" s="108"/>
      <c r="N50" s="108">
        <v>1</v>
      </c>
      <c r="O50" s="108">
        <v>1</v>
      </c>
      <c r="P50" s="108">
        <v>1</v>
      </c>
      <c r="Q50" s="110" t="s">
        <v>65</v>
      </c>
      <c r="R50" s="110" t="s">
        <v>297</v>
      </c>
      <c r="S50" s="110" t="s">
        <v>298</v>
      </c>
      <c r="T50" s="110" t="s">
        <v>299</v>
      </c>
      <c r="U50" s="110" t="s">
        <v>139</v>
      </c>
      <c r="V50" s="133"/>
      <c r="W50" s="133"/>
      <c r="X50" s="133"/>
      <c r="Y50" s="47"/>
      <c r="Z50" s="266"/>
      <c r="AA50" s="110" t="str">
        <f>$G$50</f>
        <v>Porcentaje del lineamientos de gestión de TIC Impartidas por la DTI del nivel central Cumplidas</v>
      </c>
      <c r="AB50" s="108">
        <f t="shared" si="0"/>
        <v>0</v>
      </c>
      <c r="AC50" s="110" t="s">
        <v>290</v>
      </c>
      <c r="AD50" s="110" t="s">
        <v>290</v>
      </c>
      <c r="AE50" s="110" t="s">
        <v>290</v>
      </c>
      <c r="AF50" s="110" t="s">
        <v>290</v>
      </c>
      <c r="AG50" s="110" t="str">
        <f>$G$50</f>
        <v>Porcentaje del lineamientos de gestión de TIC Impartidas por la DTI del nivel central Cumplidas</v>
      </c>
      <c r="AH50" s="108">
        <f t="shared" si="1"/>
        <v>0</v>
      </c>
      <c r="AI50" s="269"/>
      <c r="AJ50" s="114" t="s">
        <v>90</v>
      </c>
      <c r="AK50" s="112" t="s">
        <v>91</v>
      </c>
      <c r="AL50" s="133"/>
      <c r="AM50" s="110" t="str">
        <f>$G$50</f>
        <v>Porcentaje del lineamientos de gestión de TIC Impartidas por la DTI del nivel central Cumplidas</v>
      </c>
      <c r="AN50" s="108">
        <f t="shared" si="3"/>
        <v>1</v>
      </c>
      <c r="AO50" s="306">
        <v>0.21</v>
      </c>
      <c r="AP50" s="114">
        <f t="shared" si="22"/>
        <v>0.21</v>
      </c>
      <c r="AQ50" s="133" t="s">
        <v>460</v>
      </c>
      <c r="AR50" s="133" t="s">
        <v>461</v>
      </c>
      <c r="AS50" s="110" t="str">
        <f>$G$50</f>
        <v>Porcentaje del lineamientos de gestión de TIC Impartidas por la DTI del nivel central Cumplidas</v>
      </c>
      <c r="AT50" s="108">
        <f t="shared" si="4"/>
        <v>1</v>
      </c>
      <c r="AU50" s="269"/>
      <c r="AV50" s="111">
        <f t="shared" ref="AV50" si="28">AU50/AT50</f>
        <v>0</v>
      </c>
      <c r="AW50" s="47"/>
      <c r="AX50" s="133"/>
      <c r="AY50" s="110" t="str">
        <f>$G$50</f>
        <v>Porcentaje del lineamientos de gestión de TIC Impartidas por la DTI del nivel central Cumplidas</v>
      </c>
      <c r="AZ50" s="108">
        <f t="shared" si="6"/>
        <v>1</v>
      </c>
      <c r="BA50" s="269"/>
      <c r="BB50" s="111">
        <f t="shared" ref="BB50" si="29">BA50/AZ50</f>
        <v>0</v>
      </c>
      <c r="BC50" s="115">
        <f t="shared" si="8"/>
        <v>0</v>
      </c>
      <c r="BD50" s="48"/>
    </row>
    <row r="51" spans="1:61" ht="93.75" customHeight="1" thickBot="1" x14ac:dyDescent="0.25">
      <c r="A51" s="267"/>
      <c r="B51" s="270"/>
      <c r="C51" s="271"/>
      <c r="D51" s="272" t="s">
        <v>93</v>
      </c>
      <c r="E51" s="265">
        <v>0.05</v>
      </c>
      <c r="F51" s="121"/>
      <c r="G51" s="246"/>
      <c r="H51" s="107"/>
      <c r="I51" s="107"/>
      <c r="J51" s="107"/>
      <c r="K51" s="107"/>
      <c r="L51" s="225"/>
      <c r="M51" s="225"/>
      <c r="N51" s="225"/>
      <c r="O51" s="225"/>
      <c r="P51" s="225"/>
      <c r="Q51" s="107"/>
      <c r="R51" s="107"/>
      <c r="S51" s="107"/>
      <c r="T51" s="107"/>
      <c r="U51" s="107"/>
      <c r="V51" s="107"/>
      <c r="W51" s="107"/>
      <c r="X51" s="107"/>
      <c r="Y51" s="47"/>
      <c r="Z51" s="273"/>
      <c r="AA51" s="110"/>
      <c r="AB51" s="108"/>
      <c r="AC51" s="269"/>
      <c r="AD51" s="111"/>
      <c r="AE51" s="226"/>
      <c r="AF51" s="226"/>
      <c r="AG51" s="110"/>
      <c r="AH51" s="108"/>
      <c r="AI51" s="274"/>
      <c r="AJ51" s="111"/>
      <c r="AK51" s="107"/>
      <c r="AL51" s="107"/>
      <c r="AM51" s="110"/>
      <c r="AN51" s="108"/>
      <c r="AO51" s="274"/>
      <c r="AP51" s="111"/>
      <c r="AQ51" s="107"/>
      <c r="AR51" s="107"/>
      <c r="AS51" s="110"/>
      <c r="AT51" s="108"/>
      <c r="AU51" s="274"/>
      <c r="AV51" s="111"/>
      <c r="AW51" s="38"/>
      <c r="AX51" s="107"/>
      <c r="AY51" s="110"/>
      <c r="AZ51" s="108"/>
      <c r="BA51" s="274"/>
      <c r="BB51" s="111"/>
      <c r="BC51" s="115"/>
      <c r="BD51" s="39"/>
    </row>
    <row r="52" spans="1:61" ht="165.95" customHeight="1" thickBot="1" x14ac:dyDescent="0.25">
      <c r="A52" s="275">
        <v>30</v>
      </c>
      <c r="B52" s="371" t="s">
        <v>300</v>
      </c>
      <c r="C52" s="361" t="s">
        <v>301</v>
      </c>
      <c r="D52" s="276" t="s">
        <v>302</v>
      </c>
      <c r="E52" s="277">
        <v>0.03</v>
      </c>
      <c r="F52" s="278" t="s">
        <v>303</v>
      </c>
      <c r="G52" s="278" t="s">
        <v>304</v>
      </c>
      <c r="H52" s="278" t="s">
        <v>305</v>
      </c>
      <c r="I52" s="278"/>
      <c r="J52" s="279" t="s">
        <v>63</v>
      </c>
      <c r="K52" s="278" t="s">
        <v>306</v>
      </c>
      <c r="L52" s="279">
        <v>0</v>
      </c>
      <c r="M52" s="279">
        <v>0</v>
      </c>
      <c r="N52" s="279">
        <v>0</v>
      </c>
      <c r="O52" s="279">
        <v>1</v>
      </c>
      <c r="P52" s="279">
        <v>1</v>
      </c>
      <c r="Q52" s="110" t="s">
        <v>65</v>
      </c>
      <c r="R52" s="110" t="s">
        <v>307</v>
      </c>
      <c r="S52" s="174"/>
      <c r="T52" s="110" t="s">
        <v>308</v>
      </c>
      <c r="U52" s="110" t="s">
        <v>139</v>
      </c>
      <c r="V52" s="110"/>
      <c r="W52" s="110"/>
      <c r="X52" s="110"/>
      <c r="Y52" s="50"/>
      <c r="Z52" s="186"/>
      <c r="AA52" s="110" t="str">
        <f>$G$52</f>
        <v>Ejercicios de evaluación de los requisitos legales aplicables el proceso/Alcaldía realizados</v>
      </c>
      <c r="AB52" s="110">
        <f t="shared" si="0"/>
        <v>0</v>
      </c>
      <c r="AC52" s="110" t="s">
        <v>290</v>
      </c>
      <c r="AD52" s="111" t="s">
        <v>309</v>
      </c>
      <c r="AE52" s="111" t="s">
        <v>309</v>
      </c>
      <c r="AF52" s="112"/>
      <c r="AG52" s="110" t="str">
        <f>$G$52</f>
        <v>Ejercicios de evaluación de los requisitos legales aplicables el proceso/Alcaldía realizados</v>
      </c>
      <c r="AH52" s="110">
        <f t="shared" si="1"/>
        <v>0</v>
      </c>
      <c r="AI52" s="110">
        <v>0</v>
      </c>
      <c r="AJ52" s="114" t="s">
        <v>90</v>
      </c>
      <c r="AK52" s="112" t="s">
        <v>91</v>
      </c>
      <c r="AL52" s="110"/>
      <c r="AM52" s="110" t="str">
        <f>$G$52</f>
        <v>Ejercicios de evaluación de los requisitos legales aplicables el proceso/Alcaldía realizados</v>
      </c>
      <c r="AN52" s="110">
        <f t="shared" si="3"/>
        <v>0</v>
      </c>
      <c r="AO52" s="110"/>
      <c r="AP52" s="114" t="s">
        <v>449</v>
      </c>
      <c r="AQ52" s="110" t="s">
        <v>310</v>
      </c>
      <c r="AR52" s="110"/>
      <c r="AS52" s="110" t="str">
        <f>$G$52</f>
        <v>Ejercicios de evaluación de los requisitos legales aplicables el proceso/Alcaldía realizados</v>
      </c>
      <c r="AT52" s="110">
        <f t="shared" si="4"/>
        <v>1</v>
      </c>
      <c r="AU52" s="110"/>
      <c r="AV52" s="111">
        <f t="shared" ref="AV52:AV58" si="30">AU52/AT52</f>
        <v>0</v>
      </c>
      <c r="AW52" s="45"/>
      <c r="AX52" s="110"/>
      <c r="AY52" s="110" t="str">
        <f>$G$52</f>
        <v>Ejercicios de evaluación de los requisitos legales aplicables el proceso/Alcaldía realizados</v>
      </c>
      <c r="AZ52" s="110">
        <f t="shared" si="6"/>
        <v>1</v>
      </c>
      <c r="BA52" s="110"/>
      <c r="BB52" s="111">
        <f t="shared" ref="BB52:BB58" si="31">BA52/AZ52</f>
        <v>0</v>
      </c>
      <c r="BC52" s="115">
        <f t="shared" si="8"/>
        <v>0</v>
      </c>
      <c r="BD52" s="46"/>
    </row>
    <row r="53" spans="1:61" ht="162" customHeight="1" thickBot="1" x14ac:dyDescent="0.25">
      <c r="A53" s="275">
        <v>32</v>
      </c>
      <c r="B53" s="372"/>
      <c r="C53" s="362"/>
      <c r="D53" s="276" t="s">
        <v>311</v>
      </c>
      <c r="E53" s="277">
        <v>0.03</v>
      </c>
      <c r="F53" s="278" t="s">
        <v>303</v>
      </c>
      <c r="G53" s="278" t="s">
        <v>312</v>
      </c>
      <c r="H53" s="278" t="s">
        <v>313</v>
      </c>
      <c r="I53" s="278"/>
      <c r="J53" s="279" t="s">
        <v>63</v>
      </c>
      <c r="K53" s="278" t="s">
        <v>312</v>
      </c>
      <c r="L53" s="279">
        <v>0</v>
      </c>
      <c r="M53" s="279">
        <v>1</v>
      </c>
      <c r="N53" s="279">
        <v>0</v>
      </c>
      <c r="O53" s="279">
        <v>1</v>
      </c>
      <c r="P53" s="279">
        <v>2</v>
      </c>
      <c r="Q53" s="174" t="s">
        <v>65</v>
      </c>
      <c r="R53" s="174" t="s">
        <v>314</v>
      </c>
      <c r="S53" s="174" t="s">
        <v>315</v>
      </c>
      <c r="T53" s="174" t="s">
        <v>316</v>
      </c>
      <c r="U53" s="174" t="s">
        <v>139</v>
      </c>
      <c r="V53" s="174"/>
      <c r="W53" s="174"/>
      <c r="X53" s="174"/>
      <c r="Y53" s="173"/>
      <c r="Z53" s="189"/>
      <c r="AA53" s="110" t="str">
        <f>$G$53</f>
        <v>Mediciones de desempeño ambiental realizadas en el proceso/alcaldia local</v>
      </c>
      <c r="AB53" s="110">
        <f t="shared" si="0"/>
        <v>0</v>
      </c>
      <c r="AC53" s="110" t="s">
        <v>290</v>
      </c>
      <c r="AD53" s="111" t="s">
        <v>290</v>
      </c>
      <c r="AE53" s="112" t="s">
        <v>309</v>
      </c>
      <c r="AF53" s="112"/>
      <c r="AG53" s="110" t="str">
        <f>$G$53</f>
        <v>Mediciones de desempeño ambiental realizadas en el proceso/alcaldia local</v>
      </c>
      <c r="AH53" s="110">
        <f t="shared" si="1"/>
        <v>1</v>
      </c>
      <c r="AI53" s="110">
        <v>1</v>
      </c>
      <c r="AJ53" s="114">
        <f t="shared" ref="AJ53:AJ58" si="32">AI53/AH53</f>
        <v>1</v>
      </c>
      <c r="AK53" s="110" t="s">
        <v>317</v>
      </c>
      <c r="AL53" s="110" t="s">
        <v>318</v>
      </c>
      <c r="AM53" s="110" t="str">
        <f>$G$53</f>
        <v>Mediciones de desempeño ambiental realizadas en el proceso/alcaldia local</v>
      </c>
      <c r="AN53" s="110">
        <f t="shared" si="3"/>
        <v>0</v>
      </c>
      <c r="AO53" s="110"/>
      <c r="AP53" s="114" t="s">
        <v>449</v>
      </c>
      <c r="AQ53" s="105" t="s">
        <v>214</v>
      </c>
      <c r="AR53" s="110"/>
      <c r="AS53" s="110" t="str">
        <f>$G$53</f>
        <v>Mediciones de desempeño ambiental realizadas en el proceso/alcaldia local</v>
      </c>
      <c r="AT53" s="110">
        <f t="shared" si="4"/>
        <v>1</v>
      </c>
      <c r="AU53" s="110"/>
      <c r="AV53" s="111">
        <f t="shared" si="30"/>
        <v>0</v>
      </c>
      <c r="AW53" s="45"/>
      <c r="AX53" s="110"/>
      <c r="AY53" s="110" t="str">
        <f>$G$53</f>
        <v>Mediciones de desempeño ambiental realizadas en el proceso/alcaldia local</v>
      </c>
      <c r="AZ53" s="110">
        <f t="shared" si="6"/>
        <v>2</v>
      </c>
      <c r="BA53" s="110"/>
      <c r="BB53" s="111">
        <f t="shared" si="31"/>
        <v>0</v>
      </c>
      <c r="BC53" s="115">
        <f t="shared" si="8"/>
        <v>0</v>
      </c>
      <c r="BD53" s="46"/>
    </row>
    <row r="54" spans="1:61" ht="225.95" customHeight="1" thickBot="1" x14ac:dyDescent="0.25">
      <c r="A54" s="280">
        <v>33</v>
      </c>
      <c r="B54" s="372"/>
      <c r="C54" s="362"/>
      <c r="D54" s="312" t="s">
        <v>467</v>
      </c>
      <c r="E54" s="281">
        <v>2.5000000000000001E-2</v>
      </c>
      <c r="F54" s="279" t="s">
        <v>303</v>
      </c>
      <c r="G54" s="247" t="s">
        <v>468</v>
      </c>
      <c r="H54" s="247" t="s">
        <v>469</v>
      </c>
      <c r="I54" s="174">
        <v>66</v>
      </c>
      <c r="J54" s="174" t="s">
        <v>63</v>
      </c>
      <c r="K54" s="247" t="s">
        <v>319</v>
      </c>
      <c r="L54" s="282">
        <v>0</v>
      </c>
      <c r="M54" s="282">
        <v>0</v>
      </c>
      <c r="N54" s="282">
        <v>0</v>
      </c>
      <c r="O54" s="313">
        <v>1</v>
      </c>
      <c r="P54" s="313">
        <v>1</v>
      </c>
      <c r="Q54" s="174" t="s">
        <v>65</v>
      </c>
      <c r="R54" s="174" t="s">
        <v>320</v>
      </c>
      <c r="S54" s="174" t="s">
        <v>321</v>
      </c>
      <c r="T54" s="174" t="s">
        <v>322</v>
      </c>
      <c r="U54" s="174" t="s">
        <v>139</v>
      </c>
      <c r="V54" s="174"/>
      <c r="W54" s="174"/>
      <c r="X54" s="174"/>
      <c r="Y54" s="173"/>
      <c r="Z54" s="189"/>
      <c r="AA54" s="110" t="str">
        <f>$G$54</f>
        <v>Porcentaje de requerimientos ciudadanos con respuesta de fondo ingresados en la vigencia 2017, según verificación efectuada por el proceso de Servicio a la Ciudadanía</v>
      </c>
      <c r="AB54" s="283">
        <v>0</v>
      </c>
      <c r="AC54" s="110">
        <v>0</v>
      </c>
      <c r="AD54" s="114" t="s">
        <v>309</v>
      </c>
      <c r="AE54" s="114" t="s">
        <v>309</v>
      </c>
      <c r="AF54" s="114" t="s">
        <v>309</v>
      </c>
      <c r="AG54" s="110" t="str">
        <f>$G$54</f>
        <v>Porcentaje de requerimientos ciudadanos con respuesta de fondo ingresados en la vigencia 2017, según verificación efectuada por el proceso de Servicio a la Ciudadanía</v>
      </c>
      <c r="AH54" s="110">
        <f t="shared" si="1"/>
        <v>0</v>
      </c>
      <c r="AI54" s="110">
        <v>0</v>
      </c>
      <c r="AJ54" s="114" t="s">
        <v>90</v>
      </c>
      <c r="AK54" s="110" t="s">
        <v>449</v>
      </c>
      <c r="AL54" s="110"/>
      <c r="AM54" s="110" t="str">
        <f>$G$54</f>
        <v>Porcentaje de requerimientos ciudadanos con respuesta de fondo ingresados en la vigencia 2017, según verificación efectuada por el proceso de Servicio a la Ciudadanía</v>
      </c>
      <c r="AN54" s="110">
        <f t="shared" si="3"/>
        <v>0</v>
      </c>
      <c r="AO54" s="284">
        <v>0</v>
      </c>
      <c r="AP54" s="114" t="s">
        <v>449</v>
      </c>
      <c r="AQ54" s="110" t="s">
        <v>465</v>
      </c>
      <c r="AR54" s="110"/>
      <c r="AS54" s="110" t="str">
        <f>$G$54</f>
        <v>Porcentaje de requerimientos ciudadanos con respuesta de fondo ingresados en la vigencia 2017, según verificación efectuada por el proceso de Servicio a la Ciudadanía</v>
      </c>
      <c r="AT54" s="108">
        <v>1</v>
      </c>
      <c r="AU54" s="110"/>
      <c r="AV54" s="111">
        <f t="shared" si="30"/>
        <v>0</v>
      </c>
      <c r="AW54" s="45"/>
      <c r="AX54" s="110"/>
      <c r="AY54" s="110" t="str">
        <f>$G$54</f>
        <v>Porcentaje de requerimientos ciudadanos con respuesta de fondo ingresados en la vigencia 2017, según verificación efectuada por el proceso de Servicio a la Ciudadanía</v>
      </c>
      <c r="AZ54" s="110">
        <f t="shared" si="6"/>
        <v>1</v>
      </c>
      <c r="BA54" s="110"/>
      <c r="BB54" s="111">
        <f t="shared" si="31"/>
        <v>0</v>
      </c>
      <c r="BC54" s="115">
        <f t="shared" si="8"/>
        <v>0</v>
      </c>
      <c r="BD54" s="46"/>
    </row>
    <row r="55" spans="1:61" ht="150" customHeight="1" thickBot="1" x14ac:dyDescent="0.25">
      <c r="A55" s="275">
        <v>34</v>
      </c>
      <c r="B55" s="372"/>
      <c r="C55" s="362"/>
      <c r="D55" s="276" t="s">
        <v>323</v>
      </c>
      <c r="E55" s="311">
        <v>2.5000000000000001E-2</v>
      </c>
      <c r="F55" s="278" t="s">
        <v>303</v>
      </c>
      <c r="G55" s="278" t="s">
        <v>324</v>
      </c>
      <c r="H55" s="278" t="s">
        <v>325</v>
      </c>
      <c r="I55" s="278"/>
      <c r="J55" s="279" t="s">
        <v>63</v>
      </c>
      <c r="K55" s="278" t="s">
        <v>326</v>
      </c>
      <c r="L55" s="279">
        <v>0</v>
      </c>
      <c r="M55" s="279">
        <v>1</v>
      </c>
      <c r="N55" s="279">
        <v>1</v>
      </c>
      <c r="O55" s="279">
        <v>0</v>
      </c>
      <c r="P55" s="279">
        <v>2</v>
      </c>
      <c r="Q55" s="174" t="s">
        <v>65</v>
      </c>
      <c r="R55" s="174" t="s">
        <v>327</v>
      </c>
      <c r="S55" s="174" t="s">
        <v>328</v>
      </c>
      <c r="T55" s="174" t="s">
        <v>329</v>
      </c>
      <c r="U55" s="174" t="s">
        <v>139</v>
      </c>
      <c r="V55" s="174"/>
      <c r="W55" s="174"/>
      <c r="X55" s="174"/>
      <c r="Y55" s="173"/>
      <c r="Z55" s="189"/>
      <c r="AA55" s="110" t="str">
        <f>$G$55</f>
        <v>Buenas practicas y lecciones aprendidas identificadas por proceso o Alcaldía Local en la herramienta de gestión del conocimiento (AGORA)</v>
      </c>
      <c r="AB55" s="110">
        <f t="shared" si="0"/>
        <v>0</v>
      </c>
      <c r="AC55" s="110">
        <v>0</v>
      </c>
      <c r="AD55" s="111" t="s">
        <v>290</v>
      </c>
      <c r="AE55" s="112" t="s">
        <v>309</v>
      </c>
      <c r="AF55" s="112"/>
      <c r="AG55" s="110" t="str">
        <f>$G$55</f>
        <v>Buenas practicas y lecciones aprendidas identificadas por proceso o Alcaldía Local en la herramienta de gestión del conocimiento (AGORA)</v>
      </c>
      <c r="AH55" s="110">
        <f t="shared" si="1"/>
        <v>1</v>
      </c>
      <c r="AI55" s="110">
        <v>1</v>
      </c>
      <c r="AJ55" s="114">
        <f t="shared" si="32"/>
        <v>1</v>
      </c>
      <c r="AK55" s="110" t="s">
        <v>330</v>
      </c>
      <c r="AL55" s="110" t="s">
        <v>331</v>
      </c>
      <c r="AM55" s="110" t="str">
        <f>$G$55</f>
        <v>Buenas practicas y lecciones aprendidas identificadas por proceso o Alcaldía Local en la herramienta de gestión del conocimiento (AGORA)</v>
      </c>
      <c r="AN55" s="110">
        <f t="shared" si="3"/>
        <v>1</v>
      </c>
      <c r="AO55" s="110">
        <v>1</v>
      </c>
      <c r="AP55" s="114">
        <f t="shared" ref="AP55" si="33">AO55/AN55</f>
        <v>1</v>
      </c>
      <c r="AQ55" s="110" t="s">
        <v>466</v>
      </c>
      <c r="AR55" s="110"/>
      <c r="AS55" s="110" t="str">
        <f>$G$55</f>
        <v>Buenas practicas y lecciones aprendidas identificadas por proceso o Alcaldía Local en la herramienta de gestión del conocimiento (AGORA)</v>
      </c>
      <c r="AT55" s="110">
        <f t="shared" si="4"/>
        <v>0</v>
      </c>
      <c r="AU55" s="110"/>
      <c r="AV55" s="111" t="e">
        <f t="shared" si="30"/>
        <v>#DIV/0!</v>
      </c>
      <c r="AW55" s="45"/>
      <c r="AX55" s="110"/>
      <c r="AY55" s="110" t="str">
        <f>$G$55</f>
        <v>Buenas practicas y lecciones aprendidas identificadas por proceso o Alcaldía Local en la herramienta de gestión del conocimiento (AGORA)</v>
      </c>
      <c r="AZ55" s="110">
        <f t="shared" si="6"/>
        <v>2</v>
      </c>
      <c r="BA55" s="110"/>
      <c r="BB55" s="111">
        <f t="shared" si="31"/>
        <v>0</v>
      </c>
      <c r="BC55" s="115">
        <f t="shared" si="8"/>
        <v>0</v>
      </c>
      <c r="BD55" s="46"/>
    </row>
    <row r="56" spans="1:61" ht="150" customHeight="1" thickBot="1" x14ac:dyDescent="0.25">
      <c r="A56" s="280">
        <v>35</v>
      </c>
      <c r="B56" s="372"/>
      <c r="C56" s="362"/>
      <c r="D56" s="276" t="s">
        <v>448</v>
      </c>
      <c r="E56" s="277">
        <v>0.03</v>
      </c>
      <c r="F56" s="278" t="s">
        <v>303</v>
      </c>
      <c r="G56" s="278" t="s">
        <v>332</v>
      </c>
      <c r="H56" s="278" t="s">
        <v>333</v>
      </c>
      <c r="I56" s="278">
        <v>3550</v>
      </c>
      <c r="J56" s="279" t="s">
        <v>63</v>
      </c>
      <c r="K56" s="278" t="s">
        <v>334</v>
      </c>
      <c r="L56" s="285"/>
      <c r="M56" s="277">
        <v>0.5</v>
      </c>
      <c r="N56" s="279"/>
      <c r="O56" s="277">
        <v>0.5</v>
      </c>
      <c r="P56" s="277">
        <v>1</v>
      </c>
      <c r="Q56" s="174" t="s">
        <v>87</v>
      </c>
      <c r="R56" s="174" t="s">
        <v>335</v>
      </c>
      <c r="S56" s="174" t="s">
        <v>328</v>
      </c>
      <c r="T56" s="174" t="s">
        <v>336</v>
      </c>
      <c r="U56" s="174" t="s">
        <v>139</v>
      </c>
      <c r="V56" s="169"/>
      <c r="W56" s="169"/>
      <c r="X56" s="169"/>
      <c r="Y56" s="173"/>
      <c r="Z56" s="224"/>
      <c r="AA56" s="110" t="str">
        <f>$G$56</f>
        <v>Porcentaje de depuración de las comunicaciones en el aplicatio de gestión documental</v>
      </c>
      <c r="AB56" s="108" t="s">
        <v>290</v>
      </c>
      <c r="AC56" s="225" t="s">
        <v>290</v>
      </c>
      <c r="AD56" s="114" t="s">
        <v>290</v>
      </c>
      <c r="AE56" s="226" t="s">
        <v>290</v>
      </c>
      <c r="AF56" s="226"/>
      <c r="AG56" s="110" t="str">
        <f>$G$56</f>
        <v>Porcentaje de depuración de las comunicaciones en el aplicatio de gestión documental</v>
      </c>
      <c r="AH56" s="108">
        <f t="shared" si="1"/>
        <v>0.5</v>
      </c>
      <c r="AI56" s="225">
        <v>0.34</v>
      </c>
      <c r="AJ56" s="114">
        <f>AI56/AH56</f>
        <v>0.68</v>
      </c>
      <c r="AK56" s="133" t="s">
        <v>337</v>
      </c>
      <c r="AL56" s="133" t="s">
        <v>338</v>
      </c>
      <c r="AM56" s="110" t="str">
        <f>$G$56</f>
        <v>Porcentaje de depuración de las comunicaciones en el aplicatio de gestión documental</v>
      </c>
      <c r="AN56" s="108">
        <f t="shared" si="3"/>
        <v>0</v>
      </c>
      <c r="AO56" s="225">
        <v>0.25</v>
      </c>
      <c r="AP56" s="114" t="s">
        <v>449</v>
      </c>
      <c r="AQ56" s="133" t="s">
        <v>339</v>
      </c>
      <c r="AR56" s="133"/>
      <c r="AS56" s="110" t="str">
        <f>$G$56</f>
        <v>Porcentaje de depuración de las comunicaciones en el aplicatio de gestión documental</v>
      </c>
      <c r="AT56" s="108">
        <f t="shared" si="4"/>
        <v>0.5</v>
      </c>
      <c r="AU56" s="133"/>
      <c r="AV56" s="111">
        <f t="shared" si="30"/>
        <v>0</v>
      </c>
      <c r="AW56" s="47"/>
      <c r="AX56" s="133"/>
      <c r="AY56" s="110" t="str">
        <f>$G$56</f>
        <v>Porcentaje de depuración de las comunicaciones en el aplicatio de gestión documental</v>
      </c>
      <c r="AZ56" s="108">
        <f t="shared" si="6"/>
        <v>1</v>
      </c>
      <c r="BA56" s="133"/>
      <c r="BB56" s="111">
        <f t="shared" si="31"/>
        <v>0</v>
      </c>
      <c r="BC56" s="115">
        <f t="shared" si="8"/>
        <v>0</v>
      </c>
      <c r="BD56" s="48"/>
    </row>
    <row r="57" spans="1:61" ht="206.25" customHeight="1" x14ac:dyDescent="0.2">
      <c r="A57" s="275">
        <v>38</v>
      </c>
      <c r="B57" s="372"/>
      <c r="C57" s="362"/>
      <c r="D57" s="276" t="s">
        <v>340</v>
      </c>
      <c r="E57" s="277">
        <v>0.03</v>
      </c>
      <c r="F57" s="278" t="s">
        <v>303</v>
      </c>
      <c r="G57" s="278" t="s">
        <v>341</v>
      </c>
      <c r="H57" s="278" t="s">
        <v>342</v>
      </c>
      <c r="I57" s="278" t="s">
        <v>98</v>
      </c>
      <c r="J57" s="279" t="s">
        <v>99</v>
      </c>
      <c r="K57" s="278" t="s">
        <v>343</v>
      </c>
      <c r="L57" s="277">
        <v>1</v>
      </c>
      <c r="M57" s="277">
        <v>1</v>
      </c>
      <c r="N57" s="277">
        <v>1</v>
      </c>
      <c r="O57" s="277">
        <v>1</v>
      </c>
      <c r="P57" s="277">
        <v>1</v>
      </c>
      <c r="Q57" s="174" t="s">
        <v>65</v>
      </c>
      <c r="R57" s="174" t="s">
        <v>344</v>
      </c>
      <c r="S57" s="174" t="s">
        <v>321</v>
      </c>
      <c r="T57" s="174" t="s">
        <v>345</v>
      </c>
      <c r="U57" s="174" t="s">
        <v>139</v>
      </c>
      <c r="V57" s="169"/>
      <c r="W57" s="169"/>
      <c r="X57" s="169"/>
      <c r="Y57" s="173"/>
      <c r="Z57" s="224"/>
      <c r="AA57" s="110" t="str">
        <f>$G$57</f>
        <v>Acciones correctivas documentadas y vigentes</v>
      </c>
      <c r="AB57" s="108">
        <f t="shared" si="0"/>
        <v>1</v>
      </c>
      <c r="AC57" s="225">
        <f>(1-BI58)*0.5+(1-BI57)*0.5</f>
        <v>1</v>
      </c>
      <c r="AD57" s="114">
        <v>0.91</v>
      </c>
      <c r="AE57" s="226" t="s">
        <v>346</v>
      </c>
      <c r="AF57" s="226" t="s">
        <v>347</v>
      </c>
      <c r="AG57" s="110" t="str">
        <f>$G$57</f>
        <v>Acciones correctivas documentadas y vigentes</v>
      </c>
      <c r="AH57" s="108">
        <f t="shared" si="1"/>
        <v>1</v>
      </c>
      <c r="AI57" s="225">
        <v>0.39</v>
      </c>
      <c r="AJ57" s="114">
        <f t="shared" si="32"/>
        <v>0.39</v>
      </c>
      <c r="AK57" s="133" t="s">
        <v>348</v>
      </c>
      <c r="AL57" s="133" t="s">
        <v>349</v>
      </c>
      <c r="AM57" s="110" t="str">
        <f>$G$57</f>
        <v>Acciones correctivas documentadas y vigentes</v>
      </c>
      <c r="AN57" s="108">
        <f t="shared" si="3"/>
        <v>1</v>
      </c>
      <c r="AO57" s="225">
        <v>0.85</v>
      </c>
      <c r="AP57" s="114">
        <v>0.85</v>
      </c>
      <c r="AQ57" s="133" t="s">
        <v>350</v>
      </c>
      <c r="AR57" s="133"/>
      <c r="AS57" s="110" t="str">
        <f>$G$57</f>
        <v>Acciones correctivas documentadas y vigentes</v>
      </c>
      <c r="AT57" s="108">
        <f t="shared" si="4"/>
        <v>1</v>
      </c>
      <c r="AU57" s="133"/>
      <c r="AV57" s="111">
        <f t="shared" si="30"/>
        <v>0</v>
      </c>
      <c r="AW57" s="47"/>
      <c r="AX57" s="133"/>
      <c r="AY57" s="110" t="str">
        <f>$G$57</f>
        <v>Acciones correctivas documentadas y vigentes</v>
      </c>
      <c r="AZ57" s="108">
        <f t="shared" si="6"/>
        <v>1</v>
      </c>
      <c r="BA57" s="133"/>
      <c r="BB57" s="111">
        <f t="shared" si="31"/>
        <v>0</v>
      </c>
      <c r="BC57" s="115">
        <f t="shared" si="8"/>
        <v>0</v>
      </c>
      <c r="BD57" s="48"/>
      <c r="BI57" s="286"/>
    </row>
    <row r="58" spans="1:61" ht="163.5" customHeight="1" x14ac:dyDescent="0.2">
      <c r="A58" s="280">
        <v>39</v>
      </c>
      <c r="B58" s="372"/>
      <c r="C58" s="363"/>
      <c r="D58" s="287" t="s">
        <v>351</v>
      </c>
      <c r="E58" s="288">
        <v>0.03</v>
      </c>
      <c r="F58" s="289" t="s">
        <v>303</v>
      </c>
      <c r="G58" s="289" t="s">
        <v>352</v>
      </c>
      <c r="H58" s="289" t="s">
        <v>353</v>
      </c>
      <c r="I58" s="289"/>
      <c r="J58" s="290" t="s">
        <v>99</v>
      </c>
      <c r="K58" s="289" t="s">
        <v>354</v>
      </c>
      <c r="L58" s="288">
        <v>1</v>
      </c>
      <c r="M58" s="288">
        <v>1</v>
      </c>
      <c r="N58" s="288">
        <v>1</v>
      </c>
      <c r="O58" s="288">
        <v>1</v>
      </c>
      <c r="P58" s="288">
        <v>1</v>
      </c>
      <c r="Q58" s="291" t="s">
        <v>65</v>
      </c>
      <c r="R58" s="290" t="s">
        <v>355</v>
      </c>
      <c r="S58" s="291" t="s">
        <v>356</v>
      </c>
      <c r="T58" s="291" t="s">
        <v>357</v>
      </c>
      <c r="U58" s="291" t="s">
        <v>139</v>
      </c>
      <c r="V58" s="291"/>
      <c r="W58" s="291"/>
      <c r="X58" s="291"/>
      <c r="Y58" s="173"/>
      <c r="Z58" s="292"/>
      <c r="AA58" s="110" t="str">
        <f>$G$58</f>
        <v>Información publicada según lineamientos de la ley de transparencia 1712 de 2014</v>
      </c>
      <c r="AB58" s="108">
        <f t="shared" si="0"/>
        <v>1</v>
      </c>
      <c r="AC58" s="142">
        <v>1</v>
      </c>
      <c r="AD58" s="114">
        <v>0.98</v>
      </c>
      <c r="AE58" s="145" t="s">
        <v>358</v>
      </c>
      <c r="AF58" s="145" t="s">
        <v>359</v>
      </c>
      <c r="AG58" s="110" t="str">
        <f>$G$58</f>
        <v>Información publicada según lineamientos de la ley de transparencia 1712 de 2014</v>
      </c>
      <c r="AH58" s="108">
        <f t="shared" si="1"/>
        <v>1</v>
      </c>
      <c r="AI58" s="142">
        <v>0.98199999999999998</v>
      </c>
      <c r="AJ58" s="114">
        <f t="shared" si="32"/>
        <v>0.98199999999999998</v>
      </c>
      <c r="AK58" s="144" t="s">
        <v>360</v>
      </c>
      <c r="AL58" s="144" t="s">
        <v>361</v>
      </c>
      <c r="AM58" s="110" t="str">
        <f>$G$58</f>
        <v>Información publicada según lineamientos de la ley de transparencia 1712 de 2014</v>
      </c>
      <c r="AN58" s="108">
        <f t="shared" si="3"/>
        <v>1</v>
      </c>
      <c r="AO58" s="142">
        <v>0.98</v>
      </c>
      <c r="AP58" s="114">
        <f>+AO58/AN58</f>
        <v>0.98</v>
      </c>
      <c r="AQ58" s="144" t="s">
        <v>362</v>
      </c>
      <c r="AR58" s="307" t="s">
        <v>462</v>
      </c>
      <c r="AS58" s="110" t="str">
        <f>$G$58</f>
        <v>Información publicada según lineamientos de la ley de transparencia 1712 de 2014</v>
      </c>
      <c r="AT58" s="108">
        <f t="shared" si="4"/>
        <v>1</v>
      </c>
      <c r="AU58" s="144"/>
      <c r="AV58" s="111">
        <f t="shared" si="30"/>
        <v>0</v>
      </c>
      <c r="AW58" s="50"/>
      <c r="AX58" s="144"/>
      <c r="AY58" s="110" t="str">
        <f>$G$58</f>
        <v>Información publicada según lineamientos de la ley de transparencia 1712 de 2014</v>
      </c>
      <c r="AZ58" s="108">
        <f t="shared" si="6"/>
        <v>1</v>
      </c>
      <c r="BA58" s="144"/>
      <c r="BB58" s="111">
        <f t="shared" si="31"/>
        <v>0</v>
      </c>
      <c r="BC58" s="115">
        <f t="shared" si="8"/>
        <v>0</v>
      </c>
      <c r="BD58" s="51"/>
      <c r="BI58" s="293"/>
    </row>
    <row r="59" spans="1:61" ht="112.5" customHeight="1" thickBot="1" x14ac:dyDescent="0.25">
      <c r="A59" s="294"/>
      <c r="B59" s="364" t="s">
        <v>363</v>
      </c>
      <c r="C59" s="365"/>
      <c r="D59" s="365"/>
      <c r="E59" s="295">
        <f>SUM(E52:E58,E51,E49,E47,E45,E34,E24,E20,E18)</f>
        <v>1</v>
      </c>
      <c r="F59" s="296"/>
      <c r="G59" s="297"/>
      <c r="H59" s="43"/>
      <c r="I59" s="43"/>
      <c r="J59" s="43"/>
      <c r="K59" s="43"/>
      <c r="L59" s="43"/>
      <c r="M59" s="43"/>
      <c r="N59" s="43"/>
      <c r="O59" s="43"/>
      <c r="P59" s="298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352" t="s">
        <v>364</v>
      </c>
      <c r="AB59" s="352"/>
      <c r="AC59" s="352"/>
      <c r="AD59" s="299">
        <f>AVERAGE(AD15:AD58)</f>
        <v>1.0007638888888888</v>
      </c>
      <c r="AE59" s="299"/>
      <c r="AF59" s="43"/>
      <c r="AG59" s="351" t="s">
        <v>365</v>
      </c>
      <c r="AH59" s="351"/>
      <c r="AI59" s="351"/>
      <c r="AJ59" s="299">
        <f>AVERAGE(AJ15:AJ58)</f>
        <v>0.82342857142857129</v>
      </c>
      <c r="AK59" s="299"/>
      <c r="AL59" s="43"/>
      <c r="AM59" s="352" t="s">
        <v>366</v>
      </c>
      <c r="AN59" s="352"/>
      <c r="AO59" s="352"/>
      <c r="AP59" s="299">
        <f>AVERAGE(AP15:AP58)</f>
        <v>0.92114685990338163</v>
      </c>
      <c r="AQ59" s="299"/>
      <c r="AR59" s="43"/>
      <c r="AS59" s="353" t="s">
        <v>367</v>
      </c>
      <c r="AT59" s="353"/>
      <c r="AU59" s="353"/>
      <c r="AV59" s="299" t="e">
        <f>AVERAGE(AV15:AV58)</f>
        <v>#DIV/0!</v>
      </c>
      <c r="AW59" s="299"/>
      <c r="AX59" s="354" t="s">
        <v>368</v>
      </c>
      <c r="AY59" s="355"/>
      <c r="AZ59" s="356"/>
      <c r="BA59" s="300">
        <f>SUM(BC15:BC17,BC19,BC21:BC23,BC25:BC33,BC35:BC44,BC46,BC48:BC48,BC50,BC52:BC58)</f>
        <v>0</v>
      </c>
      <c r="BB59" s="300"/>
      <c r="BC59" s="301"/>
      <c r="BD59" s="302"/>
    </row>
    <row r="60" spans="1:61" ht="21.75" customHeight="1" x14ac:dyDescent="0.2">
      <c r="A60" s="67"/>
      <c r="B60" s="303"/>
      <c r="C60" s="303"/>
      <c r="D60" s="69"/>
      <c r="E60" s="193"/>
      <c r="F60" s="303"/>
      <c r="G60" s="303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350"/>
      <c r="AB60" s="350"/>
      <c r="AC60" s="350"/>
      <c r="AD60" s="304"/>
      <c r="AE60" s="56"/>
      <c r="AF60" s="56"/>
      <c r="AG60" s="350"/>
      <c r="AH60" s="350"/>
      <c r="AI60" s="350"/>
      <c r="AJ60" s="304"/>
      <c r="AK60" s="56"/>
      <c r="AL60" s="56"/>
      <c r="AM60" s="350"/>
      <c r="AN60" s="350"/>
      <c r="AO60" s="350"/>
      <c r="AP60" s="304"/>
      <c r="AQ60" s="56"/>
      <c r="AR60" s="56"/>
      <c r="AS60" s="350"/>
      <c r="AT60" s="350"/>
      <c r="AU60" s="350"/>
      <c r="AV60" s="304"/>
      <c r="AW60" s="56"/>
      <c r="AX60" s="56"/>
      <c r="AY60" s="350"/>
      <c r="AZ60" s="350"/>
      <c r="BA60" s="350"/>
      <c r="BB60" s="304"/>
      <c r="BC60" s="304"/>
      <c r="BD60" s="56"/>
    </row>
    <row r="61" spans="1:61" ht="51.75" customHeight="1" x14ac:dyDescent="0.2"/>
    <row r="62" spans="1:61" ht="96.75" customHeight="1" x14ac:dyDescent="0.2"/>
    <row r="63" spans="1:61" ht="33" customHeight="1" x14ac:dyDescent="0.2"/>
    <row r="64" spans="1:61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</sheetData>
  <autoFilter ref="A10:BD59" xr:uid="{00000000-0009-0000-0000-000000000000}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69">
    <mergeCell ref="A1:Z1"/>
    <mergeCell ref="A2:Z2"/>
    <mergeCell ref="AM60:AO60"/>
    <mergeCell ref="AS60:AU60"/>
    <mergeCell ref="C52:C58"/>
    <mergeCell ref="AM12:AO12"/>
    <mergeCell ref="AF12:AF13"/>
    <mergeCell ref="AG12:AI12"/>
    <mergeCell ref="B59:D59"/>
    <mergeCell ref="X13:Y13"/>
    <mergeCell ref="D12:S12"/>
    <mergeCell ref="AJ12:AJ13"/>
    <mergeCell ref="AK12:AK13"/>
    <mergeCell ref="B52:B58"/>
    <mergeCell ref="A10:B12"/>
    <mergeCell ref="C13:C14"/>
    <mergeCell ref="AY60:BA60"/>
    <mergeCell ref="AG59:AI59"/>
    <mergeCell ref="AA59:AC59"/>
    <mergeCell ref="AM59:AO59"/>
    <mergeCell ref="AS59:AU59"/>
    <mergeCell ref="AX59:AZ59"/>
    <mergeCell ref="AA60:AC60"/>
    <mergeCell ref="AG60:AI60"/>
    <mergeCell ref="AL12:AL13"/>
    <mergeCell ref="AY12:BA12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BB12:BB13"/>
    <mergeCell ref="BD12:BD13"/>
    <mergeCell ref="AW12:AW13"/>
    <mergeCell ref="AS12:AU12"/>
    <mergeCell ref="AV12:AV13"/>
    <mergeCell ref="AS11:AX11"/>
    <mergeCell ref="AY11:BD11"/>
    <mergeCell ref="AS10:AX10"/>
    <mergeCell ref="AY10:BD10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C3:H3"/>
    <mergeCell ref="E4:H4"/>
    <mergeCell ref="E5:H5"/>
    <mergeCell ref="D7:S7"/>
    <mergeCell ref="L8:O8"/>
  </mergeCells>
  <conditionalFormatting sqref="AD59:AE59 AJ59:AK59 AP59:AQ59 AV59:AW59 BA59:BD59 AD49 AD15:AD47 AD51:AD60 BB15:BC60 AV15:AV60 AJ15:AJ60 AP15:AP60">
    <cfRule type="containsText" dxfId="23" priority="335" operator="containsText" text="N/A">
      <formula>NOT(ISERROR(SEARCH("N/A",AD15)))</formula>
    </cfRule>
    <cfRule type="cellIs" dxfId="22" priority="336" operator="between">
      <formula>#REF!</formula>
      <formula>#REF!</formula>
    </cfRule>
    <cfRule type="cellIs" dxfId="21" priority="337" operator="between">
      <formula>#REF!</formula>
      <formula>#REF!</formula>
    </cfRule>
    <cfRule type="cellIs" dxfId="20" priority="338" operator="between">
      <formula>#REF!</formula>
      <formula>#REF!</formula>
    </cfRule>
  </conditionalFormatting>
  <conditionalFormatting sqref="AP60 AV60 BB60:BC60 AJ60 AD60">
    <cfRule type="containsText" dxfId="19" priority="399" operator="containsText" text="N/A">
      <formula>NOT(ISERROR(SEARCH("N/A",AD60)))</formula>
    </cfRule>
    <cfRule type="cellIs" dxfId="18" priority="400" operator="between">
      <formula>$B$11</formula>
      <formula>#REF!</formula>
    </cfRule>
    <cfRule type="cellIs" dxfId="17" priority="401" operator="between">
      <formula>$B$9</formula>
      <formula>#REF!</formula>
    </cfRule>
    <cfRule type="cellIs" dxfId="16" priority="402" operator="between">
      <formula>#REF!</formula>
      <formula>#REF!</formula>
    </cfRule>
  </conditionalFormatting>
  <conditionalFormatting sqref="BB60:BC60 AP60 AV60 AJ60 AD60">
    <cfRule type="containsText" dxfId="15" priority="439" operator="containsText" text="N/A">
      <formula>NOT(ISERROR(SEARCH("N/A",AD60)))</formula>
    </cfRule>
    <cfRule type="cellIs" dxfId="14" priority="440" operator="between">
      <formula>#REF!</formula>
      <formula>#REF!</formula>
    </cfRule>
    <cfRule type="cellIs" dxfId="13" priority="441" operator="between">
      <formula>$B$9</formula>
      <formula>#REF!</formula>
    </cfRule>
    <cfRule type="cellIs" dxfId="12" priority="442" operator="between">
      <formula>#REF!</formula>
      <formula>#REF!</formula>
    </cfRule>
  </conditionalFormatting>
  <conditionalFormatting sqref="AE59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9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9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9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9:BC59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5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59">
    <cfRule type="iconSet" priority="19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59">
    <cfRule type="colorScale" priority="200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E52">
    <cfRule type="containsText" dxfId="11" priority="17" operator="containsText" text="N/A">
      <formula>NOT(ISERROR(SEARCH("N/A",AE52)))</formula>
    </cfRule>
    <cfRule type="cellIs" dxfId="10" priority="18" operator="between">
      <formula>#REF!</formula>
      <formula>#REF!</formula>
    </cfRule>
    <cfRule type="cellIs" dxfId="9" priority="19" operator="between">
      <formula>#REF!</formula>
      <formula>#REF!</formula>
    </cfRule>
    <cfRule type="cellIs" dxfId="8" priority="20" operator="between">
      <formula>#REF!</formula>
      <formula>#REF!</formula>
    </cfRule>
  </conditionalFormatting>
  <conditionalFormatting sqref="AE54">
    <cfRule type="containsText" dxfId="7" priority="5" operator="containsText" text="N/A">
      <formula>NOT(ISERROR(SEARCH("N/A",AE54)))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F54">
    <cfRule type="containsText" dxfId="3" priority="1" operator="containsText" text="N/A">
      <formula>NOT(ISERROR(SEARCH("N/A",AF54)))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8">
    <dataValidation type="list" allowBlank="1" showInputMessage="1" showErrorMessage="1" sqref="B4" xr:uid="{00000000-0002-0000-0000-000000000000}">
      <formula1>DEPENDENCIA</formula1>
    </dataValidation>
    <dataValidation type="list" allowBlank="1" showInputMessage="1" showErrorMessage="1" sqref="B5" xr:uid="{00000000-0002-0000-0000-000001000000}">
      <formula1>LIDERPROCESO</formula1>
    </dataValidation>
    <dataValidation type="list" allowBlank="1" showInputMessage="1" showErrorMessage="1" error="Escriba un texto " promptTitle="Cualquier contenido" sqref="F58 F15:F56" xr:uid="{00000000-0002-0000-0000-000002000000}">
      <formula1>META2</formula1>
    </dataValidation>
    <dataValidation type="list" allowBlank="1" showInputMessage="1" showErrorMessage="1" sqref="J15:J17 J19:J58" xr:uid="{00000000-0002-0000-0000-000003000000}">
      <formula1>PROGRAMACION</formula1>
    </dataValidation>
    <dataValidation type="list" allowBlank="1" showInputMessage="1" showErrorMessage="1" sqref="Q15:Q58" xr:uid="{00000000-0002-0000-0000-000004000000}">
      <formula1>INDICADOR</formula1>
    </dataValidation>
    <dataValidation type="list" allowBlank="1" showInputMessage="1" showErrorMessage="1" sqref="V15:V58" xr:uid="{00000000-0002-0000-0000-000005000000}">
      <formula1>FUENTE</formula1>
    </dataValidation>
    <dataValidation type="list" allowBlank="1" showInputMessage="1" showErrorMessage="1" sqref="W15:W58" xr:uid="{00000000-0002-0000-0000-000006000000}">
      <formula1>RUBROS</formula1>
    </dataValidation>
    <dataValidation type="list" allowBlank="1" showInputMessage="1" showErrorMessage="1" sqref="U15:U58" xr:uid="{00000000-0002-0000-0000-000007000000}">
      <formula1>CONTRALORIA</formula1>
    </dataValidation>
  </dataValidations>
  <hyperlinks>
    <hyperlink ref="AR58" r:id="rId1" xr:uid="{6215A5BE-2DBA-4068-AED4-B53F850DBC6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24" fitToHeight="5" orientation="landscape" horizontalDpi="4294967295" verticalDpi="4294967295" r:id="rId2"/>
  <headerFooter>
    <oddFooter>&amp;RCódigo: PLE-PIN-F018Versión: 1Vigencia desde: 8 septiembre de 2017</oddFooter>
  </headerFooter>
  <colBreaks count="1" manualBreakCount="1">
    <brk id="26" max="42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zoomScale="55" zoomScaleNormal="55" workbookViewId="0">
      <selection activeCell="P15" sqref="P15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42578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369</v>
      </c>
      <c r="B1" t="s">
        <v>45</v>
      </c>
      <c r="C1" t="s">
        <v>370</v>
      </c>
      <c r="D1" t="s">
        <v>371</v>
      </c>
      <c r="F1" t="s">
        <v>372</v>
      </c>
    </row>
    <row r="2" spans="1:8" x14ac:dyDescent="0.25">
      <c r="A2" t="s">
        <v>373</v>
      </c>
      <c r="B2" t="s">
        <v>374</v>
      </c>
      <c r="C2" t="s">
        <v>74</v>
      </c>
      <c r="D2" t="s">
        <v>63</v>
      </c>
      <c r="F2" t="s">
        <v>205</v>
      </c>
    </row>
    <row r="3" spans="1:8" x14ac:dyDescent="0.25">
      <c r="A3" t="s">
        <v>375</v>
      </c>
      <c r="B3" t="s">
        <v>376</v>
      </c>
      <c r="C3" t="s">
        <v>377</v>
      </c>
      <c r="D3" t="s">
        <v>99</v>
      </c>
      <c r="F3" t="s">
        <v>65</v>
      </c>
    </row>
    <row r="4" spans="1:8" x14ac:dyDescent="0.25">
      <c r="A4" t="s">
        <v>378</v>
      </c>
      <c r="C4" t="s">
        <v>59</v>
      </c>
      <c r="D4" t="s">
        <v>197</v>
      </c>
      <c r="F4" t="s">
        <v>87</v>
      </c>
    </row>
    <row r="5" spans="1:8" x14ac:dyDescent="0.25">
      <c r="A5" t="s">
        <v>379</v>
      </c>
      <c r="C5" t="s">
        <v>303</v>
      </c>
      <c r="D5" t="s">
        <v>380</v>
      </c>
    </row>
    <row r="6" spans="1:8" x14ac:dyDescent="0.25">
      <c r="A6" t="s">
        <v>381</v>
      </c>
      <c r="E6" t="s">
        <v>382</v>
      </c>
      <c r="G6" t="s">
        <v>383</v>
      </c>
    </row>
    <row r="7" spans="1:8" x14ac:dyDescent="0.25">
      <c r="A7" t="s">
        <v>384</v>
      </c>
      <c r="E7" t="s">
        <v>385</v>
      </c>
      <c r="G7" t="s">
        <v>139</v>
      </c>
    </row>
    <row r="8" spans="1:8" x14ac:dyDescent="0.25">
      <c r="E8" t="s">
        <v>386</v>
      </c>
      <c r="G8" t="s">
        <v>387</v>
      </c>
    </row>
    <row r="9" spans="1:8" x14ac:dyDescent="0.25">
      <c r="E9" t="s">
        <v>388</v>
      </c>
    </row>
    <row r="10" spans="1:8" x14ac:dyDescent="0.25">
      <c r="E10" t="s">
        <v>389</v>
      </c>
    </row>
    <row r="12" spans="1:8" s="3" customFormat="1" ht="74.25" customHeight="1" x14ac:dyDescent="0.25">
      <c r="A12" s="11"/>
      <c r="C12" s="12"/>
      <c r="D12" s="6"/>
      <c r="H12" s="3" t="s">
        <v>390</v>
      </c>
    </row>
    <row r="13" spans="1:8" s="3" customFormat="1" ht="74.25" customHeight="1" x14ac:dyDescent="0.25">
      <c r="A13" s="11"/>
      <c r="C13" s="12"/>
      <c r="D13" s="6"/>
      <c r="H13" s="3" t="s">
        <v>391</v>
      </c>
    </row>
    <row r="14" spans="1:8" s="3" customFormat="1" ht="74.25" customHeight="1" x14ac:dyDescent="0.25">
      <c r="A14" s="11"/>
      <c r="C14" s="12"/>
      <c r="D14" s="2"/>
      <c r="H14" s="3" t="s">
        <v>392</v>
      </c>
    </row>
    <row r="15" spans="1:8" s="3" customFormat="1" ht="74.25" customHeight="1" x14ac:dyDescent="0.25">
      <c r="A15" s="11"/>
      <c r="C15" s="12"/>
      <c r="D15" s="2"/>
      <c r="H15" s="3" t="s">
        <v>393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54</v>
      </c>
      <c r="C99" t="s">
        <v>394</v>
      </c>
    </row>
    <row r="100" spans="2:3" x14ac:dyDescent="0.25">
      <c r="B100" s="10">
        <v>1167</v>
      </c>
      <c r="C100" s="3" t="s">
        <v>395</v>
      </c>
    </row>
    <row r="101" spans="2:3" ht="30" x14ac:dyDescent="0.25">
      <c r="B101" s="10">
        <v>1131</v>
      </c>
      <c r="C101" s="3" t="s">
        <v>396</v>
      </c>
    </row>
    <row r="102" spans="2:3" x14ac:dyDescent="0.25">
      <c r="B102" s="10">
        <v>1177</v>
      </c>
      <c r="C102" s="3" t="s">
        <v>397</v>
      </c>
    </row>
    <row r="103" spans="2:3" ht="30" x14ac:dyDescent="0.25">
      <c r="B103" s="10">
        <v>1094</v>
      </c>
      <c r="C103" s="3" t="s">
        <v>398</v>
      </c>
    </row>
    <row r="104" spans="2:3" x14ac:dyDescent="0.25">
      <c r="B104" s="10">
        <v>1128</v>
      </c>
      <c r="C104" s="3" t="s">
        <v>399</v>
      </c>
    </row>
    <row r="105" spans="2:3" ht="30" x14ac:dyDescent="0.25">
      <c r="B105" s="10">
        <v>1095</v>
      </c>
      <c r="C105" s="3" t="s">
        <v>400</v>
      </c>
    </row>
    <row r="106" spans="2:3" ht="30" x14ac:dyDescent="0.25">
      <c r="B106" s="10">
        <v>1129</v>
      </c>
      <c r="C106" s="3" t="s">
        <v>401</v>
      </c>
    </row>
    <row r="107" spans="2:3" ht="45" x14ac:dyDescent="0.25">
      <c r="B107" s="10">
        <v>1120</v>
      </c>
      <c r="C107" s="3" t="s">
        <v>402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403</v>
      </c>
      <c r="C118" t="s">
        <v>404</v>
      </c>
    </row>
    <row r="119" spans="2:3" x14ac:dyDescent="0.25">
      <c r="B119" t="s">
        <v>405</v>
      </c>
      <c r="C119" t="s">
        <v>406</v>
      </c>
    </row>
    <row r="120" spans="2:3" x14ac:dyDescent="0.25">
      <c r="B120" t="s">
        <v>407</v>
      </c>
      <c r="C120" t="s">
        <v>408</v>
      </c>
    </row>
    <row r="121" spans="2:3" x14ac:dyDescent="0.25">
      <c r="B121" t="s">
        <v>409</v>
      </c>
      <c r="C121" t="s">
        <v>410</v>
      </c>
    </row>
    <row r="122" spans="2:3" x14ac:dyDescent="0.25">
      <c r="B122" t="s">
        <v>411</v>
      </c>
      <c r="C122" t="s">
        <v>412</v>
      </c>
    </row>
    <row r="123" spans="2:3" x14ac:dyDescent="0.25">
      <c r="B123" t="s">
        <v>413</v>
      </c>
      <c r="C123" t="s">
        <v>414</v>
      </c>
    </row>
    <row r="124" spans="2:3" x14ac:dyDescent="0.25">
      <c r="B124" t="s">
        <v>415</v>
      </c>
      <c r="C124" t="s">
        <v>416</v>
      </c>
    </row>
    <row r="125" spans="2:3" x14ac:dyDescent="0.25">
      <c r="B125" t="s">
        <v>417</v>
      </c>
      <c r="C125" t="s">
        <v>418</v>
      </c>
    </row>
    <row r="126" spans="2:3" x14ac:dyDescent="0.25">
      <c r="B126" t="s">
        <v>419</v>
      </c>
      <c r="C126" t="s">
        <v>420</v>
      </c>
    </row>
    <row r="127" spans="2:3" x14ac:dyDescent="0.25">
      <c r="B127" t="s">
        <v>421</v>
      </c>
      <c r="C127" t="s">
        <v>422</v>
      </c>
    </row>
    <row r="128" spans="2:3" x14ac:dyDescent="0.25">
      <c r="B128" t="s">
        <v>423</v>
      </c>
      <c r="C128" t="s">
        <v>424</v>
      </c>
    </row>
    <row r="129" spans="2:3" x14ac:dyDescent="0.25">
      <c r="B129" t="s">
        <v>425</v>
      </c>
      <c r="C129" t="s">
        <v>426</v>
      </c>
    </row>
    <row r="130" spans="2:3" x14ac:dyDescent="0.25">
      <c r="B130" t="s">
        <v>427</v>
      </c>
      <c r="C130" t="s">
        <v>428</v>
      </c>
    </row>
    <row r="131" spans="2:3" x14ac:dyDescent="0.25">
      <c r="B131" t="s">
        <v>4</v>
      </c>
      <c r="C131" t="s">
        <v>9</v>
      </c>
    </row>
    <row r="132" spans="2:3" x14ac:dyDescent="0.25">
      <c r="B132" t="s">
        <v>429</v>
      </c>
      <c r="C132" t="s">
        <v>430</v>
      </c>
    </row>
    <row r="133" spans="2:3" x14ac:dyDescent="0.25">
      <c r="B133" t="s">
        <v>431</v>
      </c>
      <c r="C133" t="s">
        <v>432</v>
      </c>
    </row>
    <row r="134" spans="2:3" x14ac:dyDescent="0.25">
      <c r="B134" t="s">
        <v>433</v>
      </c>
      <c r="C134" t="s">
        <v>434</v>
      </c>
    </row>
    <row r="135" spans="2:3" x14ac:dyDescent="0.25">
      <c r="B135" t="s">
        <v>435</v>
      </c>
      <c r="C135" t="s">
        <v>436</v>
      </c>
    </row>
    <row r="136" spans="2:3" x14ac:dyDescent="0.25">
      <c r="B136" t="s">
        <v>437</v>
      </c>
      <c r="C136" t="s">
        <v>438</v>
      </c>
    </row>
    <row r="137" spans="2:3" x14ac:dyDescent="0.25">
      <c r="B137" t="s">
        <v>439</v>
      </c>
      <c r="C137" t="s">
        <v>440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PLAN GESTION POR PROCESO</vt:lpstr>
      <vt:lpstr>Hoja2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2018-12-06T20:00:40Z</dcterms:modified>
  <cp:category/>
  <cp:contentStatus/>
</cp:coreProperties>
</file>