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0" windowWidth="15120" windowHeight="6780" tabRatio="849" activeTab="0"/>
  </bookViews>
  <sheets>
    <sheet name="PLAN GESTION POR PROCESO" sheetId="1" r:id="rId1"/>
    <sheet name="Hoja2" sheetId="2" state="hidden" r:id="rId2"/>
  </sheets>
  <definedNames>
    <definedName name="_xlnm.Print_Area" localSheetId="0">'PLAN GESTION POR PROCESO'!$A$1:$BC$30</definedName>
    <definedName name="BIEN">#REF!</definedName>
    <definedName name="CANTIDAD">#REF!</definedName>
    <definedName name="CODIGO">'Hoja2'!$B$100:$B$107</definedName>
    <definedName name="CONTRALORIA">'Hoja2'!$G$7:$G$8</definedName>
    <definedName name="FUENTE">'Hoja2'!$B$2:$B$3</definedName>
    <definedName name="INDICADOR">'Hoja2'!$F$2:$F$4</definedName>
    <definedName name="MEDICION">'Hoja2'!$E$2:$E$3</definedName>
    <definedName name="MEDICIONFINAL">'Hoja2'!$E$7:$E$10</definedName>
    <definedName name="META">'Hoja2'!$C$12:$C$45</definedName>
    <definedName name="META02">'Hoja2'!$C$3:$C$6</definedName>
    <definedName name="META2">'Hoja2'!$C$3:$C$5</definedName>
    <definedName name="OBJETIVOS">'Hoja2'!$A$12:$A$21</definedName>
    <definedName name="PMRFINAL">'Hoja2'!$H$12:$H$15</definedName>
    <definedName name="PRODUCTO">'Hoja2'!$D$12:$D$47</definedName>
    <definedName name="PROGRAMACION">'Hoja2'!$D$2:$D$5</definedName>
    <definedName name="RUBROS">'Hoja2'!$A$2:$A$7</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 name="SIG">'Hoja2'!$C$2:$C$9</definedName>
  </definedNames>
  <calcPr fullCalcOnLoad="1"/>
</workbook>
</file>

<file path=xl/comments1.xml><?xml version="1.0" encoding="utf-8"?>
<comments xmlns="http://schemas.openxmlformats.org/spreadsheetml/2006/main">
  <authors>
    <author>juan.jimenez</author>
  </authors>
  <commentList>
    <comment ref="X16" authorId="0">
      <text>
        <r>
          <rPr>
            <b/>
            <sz val="8"/>
            <rFont val="Tahoma"/>
            <family val="2"/>
          </rPr>
          <t>juan.jimenez:</t>
        </r>
        <r>
          <rPr>
            <sz val="8"/>
            <rFont val="Tahoma"/>
            <family val="2"/>
          </rPr>
          <t xml:space="preserve">
Al insertar el codigo del proyecto automaticamente se despliega el nombre del proyecto</t>
        </r>
      </text>
    </comment>
    <comment ref="B15" authorId="0">
      <text>
        <r>
          <rPr>
            <b/>
            <sz val="8"/>
            <rFont val="Tahoma"/>
            <family val="2"/>
          </rPr>
          <t>juan.jimenez:</t>
        </r>
        <r>
          <rPr>
            <sz val="8"/>
            <rFont val="Tahoma"/>
            <family val="2"/>
          </rPr>
          <t xml:space="preserve">
Seleccionar el objetivo estrategico asociado al proceso</t>
        </r>
      </text>
    </comment>
    <comment ref="K15" authorId="0">
      <text>
        <r>
          <rPr>
            <b/>
            <sz val="8"/>
            <rFont val="Tahoma"/>
            <family val="2"/>
          </rPr>
          <t>juan.jimenez:</t>
        </r>
        <r>
          <rPr>
            <sz val="8"/>
            <rFont val="Tahoma"/>
            <family val="2"/>
          </rPr>
          <t xml:space="preserve">
Establecer el tipo programacion:
- Suma
-Constante
-Creciente
-Decreciente</t>
        </r>
      </text>
    </comment>
    <comment ref="R15" authorId="0">
      <text>
        <r>
          <rPr>
            <b/>
            <sz val="8"/>
            <rFont val="Tahoma"/>
            <family val="2"/>
          </rPr>
          <t>juan.jimenez:</t>
        </r>
        <r>
          <rPr>
            <sz val="8"/>
            <rFont val="Tahoma"/>
            <family val="2"/>
          </rPr>
          <t xml:space="preserve">
Establecer el tipo de indicador para la medicion:
- Eficacia
-Efectividad
-Eficiencia</t>
        </r>
      </text>
    </comment>
    <comment ref="T15" authorId="0">
      <text>
        <r>
          <rPr>
            <b/>
            <sz val="8"/>
            <rFont val="Tahoma"/>
            <family val="2"/>
          </rPr>
          <t>juan.jimenez:</t>
        </r>
        <r>
          <rPr>
            <sz val="8"/>
            <rFont val="Tahoma"/>
            <family val="2"/>
          </rPr>
          <t xml:space="preserve">
Establecer la o las dependencias responsables del proceso</t>
        </r>
      </text>
    </comment>
    <comment ref="U15" authorId="0">
      <text>
        <r>
          <rPr>
            <b/>
            <sz val="8"/>
            <rFont val="Tahoma"/>
            <family val="2"/>
          </rPr>
          <t>juan.jimenez:</t>
        </r>
        <r>
          <rPr>
            <sz val="8"/>
            <rFont val="Tahoma"/>
            <family val="2"/>
          </rPr>
          <t xml:space="preserve">
Dejar este apartado para el diligenciamiento en la DPSI</t>
        </r>
      </text>
    </comment>
    <comment ref="V15" authorId="0">
      <text>
        <r>
          <rPr>
            <b/>
            <sz val="8"/>
            <rFont val="Tahoma"/>
            <family val="2"/>
          </rPr>
          <t>juan.jimenez:</t>
        </r>
        <r>
          <rPr>
            <sz val="8"/>
            <rFont val="Tahoma"/>
            <family val="2"/>
          </rPr>
          <t xml:space="preserve">
Asociar la fuente de financiacion
-Recursos Inversion
-Recursos Funcionamiento</t>
        </r>
      </text>
    </comment>
    <comment ref="Z15" authorId="0">
      <text>
        <r>
          <rPr>
            <b/>
            <sz val="8"/>
            <rFont val="Tahoma"/>
            <family val="2"/>
          </rPr>
          <t>juan.jimenez:</t>
        </r>
        <r>
          <rPr>
            <sz val="8"/>
            <rFont val="Tahoma"/>
            <family val="2"/>
          </rPr>
          <t xml:space="preserve">
Cuantificar el valor total (en millones de pesos) de cada meta</t>
        </r>
      </text>
    </comment>
    <comment ref="E23" authorId="0">
      <text>
        <r>
          <rPr>
            <b/>
            <sz val="20"/>
            <rFont val="Tahoma"/>
            <family val="2"/>
          </rPr>
          <t>EL CUMPLIMIENTO DE LOS PLANES DE MEJORAMIENTO CON BUREAU VERITAS (CALIDAD) TENDRÁ MAYOR PESO PROPORCIONAL EN EL AVANCE DE ESTA META</t>
        </r>
      </text>
    </comment>
    <comment ref="E24" authorId="0">
      <text>
        <r>
          <rPr>
            <b/>
            <sz val="20"/>
            <rFont val="Tahoma"/>
            <family val="2"/>
          </rPr>
          <t>AMARILLO - METAS TRANSVERSALES ASOCIADAS AL MEJORAMIENTO DEL SISTEMA DE GESTIÓN DE LA ENTIDAD</t>
        </r>
      </text>
    </comment>
  </commentList>
</comments>
</file>

<file path=xl/comments2.xml><?xml version="1.0" encoding="utf-8"?>
<comments xmlns="http://schemas.openxmlformats.org/spreadsheetml/2006/main">
  <authors>
    <author>Sandy.Calderon</author>
  </authors>
  <commentList>
    <comment ref="C91" authorId="0">
      <text>
        <r>
          <rPr>
            <b/>
            <sz val="8"/>
            <rFont val="Tahoma"/>
            <family val="2"/>
          </rPr>
          <t>Sandy.Calderon:</t>
        </r>
        <r>
          <rPr>
            <sz val="8"/>
            <rFont val="Tahoma"/>
            <family val="2"/>
          </rPr>
          <t xml:space="preserve">
ambos A.L y SDG</t>
        </r>
      </text>
    </comment>
  </commentList>
</comments>
</file>

<file path=xl/sharedStrings.xml><?xml version="1.0" encoding="utf-8"?>
<sst xmlns="http://schemas.openxmlformats.org/spreadsheetml/2006/main" count="352" uniqueCount="191">
  <si>
    <t xml:space="preserve">EVALUACIÓN I TRIMESTRE </t>
  </si>
  <si>
    <t xml:space="preserve">EVALUACIÓN II TRIMESTRE </t>
  </si>
  <si>
    <t xml:space="preserve">EVALUACIÓN III TRIMESTRE </t>
  </si>
  <si>
    <t xml:space="preserve">EVALUACIÓN IV TRIMESTRE </t>
  </si>
  <si>
    <t>PROGRAMADO EN LA VIGENCIA</t>
  </si>
  <si>
    <t xml:space="preserve">RESULTADO INDICADOR </t>
  </si>
  <si>
    <t>RESULTADO DE LA MEDICION</t>
  </si>
  <si>
    <t>ANÁLISIS DE AVANCE</t>
  </si>
  <si>
    <t>MEDIO DE VERIFICACIÓN</t>
  </si>
  <si>
    <t>NOMBRE DEL INDICADOR</t>
  </si>
  <si>
    <t>FORMULA DEL INDICADOR</t>
  </si>
  <si>
    <t>LINEA BASE</t>
  </si>
  <si>
    <t>UNIDAD DE MEDIDA</t>
  </si>
  <si>
    <t>TIPO DE INDICADOR</t>
  </si>
  <si>
    <t>FUENTE DE INFORMACIÓN</t>
  </si>
  <si>
    <t>RESPONSABLES DE LA ACTIVIDAD</t>
  </si>
  <si>
    <t>PROGRAMADO</t>
  </si>
  <si>
    <t>EJECUTADO</t>
  </si>
  <si>
    <t>OBJETIVO ESTRATÉGICO</t>
  </si>
  <si>
    <t>INDICADOR</t>
  </si>
  <si>
    <t>VALOR ESTIMADO (En millones de pesos colombianos)</t>
  </si>
  <si>
    <t>x</t>
  </si>
  <si>
    <t>SECRETARIA DISTRITAL DE GOBIERNO</t>
  </si>
  <si>
    <t>FINANCIACIÓN DE LA ACTIVIDAD</t>
  </si>
  <si>
    <t>FUENTE</t>
  </si>
  <si>
    <t>GF / INV</t>
  </si>
  <si>
    <t>RUBRO GASTO FUNCIONAMIENTO</t>
  </si>
  <si>
    <t xml:space="preserve">PROYECTO DE INVERSIÓN </t>
  </si>
  <si>
    <t>CODIGO</t>
  </si>
  <si>
    <t xml:space="preserve">NOMBRE </t>
  </si>
  <si>
    <t>REPORTA CB0404</t>
  </si>
  <si>
    <t>ADQUISICION DE BIENES</t>
  </si>
  <si>
    <t>ADQUISICION DE SERVICIOS</t>
  </si>
  <si>
    <t>SERVICIOS PUBLICOS</t>
  </si>
  <si>
    <t>GASTOS GENERALES</t>
  </si>
  <si>
    <t>SERVICIOS PERSONALES</t>
  </si>
  <si>
    <t>OTROS GASTOS GENERALES</t>
  </si>
  <si>
    <t>RUBROSFUNCIONAMIENTO</t>
  </si>
  <si>
    <t>GASTOS DE FUNCIONAMIENTO</t>
  </si>
  <si>
    <t>GASTOS DE INVERSION</t>
  </si>
  <si>
    <t>SIG</t>
  </si>
  <si>
    <t>TIPO DE PROGRAMACION</t>
  </si>
  <si>
    <t>PROGRAMACION</t>
  </si>
  <si>
    <t>SUMA</t>
  </si>
  <si>
    <t>CONSTANTE</t>
  </si>
  <si>
    <t>CRECIENTE</t>
  </si>
  <si>
    <t>DECRECIENTE</t>
  </si>
  <si>
    <t>MENSUAL</t>
  </si>
  <si>
    <t>TRIMESTRAL</t>
  </si>
  <si>
    <t>EFICIENCIA</t>
  </si>
  <si>
    <t>EFICACIA</t>
  </si>
  <si>
    <t>EFECTIVIDAD</t>
  </si>
  <si>
    <t>NOMBRE PROYECTO</t>
  </si>
  <si>
    <t>IMPLEMETACIÓN DEL SISTEMAS DISTRITAL DE JUSTICIA</t>
  </si>
  <si>
    <t xml:space="preserve">CONSTRUCCIÓN DE UNA BOGOTÁ QUE VIVE LOS DERECHOS HUMANOS </t>
  </si>
  <si>
    <t>PREVENCIÓN Y CONTROL DEL DELITO EN EL DISTRITO CAPITAL</t>
  </si>
  <si>
    <t>FORTALECIMIENTO DE LA CAPACIDAD INSTITUCIONAL DE LAS ALCALDÍAS LOCALES</t>
  </si>
  <si>
    <t>FORTALECIMIENTO DE LA CAPACIDAD INSTITUCIONAL</t>
  </si>
  <si>
    <t>PROMOCIÓN Y VISIBILIZACIÓN DE LOS DERECHOS DE LOS GRUPOS ÉTNICOS EN EL DISTRITO CAPITAL</t>
  </si>
  <si>
    <t>FORTALECIMIENTO DE LAS RELACIONES ESTRATÉGICAS DEL DISTRITO CAPITAL CON ACTORES POLÍTICOS Y SOCIALES</t>
  </si>
  <si>
    <t>IMPLEMENTACIÓN DEL MODELO DE GESTIÓN DE TÉCNOLOGIA DE LA INFORMACIÓN PARA EL FORTALECIMIENTO INSTITUCIONAL</t>
  </si>
  <si>
    <t>PLAN ESTRATEGICO INSTITUCIONAL</t>
  </si>
  <si>
    <t>SEGUIMIENTO PLAN GESTION DEL PROCESO</t>
  </si>
  <si>
    <t>SEMESTRAL</t>
  </si>
  <si>
    <t>ANUAL</t>
  </si>
  <si>
    <t>MEDICIONFINAL</t>
  </si>
  <si>
    <t>CONTRALORIA</t>
  </si>
  <si>
    <t>SI</t>
  </si>
  <si>
    <t>NO</t>
  </si>
  <si>
    <t>ANÁLISIS DE RESULTADO</t>
  </si>
  <si>
    <t>MODELO DE GESTION LOCAL CON ENFOQUE A LA SATISFACCION DE LAS NECESIDADES</t>
  </si>
  <si>
    <t>ATENCION A LAS POBLACIONES VULNERABLES, EL APOYO EN EL RESTABLECIMIENTO Y GARANTIA DE DERECHOS</t>
  </si>
  <si>
    <t>MODELO PARA EL DESARROLLO DE LAS RELACIONES ESTRATEGICAS DEL DISTRITO CAPITAL CON ACTORES POLITICOS Y SOCIALES</t>
  </si>
  <si>
    <t>SISTEMA DISTRITAL DE DERECHOS HUMANOS</t>
  </si>
  <si>
    <t>OBJETIVO ESPECIFICO</t>
  </si>
  <si>
    <r>
      <t xml:space="preserve">VIGENCIA DE LA PLANEACIÓN: </t>
    </r>
    <r>
      <rPr>
        <sz val="10"/>
        <rFont val="Arial"/>
        <family val="2"/>
      </rPr>
      <t>2017</t>
    </r>
  </si>
  <si>
    <t>TIPO DE META</t>
  </si>
  <si>
    <t>META PLAN DE GESTION VIGENCIA</t>
  </si>
  <si>
    <t>META CUATRIENAL PLAN ESTRATEGICO SDG</t>
  </si>
  <si>
    <t>I TRI</t>
  </si>
  <si>
    <t>II TRI</t>
  </si>
  <si>
    <t>III TRI</t>
  </si>
  <si>
    <t>IV TRI</t>
  </si>
  <si>
    <t>EVALUACIÓN FINAL PLAN DE GESTION</t>
  </si>
  <si>
    <t>Mantener el 100% de las acciones correctivas asignadas al proceso con relación a planes de mejoramiento interno/externo documentadas y vigentes</t>
  </si>
  <si>
    <t>Línea base del perfil del riesgo</t>
  </si>
  <si>
    <t>(No. De acciones de plan de mejoramiento responsabilidad del proceso documentadas y vigentes/No. De acciones bajo responsabilidad del proceso)*100</t>
  </si>
  <si>
    <t>TOTAL PROGRAMACION VIGENCIA</t>
  </si>
  <si>
    <t>(No. De acciones del plan anticorrupción cumplidas en el trimestre/No. De acciones del plan antocorrupción formuladas para el trimestre en la versión vigente del plan anticorrupción)*100</t>
  </si>
  <si>
    <t>TOTAL PLAN DE GESTIÓN</t>
  </si>
  <si>
    <t>PONDERACIÓN DE LA META</t>
  </si>
  <si>
    <t>Cumplir con el 100% de reportes de riesgos y servicio no conforme del proceso de manera oportuna con destino a la mejora del Sistema de Gestión de la Entidad</t>
  </si>
  <si>
    <t>Asistir al 100% de las mesas de trabajo, comités o instancias de decisión o consulta relacionadas con el Sistema de Gestión de la Entidad</t>
  </si>
  <si>
    <t>Porcentaje de Cumplimiento Trimestre I</t>
  </si>
  <si>
    <t>Porcentaje de Cumplimiento Trimestre II</t>
  </si>
  <si>
    <t>Porcentaje de Cumplimiento Trimestre III</t>
  </si>
  <si>
    <t>Porcentaje de Cumplimiento Trimestre IV</t>
  </si>
  <si>
    <t>Porcentaje de Cumplimiento PLAN DE GESTIÓN 2017</t>
  </si>
  <si>
    <t>Promover la modernización institucional con enfoque basado en resultados que garantice el manejo eficaz y eficiente de los recursos</t>
  </si>
  <si>
    <t>6. Integrar las herramientas de planeación, gestión y control, con enfoque de innovación, mejoramiento continuo, responsabilidad social, desarrollo integral del talento humano y transparencia</t>
  </si>
  <si>
    <t>RUTINARIA</t>
  </si>
  <si>
    <t>RETADORA (MEJORA)</t>
  </si>
  <si>
    <t>GESTION</t>
  </si>
  <si>
    <t>SOSTENIBILIDAD DEL SISTEMA DE GESTIÓN</t>
  </si>
  <si>
    <t>Establecer linea base del perfil de riesgo del proceso aplicando metodologia del manual de gestión del riesgo 1D-PGE-M4</t>
  </si>
  <si>
    <t>SOTENIBILIDAD DEL SISTEMA DE GESTIÓN</t>
  </si>
  <si>
    <t>(No. de reportes remitidos oportunamente a la OAP/ No. De reportes relacionados con el Sistema de gestion de la entidad)*100</t>
  </si>
  <si>
    <t>(No. de espacios en las que se participó/ No. de espacios convocados relacionados con el Sistema de gestion de la entidad)*100</t>
  </si>
  <si>
    <t>Cumplir el 100% del Plan de Actualización de la documentación del Sistema de Gestión de la Entidad correspondientes al proceso</t>
  </si>
  <si>
    <t>(No. De Documentos actualizados según el  Plan/No. De Documentos previstos para actualización en el Plan  )*100</t>
  </si>
  <si>
    <t xml:space="preserve"> Suministrar el inventario de servicios y destinatarios  a la Subsecretaría de Gestión Institucional para la actualización del portafolio de servicios institucionales</t>
  </si>
  <si>
    <t>Informes de avance del plan estrategico institucional presentados al despacho</t>
  </si>
  <si>
    <t>Numero de informes de avance del plan estrategico institucional presentados al despacho</t>
  </si>
  <si>
    <t>N/A</t>
  </si>
  <si>
    <t>1. Correo Electronico
2. Memorandos</t>
  </si>
  <si>
    <t>Equipo de Planeación Institucional</t>
  </si>
  <si>
    <t>Plan de adecuación y mejoramiento de las herramientas de gestión formulado.</t>
  </si>
  <si>
    <t>Número de planes de adecuación formulados</t>
  </si>
  <si>
    <t>Contenidos remitidos a la OAC para publicación</t>
  </si>
  <si>
    <t>Numero de pilares remitidos a OAC/5</t>
  </si>
  <si>
    <t>Inventario de servicios y destinatarios remitido a la subsecretaria de gestion institucional</t>
  </si>
  <si>
    <t>Numero de inventarios de servicios remitido a la Subsecretaria de Gestión Institucional</t>
  </si>
  <si>
    <t>Dependencia: OFICINA ASESORA DE PLANEACIÓN</t>
  </si>
  <si>
    <r>
      <t>Líder del  Proceso:</t>
    </r>
    <r>
      <rPr>
        <sz val="10"/>
        <rFont val="Arial"/>
        <family val="2"/>
      </rPr>
      <t xml:space="preserve"> JEFE/A OFICINA ASESORA DE PLANEACIÓN</t>
    </r>
  </si>
  <si>
    <t>G</t>
  </si>
  <si>
    <t xml:space="preserve">Construir los contenidos a ser divulgados a los servidores públicos de la Entidad, en los cinco pilares concertados con la Oficina Asesora de Comunicaciones, en el marco de la actualización del modelo de operación por procesos  y la plataforma estratégica institucional </t>
  </si>
  <si>
    <t>Presentar al Despacho del Secretario de Gobierno 2 informes de avance del plan estratégico institucional (herramienta de planeación en cascada)</t>
  </si>
  <si>
    <t>Acciones correctivas documentadas y vigentes</t>
  </si>
  <si>
    <t>Cumplimiento en reportes de riesgos de manera oportuna</t>
  </si>
  <si>
    <t>Asistencia a las mesas de trabajo relacionadas con el Sistema de Gestión</t>
  </si>
  <si>
    <t>Cumplimiento del plan de actualización de los procesos en el marco del Sistema de Gestión</t>
  </si>
  <si>
    <t>Cumplimiento oportuno Plan Anticorrupción 2017</t>
  </si>
  <si>
    <t>Informes de avance del plan estrategico</t>
  </si>
  <si>
    <t>Plan de Adecuación y Mejoramiento de las herramientas de gestión de cada proceso</t>
  </si>
  <si>
    <t>Cinco pilares concertados y divulgados</t>
  </si>
  <si>
    <t>Inventario de servicios y destinatarios para actualización de portafolio de servicios institucionales</t>
  </si>
  <si>
    <t>Consumo de papel 2017</t>
  </si>
  <si>
    <t>Linea Base Perfil del Riesgo</t>
  </si>
  <si>
    <t>Acciones Correctivas Actualizadas y Documentadas</t>
  </si>
  <si>
    <t>Reportes de Riesgos y Servicio No Conforme</t>
  </si>
  <si>
    <t>Asistencia a mesas de trabajo, comites o instancias de desición</t>
  </si>
  <si>
    <t>Plan de Actualización de la Documentación</t>
  </si>
  <si>
    <t>Actividades Cumplidas del Plan Anticorrupción</t>
  </si>
  <si>
    <t>Datos entregados por la Dirección Administrativa</t>
  </si>
  <si>
    <t>Reportes Gestión del Riesgo</t>
  </si>
  <si>
    <t>Aplicativo SIG MEJORA</t>
  </si>
  <si>
    <t>Actas
Memorandos
Correos</t>
  </si>
  <si>
    <t>Seguimiento Plan Anticorrupción</t>
  </si>
  <si>
    <t>Cumplimiento oportuno al 100% de las actividades consignadas en el plan anticorrupción 2017 o asignadas formalmente en virtud  de su implementaciòn, a desarrollar en el respectivo trimestre según el cronograma establecido en el Plan Publicado.</t>
  </si>
  <si>
    <t>Establecer la linea base del consumo de papel del proceso durante la vigencia 2017</t>
  </si>
  <si>
    <t>Linea base del consumo de papel del proceso establecida</t>
  </si>
  <si>
    <t>Linea base del consumo de papel del proceso</t>
  </si>
  <si>
    <t>No se realizò programación para el I trimestre</t>
  </si>
  <si>
    <t>Se realizo reporte de monitoreo de I trimestre de Riesgos en fecha 24 de abril de 2017</t>
  </si>
  <si>
    <t>Acta de reunión</t>
  </si>
  <si>
    <t xml:space="preserve">Revisión de procedimiento de control de documentos y Reunión incial para la caracterización del proceso
Revisión de la caracterización del proceso
Borrador de procedimiento de planeación de la gestión institucional
Actualización Manual de gestión del riesgo
Propuesta de actualización del procedimiento servicio no conforme
Propuesta Manual del Sistema de Gestión
</t>
  </si>
  <si>
    <t>Asistencia a la reunión de socialización del nuevo mapa de procesos e instrumentos del sistema de gestión con los promotores del nivel local 
1. Nivel Local/ Fecha:30 marzo de 2017
2. Reunión actualización del mapa y plataforma estrategica 5 de enero.</t>
  </si>
  <si>
    <t>1. Riesgos: Se realizarón actividades de actualización de matriz de riesgos corrupción.
2.COMPONENTE: RACIONALIZACIÓN DE TRÁMITES: Respuesta a solicitud realizada mediante radicado 20171500200503: Para este componente se está diseñando una estrategia de trabajo interna que se encuentra en borrador, enfocada a racionalización de trámites. Por parte de la Oficina Asesora de Planeación se realizó el inventario de Trámites y Servicios de la entidad, mediante solicitudes con radicados: radicados No. 20171300072983, 20171300072993, 20171300073013, 20171300073023, 20171300073033, 20171300073043, 20171300073053, 20171300073063, 20171300073073, 20171300073083, 20171300073093, 20171300073113, 20171300073133, 20171300073143, 20171300073153, 20171300073163, 20171300073173, 20171300073183, 20171300073193, 20171300073213, 20171300073223 a las dependencias de la SDG, con esta información se está dando priorización de actualización o creación procedimental.
4. COMPONENTE: MECANISMOS PARA MEJORAR LA  ATENCIÓN A LA CIUDADANÍA: Respuesta a solicitud realizada mediante radicado 20171500203183
5.COMPONENTE: MECANISMOS PARA LA TRANSPARENCIA Y ACCESO A LA INFORMACIÓN: Respuesta a solicitud realizada mediante radicado 20171500204173</t>
  </si>
  <si>
    <t>El porcentaje correponde al poderado del 99% de cumplimiento en los planes de mejora internos (SIG) con corte a 31 de marzo de 2017, cuya responsabilidad es de planeaciòn institucional, y el correspondiente al 57% de cumplimiento de la acciòn correctiva del hallazgo 2.2.1.1 del plan de mejoramiento vigente con la Contralorìa de Bogotà</t>
  </si>
  <si>
    <t>Según acta de fecha 29 DE JUNIO DE 2017 la Jefe de la Oficina Asesora de Planeación presentó al despacho un informe de avance de la plataforma estrategica, según datos arrojados la herramienta de planeación en cascada (HERRAMIENTA DE MONITOREO)</t>
  </si>
  <si>
    <t>En el Sharepoint https://gobiernobogota.sharepoint.com/sites/pioap/_layouts/15/WopiFrame.aspx?sourcedoc={A35CC3D6-3A1A-4204-9983-A1FD50696A27}&amp;file=CONTROL%20ACTUALIZACI%C3%93N%20DOCUMENTAL.xlsx&amp;action=default&amp;DefaultItemOpen=1, se encuentra formulado el plan de adecuación y mejoramiento de las herramientas de gestión a cargo de cada proceso de la entidad, con respecto a la plataforma estrategica institucional debidamente concertado con cada lider de proceso.</t>
  </si>
  <si>
    <t>En el mes de mayo se publicó la noticia de convocatoria a propuestas al concurso INSPIRATE, a traves del link http://gaia.gobiernobogota.gov.co/noticias/iniciaron-las-inscripciones-del-concurso-insp%C3%Adrate , el cual constityue el primer pilar de comunicación identificado por el proceso de planeación institucional,con el que se da cumplimiento a la meta del trimestre</t>
  </si>
  <si>
    <t xml:space="preserve">acta fisica y magnetica con anexos </t>
  </si>
  <si>
    <t>ruta: https://gobiernobogota.sharepoint.com/sites/pioap/_layouts/15/WopiFrame.aspx?sourcedoc={A35CC3D6-3A1A-4204-9983-A1FD50696A27}&amp;file=CONTROL%20ACTUALIZACI%C3%93N%20DOCUMENTAL.xlsx&amp;action=default&amp;DefaultItemOpen=1</t>
  </si>
  <si>
    <t xml:space="preserve">ruta: http://gaia.gobiernobogota.gov.co/noticias/iniciaron-las-inscripciones-del-concurso-insp%C3%Adrate , </t>
  </si>
  <si>
    <t>Se tienen 3 acciones de plan de mejora SIG asociadas con riesgos que presentan avance aunque no al 100% para la fecha de corte</t>
  </si>
  <si>
    <t>El proceso cumplió con su reporte de riesgos en el II trimestre</t>
  </si>
  <si>
    <t>Asistencia a las 3 reuniones convocadas</t>
  </si>
  <si>
    <t>El porcentaje corresponde al avance en la actualización del proceso. A 30 de junio no se contaba con caracterización de proceso (90%), no se tenía matriz de riesgos (80%) y un avance del 76% en la actualización de la demas documentación</t>
  </si>
  <si>
    <t>Corresponde al promedio del cumplimiento de acciones del PAAC en las que participa el proceso, con base en el monitoreo efectuado por la OAP sobre los compromisos del PAAC en la versión 3</t>
  </si>
  <si>
    <t>Acta del comité de coordinación de control interno y calidad</t>
  </si>
  <si>
    <t>En el marco del comité directivo llevado a cabo el dia 15 de septiembre, se hizo presentación a los miembros de la alta dirección del avance que presenta lde las perspectivas estrategicas y avances segú objetivo estrategico de la entidad.Adicionalmente se encuentra publicado en el link : 
http://www.gobiernobogota.gov.co/sites/gobiernobogota.gov.co/files/planeacion/dir_estra_publi2.pdf</t>
  </si>
  <si>
    <t>Meta no programada para el III trimestre</t>
  </si>
  <si>
    <t>Se remitió a la Oficina Asesora de Comunicaciones los siguientes contenidos construidos en el marco de:
1. Contenido Campaña de Responsabilidad Social
2. Contenido de Arbol de Planeación para Publicación en Pagina Web.
3. Envio de Contenido para el micrositio de Gestión del Conocimiento 
4.Contenido de Solicitud de Cubrimiento a la Premieación del Concurso Inspirate</t>
  </si>
  <si>
    <t>Correos Electronicos y Formatos de Solicitud de Servicio de Comunicación con Fechas:
1. Correo Electronico Campaña de Comunicación Responsabilidad Social : Fecha 28 de Agosto
2. Formato de Solicitud de Servicio de Comunicación - Arbol de Planeación  con fecha 13 de Septiembre de 2017
3. Solicitud de Servicio de Comunicación - Creación del Micro Sitio - AGORA - Con fecha de 13 de Septiembre de 2017
4.  Correo Electronico de solicitud de cubrimiento de premiación del concurso inspirate con fecha de 15 de Septiembre de 2017</t>
  </si>
  <si>
    <t xml:space="preserve">Con el fin de consolidar la información de trámites y servicios de la entidad por parte de la oficina Asesora de Planeación ha realizado el monitoreo a la racionalización de trámites y otros procedimientos administrativos, directamente en el Sistema Único de Información de Trámites del El Departamento Administrativo de la Función Pública –DAFP, este monitoreo contó con la participación de delegados de la Subsecretaría de Gestión Local y de la Subsecretaria de Gestión Institucional- Atención a la Ciudadanía el monitoreo se realizó el día 05 de septiembre del año en curso. El cumplimiento de la meta programada para el tercer trimestre cuenta con avances desarrollados entre enero y junio, cuyas evidencias reposan en el grupo de Planeación Institucional de la OAP.
Se realizó ajuste en el inventario de trámites y servicios con el fin de complementar y definir los mismos en la Estrategia de Racionalización de Tramites, esta información fue socializada mediante correo electrónico el día 16 de junio a los profesionales designados en el tema de la Subsecretaría de Gestión Institucional – Atención a la Ciudadanía, Dirección de Tecnologías e Información y de la Subsecretaría de Gestión Local. En este se realizó una caracterización de cada uno de los trámites y servicios allí mencionados.
</t>
  </si>
  <si>
    <t>No aplica para este trimestre, toda vez que está programada para ser ejecutada con posterioridad</t>
  </si>
  <si>
    <t>Se tienen 6 acciones de plan de mejora SIG asociadas que presentan avance aunque no al 100% para la fecha de corte.
Para plan de mejora con contraloría cumple con las acciones correctivas asignadas</t>
  </si>
  <si>
    <t>El proceso cumplió con su reporte de riesgos en el III trimestre</t>
  </si>
  <si>
    <t>Asistencia a las 5 reuniones convocadas</t>
  </si>
  <si>
    <t>El porcentaje corresponde al avance en la actualización del proceso. A 30 de septiembre no se contaba con caracterización de proceso (100%), no se tenía matriz de riesgos (100%) y un avance del 97% en la actualización de la demas documentación</t>
  </si>
  <si>
    <t>Corresponde al promedio del cumplimiento de acciones del PAAC en las que participa el proceso, con base en el monitoreo efectuado por la OAP sobre los compromisos del PAAC en la versión 4</t>
  </si>
  <si>
    <t>Durante la vigencia 2017, se presentaron al despacho del Secretario de Gobierno, 2 informes de avance del plan estratégico institucional en el segundo y III trimestre.</t>
  </si>
  <si>
    <t>Se formuló con el acompañamiento de los lideres de proceso y promotores de mejora, el Plan de Adecuación y mejoramiento de las herramientas de gestión a cargo de cada proceso de la entidad, según la nueva estructura organica, mapa de procesos y plataforma estratégica</t>
  </si>
  <si>
    <t>Durante el IV trimestre se construyeron los siguientes contenidos a ser divulgados a los servidores públicos de la entidad:
1. Ranking de Gestión 2017
2. Video Mapa de Procesos</t>
  </si>
  <si>
    <t>Durante la vigencia 2017 se construyerón los siguientes contenidos a ser divulgados a los servidores públicos:
En el mes de mayo se publicó la noticia de convocatoria a propuestas al concurso INSPIRATE, a traves del link http://gaia.gobiernobogota.gov.co/noticias/iniciaron-las-inscripciones-del-concurso-insp%C3%Adrate , el cual constityue el primer pilar de comunicación identificado por el proceso de planeación institucional,con el que se da cumplimiento a la meta del trimestre
y durante el III trimestre se remitió a la Oficina Asesora de Comunicaciones , la siguiente información
1. Contenido Campaña de Responsabilidad Social
2. Contenido de Arbol de Planeación para Publicación en Pagina Web.
3. Envio de Contenido para el micrositio de Gestión del Conocimiento 
4.Contenido de Solicitud de Cubrimiento a la Premieación del Concurso Inspirate
5. Ranking de Gestión I Trimestre
6. Ranking de Gestión II y III Trimestre
7. Video de Mapa de Procesos</t>
  </si>
  <si>
    <t>Correos Electronicos y Publicaciones en la intranet
Archivo Excel</t>
  </si>
  <si>
    <t>Formular un (1) plan de adecuación y mejoramiento de las herramientas de gestión a cargo de cada proceso de la Entidad, con respecto a la plataforma estratégica institucional  y las normas técnicas de referencia actualizadas</t>
  </si>
  <si>
    <r>
      <t>Objetivo Proceso:</t>
    </r>
    <r>
      <rPr>
        <sz val="10"/>
        <rFont val="Arial"/>
        <family val="2"/>
      </rPr>
      <t xml:space="preserve"> Establecer la ruta de la gestión de la Entidad en los niveles estratégico, táctico y operativo a través del diseño, aplicación y monitoreo de metodologías que, de manera
articulada, participativa y técnica; conduzcan al logro eficaz, eficiente y efectivo de los resultados esperados en cumplimiento del objeto de la Entidad.</t>
    </r>
  </si>
  <si>
    <r>
      <t>Alcance del Proceso:</t>
    </r>
    <r>
      <rPr>
        <sz val="10"/>
        <rFont val="Arial"/>
        <family val="2"/>
      </rPr>
      <t xml:space="preserve"> Aplica para la planeación de la Entidad en los niveles estratégico, táctico y operativo. Inicia con el diseño de herramientas de gestión y finaliza con la aplicación y
monitoreo de las mismas</t>
    </r>
  </si>
  <si>
    <t>N° META</t>
  </si>
</sst>
</file>

<file path=xl/styles.xml><?xml version="1.0" encoding="utf-8"?>
<styleSheet xmlns="http://schemas.openxmlformats.org/spreadsheetml/2006/main">
  <numFmts count="3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0.0%"/>
    <numFmt numFmtId="187" formatCode="0.0"/>
    <numFmt numFmtId="188" formatCode="[$$-240A]\ #,##0.00"/>
    <numFmt numFmtId="189" formatCode="* #,##0.00&quot;    &quot;;\-* #,##0.00&quot;    &quot;;* \-#&quot;    &quot;;@\ "/>
    <numFmt numFmtId="190" formatCode="[$-C0A]dddd\,\ dd&quot; de &quot;mmmm&quot; de &quot;yyyy"/>
    <numFmt numFmtId="191" formatCode="[$-240A]dddd\,\ d\ &quot;de&quot;\ mmmm\ &quot;de&quot;\ yyyy"/>
    <numFmt numFmtId="192" formatCode="[$-240A]h:mm:ss\ AM/PM"/>
  </numFmts>
  <fonts count="74">
    <font>
      <sz val="11"/>
      <color theme="1"/>
      <name val="Calibri"/>
      <family val="2"/>
    </font>
    <font>
      <sz val="11"/>
      <color indexed="8"/>
      <name val="Calibri"/>
      <family val="2"/>
    </font>
    <font>
      <b/>
      <sz val="10"/>
      <name val="Arial"/>
      <family val="2"/>
    </font>
    <font>
      <sz val="10"/>
      <name val="Arial"/>
      <family val="2"/>
    </font>
    <font>
      <sz val="10"/>
      <color indexed="8"/>
      <name val="Arial"/>
      <family val="2"/>
    </font>
    <font>
      <b/>
      <sz val="10"/>
      <color indexed="8"/>
      <name val="Arial"/>
      <family val="2"/>
    </font>
    <font>
      <sz val="8"/>
      <name val="Tahoma"/>
      <family val="2"/>
    </font>
    <font>
      <b/>
      <sz val="8"/>
      <name val="Tahoma"/>
      <family val="2"/>
    </font>
    <font>
      <sz val="14"/>
      <name val="Arial Narrow"/>
      <family val="2"/>
    </font>
    <font>
      <b/>
      <sz val="20"/>
      <name val="Tahoma"/>
      <family val="2"/>
    </font>
    <font>
      <b/>
      <sz val="22"/>
      <name val="Arial"/>
      <family val="2"/>
    </font>
    <font>
      <sz val="12"/>
      <name val="Arial Narrow"/>
      <family val="2"/>
    </font>
    <font>
      <b/>
      <sz val="14"/>
      <name val="Arial Rounded MT Bold"/>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Calibri"/>
      <family val="2"/>
    </font>
    <font>
      <b/>
      <sz val="10"/>
      <color indexed="8"/>
      <name val="Calibri"/>
      <family val="2"/>
    </font>
    <font>
      <sz val="11"/>
      <color indexed="8"/>
      <name val="Arial"/>
      <family val="2"/>
    </font>
    <font>
      <sz val="12"/>
      <color indexed="8"/>
      <name val="Arial"/>
      <family val="2"/>
    </font>
    <font>
      <sz val="14"/>
      <color indexed="8"/>
      <name val="Arial Narrow"/>
      <family val="2"/>
    </font>
    <font>
      <sz val="14"/>
      <color indexed="10"/>
      <name val="Arial Narrow"/>
      <family val="2"/>
    </font>
    <font>
      <sz val="11"/>
      <name val="Calibri"/>
      <family val="2"/>
    </font>
    <font>
      <sz val="10"/>
      <color indexed="8"/>
      <name val="Arial Narrow"/>
      <family val="2"/>
    </font>
    <font>
      <b/>
      <sz val="28"/>
      <color indexed="8"/>
      <name val="Arial"/>
      <family val="2"/>
    </font>
    <font>
      <sz val="14"/>
      <color indexed="8"/>
      <name val="Calibri"/>
      <family val="2"/>
    </font>
    <font>
      <b/>
      <sz val="18"/>
      <color indexed="8"/>
      <name val="Calibri"/>
      <family val="2"/>
    </font>
    <font>
      <b/>
      <sz val="11"/>
      <color indexed="8"/>
      <name val="Arial"/>
      <family val="2"/>
    </font>
    <font>
      <b/>
      <sz val="26"/>
      <color indexed="8"/>
      <name val="Arial"/>
      <family val="2"/>
    </font>
    <font>
      <b/>
      <sz val="2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Calibri"/>
      <family val="2"/>
    </font>
    <font>
      <sz val="10"/>
      <color theme="1"/>
      <name val="Arial"/>
      <family val="2"/>
    </font>
    <font>
      <b/>
      <sz val="10"/>
      <color theme="1"/>
      <name val="Calibri"/>
      <family val="2"/>
    </font>
    <font>
      <sz val="11"/>
      <color theme="1"/>
      <name val="Arial"/>
      <family val="2"/>
    </font>
    <font>
      <sz val="12"/>
      <color theme="1"/>
      <name val="Arial"/>
      <family val="2"/>
    </font>
    <font>
      <sz val="14"/>
      <color theme="1"/>
      <name val="Arial Narrow"/>
      <family val="2"/>
    </font>
    <font>
      <sz val="14"/>
      <color rgb="FFFF0000"/>
      <name val="Arial Narrow"/>
      <family val="2"/>
    </font>
    <font>
      <sz val="10"/>
      <color theme="1"/>
      <name val="Arial Narrow"/>
      <family val="2"/>
    </font>
    <font>
      <b/>
      <sz val="28"/>
      <color theme="1"/>
      <name val="Arial"/>
      <family val="2"/>
    </font>
    <font>
      <sz val="14"/>
      <color rgb="FF000000"/>
      <name val="Calibri"/>
      <family val="2"/>
    </font>
    <font>
      <b/>
      <sz val="11"/>
      <color theme="1"/>
      <name val="Arial"/>
      <family val="2"/>
    </font>
    <font>
      <b/>
      <sz val="20"/>
      <color theme="1"/>
      <name val="Arial"/>
      <family val="2"/>
    </font>
    <font>
      <b/>
      <sz val="26"/>
      <color theme="1"/>
      <name val="Arial"/>
      <family val="2"/>
    </font>
    <font>
      <b/>
      <sz val="18"/>
      <color theme="1"/>
      <name val="Calibri"/>
      <family val="2"/>
    </font>
    <font>
      <b/>
      <sz val="8"/>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17"/>
        <bgColor indexed="64"/>
      </patternFill>
    </fill>
    <fill>
      <patternFill patternType="solid">
        <fgColor theme="0"/>
        <bgColor indexed="64"/>
      </patternFill>
    </fill>
    <fill>
      <patternFill patternType="solid">
        <fgColor theme="8" tint="-0.24997000396251678"/>
        <bgColor indexed="64"/>
      </patternFill>
    </fill>
    <fill>
      <patternFill patternType="solid">
        <fgColor rgb="FF0070C0"/>
        <bgColor indexed="64"/>
      </patternFill>
    </fill>
    <fill>
      <patternFill patternType="solid">
        <fgColor rgb="FFFFFF00"/>
        <bgColor indexed="64"/>
      </patternFill>
    </fill>
    <fill>
      <patternFill patternType="solid">
        <fgColor theme="2" tint="-0.24997000396251678"/>
        <bgColor indexed="64"/>
      </patternFill>
    </fill>
    <fill>
      <patternFill patternType="solid">
        <fgColor rgb="FF00B050"/>
        <bgColor indexed="64"/>
      </patternFill>
    </fill>
    <fill>
      <patternFill patternType="solid">
        <fgColor rgb="FFFFC000"/>
        <bgColor indexed="64"/>
      </patternFill>
    </fill>
    <fill>
      <patternFill patternType="solid">
        <fgColor theme="0" tint="-0.24997000396251678"/>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style="thin"/>
      <bottom style="thin"/>
    </border>
    <border>
      <left style="thin"/>
      <right style="thin"/>
      <top style="thin"/>
      <bottom/>
    </border>
    <border>
      <left style="medium"/>
      <right style="thin"/>
      <top style="medium"/>
      <bottom/>
    </border>
    <border>
      <left style="thin"/>
      <right style="thin"/>
      <top style="medium"/>
      <bottom style="thin"/>
    </border>
    <border>
      <left style="thin"/>
      <right style="thin"/>
      <top/>
      <bottom style="thin"/>
    </border>
    <border>
      <left style="thin"/>
      <right style="thin"/>
      <top style="thin"/>
      <bottom style="medium"/>
    </border>
    <border>
      <left/>
      <right style="thin"/>
      <top style="thin"/>
      <bottom style="thin"/>
    </border>
    <border>
      <left/>
      <right style="thin"/>
      <top style="thin"/>
      <bottom style="medium"/>
    </border>
    <border>
      <left/>
      <right style="thin"/>
      <top style="medium"/>
      <bottom style="thin"/>
    </border>
    <border>
      <left/>
      <right style="thin"/>
      <top/>
      <bottom style="thin"/>
    </border>
    <border>
      <left/>
      <right style="thin"/>
      <top style="thin"/>
      <bottom/>
    </border>
    <border>
      <left style="thin"/>
      <right/>
      <top style="thin"/>
      <bottom style="thin"/>
    </border>
    <border>
      <left/>
      <right/>
      <top style="thin"/>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thin"/>
      <top style="medium"/>
      <bottom/>
    </border>
    <border>
      <left style="thin"/>
      <right/>
      <top/>
      <bottom style="thin"/>
    </border>
    <border>
      <left style="medium"/>
      <right style="thin"/>
      <top style="thin"/>
      <bottom/>
    </border>
    <border>
      <left style="thin"/>
      <right style="medium"/>
      <top style="thin"/>
      <bottom/>
    </border>
    <border>
      <left/>
      <right style="medium"/>
      <top style="thin"/>
      <bottom style="thin"/>
    </border>
    <border>
      <left style="thin"/>
      <right/>
      <top style="thin"/>
      <bottom style="medium"/>
    </border>
    <border>
      <left style="thin"/>
      <right/>
      <top style="medium"/>
      <bottom style="thin"/>
    </border>
    <border>
      <left style="medium"/>
      <right style="thin"/>
      <top/>
      <bottom style="thin"/>
    </border>
    <border>
      <left style="thin"/>
      <right style="medium"/>
      <top/>
      <bottom style="thin"/>
    </border>
    <border>
      <left/>
      <right/>
      <top/>
      <bottom style="thin"/>
    </border>
    <border>
      <left style="thin"/>
      <right style="thin"/>
      <top/>
      <bottom/>
    </border>
    <border>
      <left style="thin"/>
      <right style="thin"/>
      <top/>
      <bottom style="medium"/>
    </border>
    <border>
      <left style="medium"/>
      <right/>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3" fillId="20" borderId="0" applyNumberFormat="0" applyBorder="0" applyAlignment="0" applyProtection="0"/>
    <xf numFmtId="0" fontId="44" fillId="21" borderId="0" applyNumberFormat="0" applyBorder="0" applyAlignment="0" applyProtection="0"/>
    <xf numFmtId="0" fontId="45" fillId="22" borderId="1" applyNumberFormat="0" applyAlignment="0" applyProtection="0"/>
    <xf numFmtId="0" fontId="46" fillId="23" borderId="2" applyNumberFormat="0" applyAlignment="0" applyProtection="0"/>
    <xf numFmtId="0" fontId="47" fillId="0" borderId="3" applyNumberFormat="0" applyFill="0" applyAlignment="0" applyProtection="0"/>
    <xf numFmtId="0" fontId="48" fillId="0" borderId="4" applyNumberFormat="0" applyFill="0" applyAlignment="0" applyProtection="0"/>
    <xf numFmtId="0" fontId="49" fillId="0" borderId="0" applyNumberFormat="0" applyFill="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50" fillId="30" borderId="1" applyNumberFormat="0" applyAlignment="0" applyProtection="0"/>
    <xf numFmtId="0" fontId="51" fillId="3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89" fontId="3" fillId="0" borderId="0" applyFill="0" applyBorder="0" applyAlignment="0" applyProtection="0"/>
    <xf numFmtId="170" fontId="0" fillId="0" borderId="0" applyFont="0" applyFill="0" applyBorder="0" applyAlignment="0" applyProtection="0"/>
    <xf numFmtId="184" fontId="0" fillId="0" borderId="0" applyFont="0" applyFill="0" applyBorder="0" applyAlignment="0" applyProtection="0"/>
    <xf numFmtId="0" fontId="52" fillId="32" borderId="0" applyNumberFormat="0" applyBorder="0" applyAlignment="0" applyProtection="0"/>
    <xf numFmtId="0" fontId="3" fillId="0" borderId="0">
      <alignment/>
      <protection/>
    </xf>
    <xf numFmtId="0" fontId="0" fillId="33" borderId="5" applyNumberFormat="0" applyFont="0" applyAlignment="0" applyProtection="0"/>
    <xf numFmtId="9" fontId="0" fillId="0" borderId="0" applyFont="0" applyFill="0" applyBorder="0" applyAlignment="0" applyProtection="0"/>
    <xf numFmtId="9" fontId="3" fillId="0" borderId="0" applyFill="0" applyBorder="0" applyAlignment="0" applyProtection="0"/>
    <xf numFmtId="9" fontId="3" fillId="0" borderId="0" applyFill="0" applyBorder="0" applyAlignment="0" applyProtection="0"/>
    <xf numFmtId="0" fontId="3" fillId="34" borderId="0" applyNumberFormat="0" applyBorder="0" applyAlignment="0" applyProtection="0"/>
    <xf numFmtId="0" fontId="53" fillId="22"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9" fillId="0" borderId="8" applyNumberFormat="0" applyFill="0" applyAlignment="0" applyProtection="0"/>
    <xf numFmtId="0" fontId="58" fillId="0" borderId="9" applyNumberFormat="0" applyFill="0" applyAlignment="0" applyProtection="0"/>
    <xf numFmtId="0" fontId="3" fillId="35" borderId="0" applyNumberFormat="0" applyBorder="0" applyAlignment="0" applyProtection="0"/>
  </cellStyleXfs>
  <cellXfs count="310">
    <xf numFmtId="0" fontId="0" fillId="0" borderId="0" xfId="0" applyFont="1" applyAlignment="1">
      <alignment/>
    </xf>
    <xf numFmtId="0" fontId="59" fillId="36" borderId="0" xfId="0" applyFont="1" applyFill="1" applyAlignment="1">
      <alignment/>
    </xf>
    <xf numFmtId="0" fontId="3" fillId="36" borderId="10" xfId="0" applyFont="1" applyFill="1" applyBorder="1" applyAlignment="1">
      <alignment horizontal="left" vertical="center" wrapText="1"/>
    </xf>
    <xf numFmtId="0" fontId="3" fillId="36" borderId="0" xfId="0" applyFont="1" applyFill="1" applyBorder="1" applyAlignment="1">
      <alignment horizontal="left" vertical="center" wrapText="1"/>
    </xf>
    <xf numFmtId="0" fontId="59" fillId="36" borderId="0" xfId="0" applyFont="1" applyFill="1" applyAlignment="1">
      <alignment horizontal="center"/>
    </xf>
    <xf numFmtId="9" fontId="3" fillId="36" borderId="11" xfId="56" applyFont="1" applyFill="1" applyBorder="1" applyAlignment="1">
      <alignment horizontal="center" vertical="center" wrapText="1"/>
    </xf>
    <xf numFmtId="0" fontId="2" fillId="37" borderId="11" xfId="0" applyFont="1" applyFill="1" applyBorder="1" applyAlignment="1">
      <alignment horizontal="center" vertical="center" wrapText="1"/>
    </xf>
    <xf numFmtId="0" fontId="2" fillId="19" borderId="12" xfId="0" applyFont="1" applyFill="1" applyBorder="1" applyAlignment="1">
      <alignment horizontal="center" vertical="center" wrapText="1"/>
    </xf>
    <xf numFmtId="9" fontId="60" fillId="36" borderId="11" xfId="56" applyFont="1" applyFill="1" applyBorder="1" applyAlignment="1">
      <alignment horizontal="center" vertical="center" wrapText="1"/>
    </xf>
    <xf numFmtId="0" fontId="60" fillId="36" borderId="0" xfId="0" applyFont="1" applyFill="1" applyBorder="1" applyAlignment="1">
      <alignment vertical="center" wrapText="1"/>
    </xf>
    <xf numFmtId="0" fontId="60" fillId="36" borderId="0" xfId="0" applyFont="1" applyFill="1" applyAlignment="1">
      <alignment/>
    </xf>
    <xf numFmtId="0" fontId="2" fillId="38" borderId="11" xfId="0" applyFont="1" applyFill="1" applyBorder="1" applyAlignment="1">
      <alignment horizontal="center" vertical="center" wrapText="1"/>
    </xf>
    <xf numFmtId="0" fontId="61" fillId="36" borderId="0" xfId="0" applyFont="1" applyFill="1" applyBorder="1" applyAlignment="1">
      <alignment vertical="center"/>
    </xf>
    <xf numFmtId="0" fontId="5" fillId="36" borderId="0" xfId="0" applyFont="1" applyFill="1" applyBorder="1" applyAlignment="1">
      <alignment horizontal="center" vertical="center" wrapText="1"/>
    </xf>
    <xf numFmtId="0" fontId="59" fillId="36" borderId="0" xfId="0" applyFont="1" applyFill="1" applyBorder="1" applyAlignment="1">
      <alignment/>
    </xf>
    <xf numFmtId="0" fontId="62" fillId="0" borderId="13" xfId="0" applyFont="1" applyFill="1" applyBorder="1" applyAlignment="1">
      <alignment horizontal="justify" vertical="center" wrapText="1"/>
    </xf>
    <xf numFmtId="0" fontId="62" fillId="0" borderId="11" xfId="0" applyFont="1" applyFill="1" applyBorder="1" applyAlignment="1">
      <alignment horizontal="center" vertical="center" wrapText="1"/>
    </xf>
    <xf numFmtId="0" fontId="0" fillId="0" borderId="0" xfId="0" applyAlignment="1">
      <alignment wrapText="1"/>
    </xf>
    <xf numFmtId="0" fontId="62" fillId="0" borderId="14" xfId="0" applyFont="1" applyFill="1" applyBorder="1" applyAlignment="1">
      <alignment horizontal="justify" vertical="center" wrapText="1"/>
    </xf>
    <xf numFmtId="0" fontId="62" fillId="0" borderId="11" xfId="0" applyFont="1" applyFill="1" applyBorder="1" applyAlignment="1">
      <alignment horizontal="justify" vertical="center" wrapText="1"/>
    </xf>
    <xf numFmtId="0" fontId="62" fillId="0" borderId="15" xfId="0" applyFont="1" applyFill="1" applyBorder="1" applyAlignment="1">
      <alignment horizontal="justify" vertical="center" wrapText="1"/>
    </xf>
    <xf numFmtId="0" fontId="62" fillId="0" borderId="16" xfId="0" applyFont="1" applyFill="1" applyBorder="1" applyAlignment="1">
      <alignment horizontal="justify" vertical="center" wrapText="1"/>
    </xf>
    <xf numFmtId="0" fontId="62" fillId="0" borderId="12" xfId="0" applyFont="1" applyFill="1" applyBorder="1" applyAlignment="1">
      <alignment horizontal="justify" vertical="center" wrapText="1"/>
    </xf>
    <xf numFmtId="0" fontId="0" fillId="0" borderId="0" xfId="0" applyAlignment="1">
      <alignment horizontal="center"/>
    </xf>
    <xf numFmtId="0" fontId="0" fillId="0" borderId="0" xfId="0" applyAlignment="1">
      <alignment horizontal="center" vertical="center"/>
    </xf>
    <xf numFmtId="0" fontId="4" fillId="36" borderId="0" xfId="0" applyFont="1" applyFill="1" applyBorder="1" applyAlignment="1">
      <alignment horizontal="center"/>
    </xf>
    <xf numFmtId="0" fontId="60" fillId="36" borderId="11" xfId="56" applyNumberFormat="1" applyFont="1" applyFill="1" applyBorder="1" applyAlignment="1">
      <alignment horizontal="center" vertical="center" wrapText="1"/>
    </xf>
    <xf numFmtId="0" fontId="63" fillId="0" borderId="0" xfId="0" applyFont="1" applyAlignment="1">
      <alignment horizontal="justify"/>
    </xf>
    <xf numFmtId="0" fontId="64" fillId="10" borderId="17" xfId="0" applyFont="1" applyFill="1" applyBorder="1" applyAlignment="1">
      <alignment horizontal="justify" vertical="center" wrapText="1"/>
    </xf>
    <xf numFmtId="0" fontId="64" fillId="36" borderId="17" xfId="0" applyFont="1" applyFill="1" applyBorder="1" applyAlignment="1">
      <alignment horizontal="justify" vertical="center" wrapText="1"/>
    </xf>
    <xf numFmtId="0" fontId="8" fillId="8" borderId="11" xfId="0" applyFont="1" applyFill="1" applyBorder="1" applyAlignment="1">
      <alignment horizontal="center" vertical="center" wrapText="1"/>
    </xf>
    <xf numFmtId="0" fontId="8" fillId="8" borderId="11" xfId="0" applyFont="1" applyFill="1" applyBorder="1" applyAlignment="1">
      <alignment horizontal="justify" vertical="center" wrapText="1"/>
    </xf>
    <xf numFmtId="0" fontId="64" fillId="8" borderId="17" xfId="0" applyFont="1" applyFill="1" applyBorder="1" applyAlignment="1">
      <alignment horizontal="justify" vertical="center" wrapText="1"/>
    </xf>
    <xf numFmtId="0" fontId="64" fillId="8" borderId="18" xfId="0" applyFont="1" applyFill="1" applyBorder="1" applyAlignment="1">
      <alignment horizontal="justify" vertical="center" wrapText="1"/>
    </xf>
    <xf numFmtId="0" fontId="8" fillId="39" borderId="19" xfId="0" applyFont="1" applyFill="1" applyBorder="1" applyAlignment="1">
      <alignment horizontal="justify" vertical="center" wrapText="1"/>
    </xf>
    <xf numFmtId="0" fontId="8" fillId="39" borderId="17" xfId="0" applyFont="1" applyFill="1" applyBorder="1" applyAlignment="1">
      <alignment horizontal="justify" vertical="center" wrapText="1"/>
    </xf>
    <xf numFmtId="0" fontId="8" fillId="11" borderId="11" xfId="0" applyFont="1" applyFill="1" applyBorder="1" applyAlignment="1">
      <alignment horizontal="justify" vertical="center" wrapText="1"/>
    </xf>
    <xf numFmtId="0" fontId="8" fillId="11" borderId="17" xfId="0" applyFont="1" applyFill="1" applyBorder="1" applyAlignment="1">
      <alignment horizontal="justify" vertical="center" wrapText="1"/>
    </xf>
    <xf numFmtId="0" fontId="8" fillId="40" borderId="17" xfId="0" applyFont="1" applyFill="1" applyBorder="1" applyAlignment="1">
      <alignment horizontal="justify" vertical="center" wrapText="1"/>
    </xf>
    <xf numFmtId="0" fontId="64" fillId="40" borderId="20" xfId="0" applyFont="1" applyFill="1" applyBorder="1" applyAlignment="1">
      <alignment horizontal="justify" vertical="center" wrapText="1"/>
    </xf>
    <xf numFmtId="0" fontId="64" fillId="40" borderId="17" xfId="0" applyFont="1" applyFill="1" applyBorder="1" applyAlignment="1">
      <alignment horizontal="justify" vertical="center" wrapText="1"/>
    </xf>
    <xf numFmtId="0" fontId="8" fillId="40" borderId="11" xfId="0" applyFont="1" applyFill="1" applyBorder="1" applyAlignment="1">
      <alignment vertical="center" wrapText="1"/>
    </xf>
    <xf numFmtId="0" fontId="64" fillId="13" borderId="19" xfId="0" applyFont="1" applyFill="1" applyBorder="1" applyAlignment="1">
      <alignment horizontal="justify" vertical="center" wrapText="1"/>
    </xf>
    <xf numFmtId="0" fontId="64" fillId="13" borderId="17" xfId="0" applyFont="1" applyFill="1" applyBorder="1" applyAlignment="1">
      <alignment horizontal="justify" vertical="center" wrapText="1"/>
    </xf>
    <xf numFmtId="0" fontId="8" fillId="13" borderId="17" xfId="0" applyFont="1" applyFill="1" applyBorder="1" applyAlignment="1">
      <alignment horizontal="justify" vertical="center" wrapText="1"/>
    </xf>
    <xf numFmtId="0" fontId="65" fillId="13" borderId="17" xfId="0" applyFont="1" applyFill="1" applyBorder="1" applyAlignment="1">
      <alignment horizontal="justify" vertical="center" wrapText="1"/>
    </xf>
    <xf numFmtId="0" fontId="64" fillId="13" borderId="21" xfId="0" applyFont="1" applyFill="1" applyBorder="1" applyAlignment="1">
      <alignment horizontal="left" vertical="center" wrapText="1"/>
    </xf>
    <xf numFmtId="0" fontId="64" fillId="13" borderId="18" xfId="0" applyFont="1" applyFill="1" applyBorder="1" applyAlignment="1">
      <alignment horizontal="justify" vertical="center" wrapText="1"/>
    </xf>
    <xf numFmtId="0" fontId="8" fillId="13" borderId="19" xfId="0" applyFont="1" applyFill="1" applyBorder="1" applyAlignment="1">
      <alignment horizontal="justify" vertical="center" wrapText="1"/>
    </xf>
    <xf numFmtId="0" fontId="8" fillId="13" borderId="18" xfId="0" applyFont="1" applyFill="1" applyBorder="1" applyAlignment="1">
      <alignment horizontal="justify" vertical="center" wrapText="1"/>
    </xf>
    <xf numFmtId="0" fontId="2" fillId="38" borderId="12" xfId="0" applyFont="1" applyFill="1" applyBorder="1" applyAlignment="1">
      <alignment vertical="center" wrapText="1"/>
    </xf>
    <xf numFmtId="9" fontId="3" fillId="36" borderId="0" xfId="56" applyFont="1" applyFill="1" applyBorder="1" applyAlignment="1">
      <alignment horizontal="center" vertical="center" wrapText="1"/>
    </xf>
    <xf numFmtId="9" fontId="3" fillId="36" borderId="11" xfId="56" applyFont="1" applyFill="1" applyBorder="1" applyAlignment="1" applyProtection="1">
      <alignment horizontal="center" vertical="center" wrapText="1"/>
      <protection locked="0"/>
    </xf>
    <xf numFmtId="0" fontId="63" fillId="36" borderId="11" xfId="0" applyFont="1" applyFill="1" applyBorder="1" applyAlignment="1" applyProtection="1">
      <alignment horizontal="center" vertical="center" wrapText="1"/>
      <protection locked="0"/>
    </xf>
    <xf numFmtId="0" fontId="63" fillId="36" borderId="11" xfId="0" applyFont="1" applyFill="1" applyBorder="1" applyAlignment="1" applyProtection="1">
      <alignment horizontal="left" vertical="center" wrapText="1"/>
      <protection locked="0"/>
    </xf>
    <xf numFmtId="0" fontId="63" fillId="36" borderId="11" xfId="0" applyFont="1" applyFill="1" applyBorder="1" applyAlignment="1" applyProtection="1">
      <alignment horizontal="justify" vertical="center" wrapText="1"/>
      <protection locked="0"/>
    </xf>
    <xf numFmtId="0" fontId="60" fillId="36" borderId="11" xfId="0" applyFont="1" applyFill="1" applyBorder="1" applyAlignment="1" applyProtection="1">
      <alignment horizontal="center" vertical="center" wrapText="1"/>
      <protection locked="0"/>
    </xf>
    <xf numFmtId="9" fontId="60" fillId="36" borderId="11" xfId="56" applyFont="1" applyFill="1" applyBorder="1" applyAlignment="1" applyProtection="1">
      <alignment horizontal="center" vertical="center" wrapText="1"/>
      <protection locked="0"/>
    </xf>
    <xf numFmtId="9" fontId="60" fillId="36" borderId="11" xfId="0" applyNumberFormat="1" applyFont="1" applyFill="1" applyBorder="1" applyAlignment="1" applyProtection="1">
      <alignment horizontal="center" vertical="center" wrapText="1"/>
      <protection locked="0"/>
    </xf>
    <xf numFmtId="186" fontId="60" fillId="36" borderId="11" xfId="56" applyNumberFormat="1" applyFont="1" applyFill="1" applyBorder="1" applyAlignment="1" applyProtection="1">
      <alignment horizontal="center" vertical="center" wrapText="1"/>
      <protection locked="0"/>
    </xf>
    <xf numFmtId="187" fontId="60" fillId="36" borderId="11" xfId="0" applyNumberFormat="1" applyFont="1" applyFill="1" applyBorder="1" applyAlignment="1" applyProtection="1">
      <alignment horizontal="center" vertical="center" wrapText="1"/>
      <protection locked="0"/>
    </xf>
    <xf numFmtId="0" fontId="60" fillId="36" borderId="11" xfId="0" applyFont="1" applyFill="1" applyBorder="1" applyAlignment="1" applyProtection="1">
      <alignment horizontal="justify" vertical="center" wrapText="1"/>
      <protection locked="0"/>
    </xf>
    <xf numFmtId="0" fontId="60" fillId="36" borderId="11" xfId="0" applyFont="1" applyFill="1" applyBorder="1" applyAlignment="1" applyProtection="1">
      <alignment horizontal="left" vertical="center" wrapText="1"/>
      <protection locked="0"/>
    </xf>
    <xf numFmtId="0" fontId="0" fillId="0" borderId="11" xfId="0" applyBorder="1" applyAlignment="1">
      <alignment vertical="center" wrapText="1"/>
    </xf>
    <xf numFmtId="0" fontId="5" fillId="36" borderId="0" xfId="0" applyFont="1" applyFill="1" applyBorder="1" applyAlignment="1">
      <alignment horizontal="center" vertical="center" wrapText="1"/>
    </xf>
    <xf numFmtId="0" fontId="2" fillId="36" borderId="0" xfId="0" applyFont="1" applyFill="1" applyBorder="1" applyAlignment="1">
      <alignment horizontal="center" vertical="center" wrapText="1"/>
    </xf>
    <xf numFmtId="9" fontId="0" fillId="0" borderId="11" xfId="56" applyFont="1" applyBorder="1" applyAlignment="1">
      <alignment horizontal="center" vertical="center"/>
    </xf>
    <xf numFmtId="0" fontId="61" fillId="36" borderId="0" xfId="0" applyFont="1" applyFill="1" applyBorder="1" applyAlignment="1">
      <alignment horizontal="right" vertical="center" wrapText="1"/>
    </xf>
    <xf numFmtId="0" fontId="60" fillId="39" borderId="11" xfId="0" applyFont="1" applyFill="1" applyBorder="1" applyAlignment="1" applyProtection="1">
      <alignment horizontal="center" vertical="center" wrapText="1"/>
      <protection locked="0"/>
    </xf>
    <xf numFmtId="9" fontId="0" fillId="0" borderId="11" xfId="56" applyFont="1" applyBorder="1" applyAlignment="1">
      <alignment horizontal="center" vertical="center"/>
    </xf>
    <xf numFmtId="0" fontId="0" fillId="39" borderId="11" xfId="0" applyFill="1" applyBorder="1" applyAlignment="1" applyProtection="1">
      <alignment horizontal="left" vertical="center" wrapText="1"/>
      <protection locked="0"/>
    </xf>
    <xf numFmtId="0" fontId="35" fillId="39" borderId="11" xfId="0" applyFont="1" applyFill="1" applyBorder="1" applyAlignment="1" applyProtection="1">
      <alignment horizontal="left" vertical="center" wrapText="1"/>
      <protection locked="0"/>
    </xf>
    <xf numFmtId="9" fontId="0" fillId="36" borderId="11" xfId="56" applyFont="1" applyFill="1" applyBorder="1" applyAlignment="1">
      <alignment horizontal="center" vertical="center"/>
    </xf>
    <xf numFmtId="0" fontId="60" fillId="36" borderId="22" xfId="0" applyFont="1" applyFill="1" applyBorder="1" applyAlignment="1" applyProtection="1">
      <alignment horizontal="center" vertical="center" wrapText="1"/>
      <protection locked="0"/>
    </xf>
    <xf numFmtId="0" fontId="63" fillId="36" borderId="22" xfId="0" applyFont="1" applyFill="1" applyBorder="1" applyAlignment="1" applyProtection="1">
      <alignment horizontal="center" vertical="center" wrapText="1"/>
      <protection locked="0"/>
    </xf>
    <xf numFmtId="0" fontId="60" fillId="36" borderId="11" xfId="0" applyFont="1" applyFill="1" applyBorder="1" applyAlignment="1">
      <alignment horizontal="center" vertical="center" wrapText="1"/>
    </xf>
    <xf numFmtId="0" fontId="60" fillId="36" borderId="15" xfId="0" applyFont="1" applyFill="1" applyBorder="1" applyAlignment="1">
      <alignment horizontal="center" vertical="center" wrapText="1"/>
    </xf>
    <xf numFmtId="0" fontId="2" fillId="39" borderId="11" xfId="0" applyFont="1" applyFill="1" applyBorder="1" applyAlignment="1">
      <alignment horizontal="center" vertical="center" wrapText="1"/>
    </xf>
    <xf numFmtId="0" fontId="2" fillId="41" borderId="11" xfId="0" applyFont="1" applyFill="1" applyBorder="1" applyAlignment="1">
      <alignment horizontal="center" vertical="center" wrapText="1"/>
    </xf>
    <xf numFmtId="0" fontId="5" fillId="38" borderId="11" xfId="0" applyFont="1" applyFill="1" applyBorder="1" applyAlignment="1">
      <alignment horizontal="center" vertical="center" wrapText="1"/>
    </xf>
    <xf numFmtId="0" fontId="2" fillId="16" borderId="11" xfId="0" applyFont="1" applyFill="1" applyBorder="1" applyAlignment="1">
      <alignment horizontal="center" vertical="center" wrapText="1"/>
    </xf>
    <xf numFmtId="0" fontId="2" fillId="19" borderId="11" xfId="0" applyFont="1" applyFill="1" applyBorder="1" applyAlignment="1">
      <alignment horizontal="center" vertical="center" wrapText="1"/>
    </xf>
    <xf numFmtId="0" fontId="2" fillId="37" borderId="22" xfId="0" applyFont="1" applyFill="1" applyBorder="1" applyAlignment="1">
      <alignment horizontal="center" vertical="center" wrapText="1"/>
    </xf>
    <xf numFmtId="0" fontId="2" fillId="37" borderId="23" xfId="0" applyFont="1" applyFill="1" applyBorder="1" applyAlignment="1">
      <alignment horizontal="center" vertical="center" wrapText="1"/>
    </xf>
    <xf numFmtId="0" fontId="66" fillId="36" borderId="12" xfId="0" applyFont="1" applyFill="1" applyBorder="1" applyAlignment="1">
      <alignment horizontal="justify" vertical="center" wrapText="1"/>
    </xf>
    <xf numFmtId="0" fontId="60" fillId="36" borderId="17" xfId="0" applyFont="1" applyFill="1" applyBorder="1" applyAlignment="1">
      <alignment horizontal="center" vertical="center" wrapText="1"/>
    </xf>
    <xf numFmtId="0" fontId="60" fillId="36" borderId="11" xfId="0" applyNumberFormat="1" applyFont="1" applyFill="1" applyBorder="1" applyAlignment="1">
      <alignment horizontal="center" vertical="center" wrapText="1"/>
    </xf>
    <xf numFmtId="0" fontId="60" fillId="36" borderId="11" xfId="0" applyFont="1" applyFill="1" applyBorder="1" applyAlignment="1">
      <alignment horizontal="left" vertical="center" wrapText="1"/>
    </xf>
    <xf numFmtId="0" fontId="59" fillId="36" borderId="11" xfId="0" applyFont="1" applyFill="1" applyBorder="1" applyAlignment="1" applyProtection="1">
      <alignment horizontal="center" vertical="center"/>
      <protection locked="0"/>
    </xf>
    <xf numFmtId="9" fontId="67" fillId="36" borderId="15" xfId="56" applyFont="1" applyFill="1" applyBorder="1" applyAlignment="1" applyProtection="1">
      <alignment horizontal="center" vertical="center" wrapText="1"/>
      <protection locked="0"/>
    </xf>
    <xf numFmtId="9" fontId="3" fillId="36" borderId="15" xfId="56" applyFont="1" applyFill="1" applyBorder="1" applyAlignment="1">
      <alignment horizontal="center" vertical="center" wrapText="1"/>
    </xf>
    <xf numFmtId="0" fontId="63" fillId="36" borderId="15" xfId="0" applyFont="1" applyFill="1" applyBorder="1" applyAlignment="1" applyProtection="1">
      <alignment horizontal="center" vertical="center" wrapText="1"/>
      <protection locked="0"/>
    </xf>
    <xf numFmtId="9" fontId="10" fillId="36" borderId="15" xfId="56" applyFont="1" applyFill="1" applyBorder="1" applyAlignment="1">
      <alignment horizontal="center" vertical="center" wrapText="1"/>
    </xf>
    <xf numFmtId="0" fontId="60" fillId="36" borderId="14" xfId="0" applyFont="1" applyFill="1" applyBorder="1" applyAlignment="1" applyProtection="1">
      <alignment horizontal="center" vertical="center" wrapText="1"/>
      <protection locked="0"/>
    </xf>
    <xf numFmtId="0" fontId="60" fillId="36" borderId="14" xfId="0" applyFont="1" applyFill="1" applyBorder="1" applyAlignment="1">
      <alignment horizontal="center" vertical="center" wrapText="1"/>
    </xf>
    <xf numFmtId="9" fontId="60" fillId="36" borderId="14" xfId="0" applyNumberFormat="1" applyFont="1" applyFill="1" applyBorder="1" applyAlignment="1" applyProtection="1">
      <alignment horizontal="center" vertical="center" wrapText="1"/>
      <protection locked="0"/>
    </xf>
    <xf numFmtId="0" fontId="60" fillId="36" borderId="14" xfId="0" applyFont="1" applyFill="1" applyBorder="1" applyAlignment="1" applyProtection="1">
      <alignment horizontal="left" vertical="center" wrapText="1"/>
      <protection locked="0"/>
    </xf>
    <xf numFmtId="9" fontId="3" fillId="36" borderId="14" xfId="56" applyFont="1" applyFill="1" applyBorder="1" applyAlignment="1">
      <alignment horizontal="center" vertical="center" wrapText="1"/>
    </xf>
    <xf numFmtId="0" fontId="60" fillId="36" borderId="14" xfId="0" applyFont="1" applyFill="1" applyBorder="1" applyAlignment="1" applyProtection="1">
      <alignment horizontal="justify" vertical="center" wrapText="1"/>
      <protection locked="0"/>
    </xf>
    <xf numFmtId="0" fontId="60" fillId="36" borderId="14" xfId="56" applyNumberFormat="1" applyFont="1" applyFill="1" applyBorder="1" applyAlignment="1">
      <alignment horizontal="center" vertical="center" wrapText="1"/>
    </xf>
    <xf numFmtId="9" fontId="60" fillId="36" borderId="14" xfId="56" applyFont="1" applyFill="1" applyBorder="1" applyAlignment="1" applyProtection="1">
      <alignment horizontal="center" vertical="center" wrapText="1"/>
      <protection locked="0"/>
    </xf>
    <xf numFmtId="9" fontId="60" fillId="36" borderId="14" xfId="56" applyNumberFormat="1" applyFont="1" applyFill="1" applyBorder="1" applyAlignment="1" applyProtection="1">
      <alignment horizontal="center" vertical="center" wrapText="1"/>
      <protection locked="0"/>
    </xf>
    <xf numFmtId="0" fontId="63" fillId="36" borderId="14" xfId="0" applyFont="1" applyFill="1" applyBorder="1" applyAlignment="1" applyProtection="1">
      <alignment horizontal="justify" vertical="center" wrapText="1"/>
      <protection locked="0"/>
    </xf>
    <xf numFmtId="9" fontId="60" fillId="36" borderId="14" xfId="56" applyFont="1" applyFill="1" applyBorder="1" applyAlignment="1">
      <alignment horizontal="center" vertical="center" wrapText="1"/>
    </xf>
    <xf numFmtId="9" fontId="3" fillId="36" borderId="14" xfId="56" applyFont="1" applyFill="1" applyBorder="1" applyAlignment="1" applyProtection="1">
      <alignment horizontal="center" vertical="center" wrapText="1"/>
      <protection locked="0"/>
    </xf>
    <xf numFmtId="0" fontId="63" fillId="36" borderId="24" xfId="0" applyFont="1" applyFill="1" applyBorder="1" applyAlignment="1" applyProtection="1">
      <alignment horizontal="justify" vertical="center" wrapText="1"/>
      <protection locked="0"/>
    </xf>
    <xf numFmtId="0" fontId="0" fillId="39" borderId="25" xfId="0" applyFill="1" applyBorder="1" applyAlignment="1">
      <alignment vertical="center" wrapText="1"/>
    </xf>
    <xf numFmtId="0" fontId="63" fillId="36" borderId="26" xfId="0" applyFont="1" applyFill="1" applyBorder="1" applyAlignment="1" applyProtection="1">
      <alignment horizontal="justify" vertical="center" wrapText="1"/>
      <protection locked="0"/>
    </xf>
    <xf numFmtId="0" fontId="63" fillId="36" borderId="26" xfId="0" applyFont="1" applyFill="1" applyBorder="1" applyAlignment="1" applyProtection="1">
      <alignment horizontal="left" vertical="center" wrapText="1"/>
      <protection locked="0"/>
    </xf>
    <xf numFmtId="0" fontId="35" fillId="39" borderId="25" xfId="0" applyFont="1" applyFill="1" applyBorder="1" applyAlignment="1">
      <alignment vertical="center" wrapText="1"/>
    </xf>
    <xf numFmtId="0" fontId="0" fillId="39" borderId="27" xfId="0" applyFill="1" applyBorder="1" applyAlignment="1">
      <alignment vertical="center" wrapText="1"/>
    </xf>
    <xf numFmtId="9" fontId="0" fillId="0" borderId="16" xfId="56" applyFont="1" applyBorder="1" applyAlignment="1">
      <alignment horizontal="center" vertical="center"/>
    </xf>
    <xf numFmtId="0" fontId="60" fillId="39" borderId="16" xfId="0" applyFont="1" applyFill="1" applyBorder="1" applyAlignment="1" applyProtection="1">
      <alignment horizontal="center" vertical="center" wrapText="1"/>
      <protection locked="0"/>
    </xf>
    <xf numFmtId="0" fontId="0" fillId="0" borderId="16" xfId="0" applyBorder="1" applyAlignment="1">
      <alignment horizontal="center" vertical="center" wrapText="1"/>
    </xf>
    <xf numFmtId="0" fontId="0" fillId="39" borderId="16" xfId="0" applyFill="1" applyBorder="1" applyAlignment="1" applyProtection="1">
      <alignment horizontal="left" vertical="center" wrapText="1"/>
      <protection locked="0"/>
    </xf>
    <xf numFmtId="0" fontId="60" fillId="36" borderId="16" xfId="0" applyFont="1" applyFill="1" applyBorder="1" applyAlignment="1" applyProtection="1">
      <alignment horizontal="center" vertical="center" wrapText="1"/>
      <protection locked="0"/>
    </xf>
    <xf numFmtId="0" fontId="60" fillId="36" borderId="16" xfId="0" applyFont="1" applyFill="1" applyBorder="1" applyAlignment="1">
      <alignment horizontal="center" vertical="center" wrapText="1"/>
    </xf>
    <xf numFmtId="9" fontId="60" fillId="36" borderId="16" xfId="0" applyNumberFormat="1" applyFont="1" applyFill="1" applyBorder="1" applyAlignment="1" applyProtection="1">
      <alignment horizontal="center" vertical="center" wrapText="1"/>
      <protection locked="0"/>
    </xf>
    <xf numFmtId="0" fontId="60" fillId="36" borderId="16" xfId="0" applyFont="1" applyFill="1" applyBorder="1" applyAlignment="1" applyProtection="1">
      <alignment horizontal="left" vertical="center" wrapText="1"/>
      <protection locked="0"/>
    </xf>
    <xf numFmtId="9" fontId="3" fillId="36" borderId="16" xfId="56" applyFont="1" applyFill="1" applyBorder="1" applyAlignment="1">
      <alignment horizontal="center" vertical="center" wrapText="1"/>
    </xf>
    <xf numFmtId="0" fontId="60" fillId="36" borderId="16" xfId="0" applyFont="1" applyFill="1" applyBorder="1" applyAlignment="1" applyProtection="1">
      <alignment horizontal="justify" vertical="center" wrapText="1"/>
      <protection locked="0"/>
    </xf>
    <xf numFmtId="0" fontId="60" fillId="36" borderId="16" xfId="56" applyNumberFormat="1" applyFont="1" applyFill="1" applyBorder="1" applyAlignment="1">
      <alignment horizontal="center" vertical="center" wrapText="1"/>
    </xf>
    <xf numFmtId="9" fontId="60" fillId="36" borderId="16" xfId="56" applyFont="1" applyFill="1" applyBorder="1" applyAlignment="1">
      <alignment horizontal="center" vertical="center" wrapText="1"/>
    </xf>
    <xf numFmtId="9" fontId="3" fillId="36" borderId="16" xfId="56" applyFont="1" applyFill="1" applyBorder="1" applyAlignment="1" applyProtection="1">
      <alignment horizontal="center" vertical="center" wrapText="1"/>
      <protection locked="0"/>
    </xf>
    <xf numFmtId="0" fontId="60" fillId="36" borderId="28" xfId="0" applyFont="1" applyFill="1" applyBorder="1" applyAlignment="1" applyProtection="1">
      <alignment horizontal="center" vertical="center" wrapText="1"/>
      <protection locked="0"/>
    </xf>
    <xf numFmtId="0" fontId="2" fillId="41" borderId="12" xfId="0" applyFont="1" applyFill="1" applyBorder="1" applyAlignment="1">
      <alignment horizontal="center" vertical="center" wrapText="1"/>
    </xf>
    <xf numFmtId="0" fontId="2" fillId="26" borderId="12" xfId="0" applyFont="1" applyFill="1" applyBorder="1" applyAlignment="1">
      <alignment horizontal="center" vertical="center" wrapText="1"/>
    </xf>
    <xf numFmtId="0" fontId="2" fillId="39" borderId="12" xfId="0" applyFont="1" applyFill="1" applyBorder="1" applyAlignment="1">
      <alignment horizontal="center" vertical="center" wrapText="1"/>
    </xf>
    <xf numFmtId="0" fontId="60" fillId="36" borderId="29" xfId="0" applyFont="1" applyFill="1" applyBorder="1" applyAlignment="1" applyProtection="1">
      <alignment horizontal="justify" vertical="center" wrapText="1"/>
      <protection locked="0"/>
    </xf>
    <xf numFmtId="0" fontId="66" fillId="36" borderId="30" xfId="0" applyFont="1" applyFill="1" applyBorder="1" applyAlignment="1">
      <alignment horizontal="justify" vertical="center" wrapText="1"/>
    </xf>
    <xf numFmtId="0" fontId="60" fillId="36" borderId="19" xfId="0" applyFont="1" applyFill="1" applyBorder="1" applyAlignment="1">
      <alignment horizontal="center" vertical="center" wrapText="1"/>
    </xf>
    <xf numFmtId="0" fontId="60" fillId="36" borderId="14" xfId="0" applyNumberFormat="1" applyFont="1" applyFill="1" applyBorder="1" applyAlignment="1" applyProtection="1">
      <alignment horizontal="center" vertical="center" wrapText="1"/>
      <protection locked="0"/>
    </xf>
    <xf numFmtId="0" fontId="63" fillId="36" borderId="14" xfId="0" applyFont="1" applyFill="1" applyBorder="1" applyAlignment="1" applyProtection="1">
      <alignment horizontal="center" vertical="center" wrapText="1"/>
      <protection locked="0"/>
    </xf>
    <xf numFmtId="0" fontId="60" fillId="36" borderId="25" xfId="0" applyFont="1" applyFill="1" applyBorder="1" applyAlignment="1" applyProtection="1">
      <alignment horizontal="justify" vertical="center" wrapText="1"/>
      <protection locked="0"/>
    </xf>
    <xf numFmtId="0" fontId="63" fillId="36" borderId="26" xfId="0" applyFont="1" applyFill="1" applyBorder="1" applyAlignment="1" applyProtection="1">
      <alignment horizontal="center" vertical="center" wrapText="1"/>
      <protection locked="0"/>
    </xf>
    <xf numFmtId="0" fontId="60" fillId="36" borderId="27" xfId="0" applyFont="1" applyFill="1" applyBorder="1" applyAlignment="1" applyProtection="1">
      <alignment horizontal="justify" vertical="center" wrapText="1"/>
      <protection locked="0"/>
    </xf>
    <xf numFmtId="0" fontId="66" fillId="36" borderId="16" xfId="0" applyFont="1" applyFill="1" applyBorder="1" applyAlignment="1">
      <alignment horizontal="justify" vertical="center" wrapText="1"/>
    </xf>
    <xf numFmtId="0" fontId="60" fillId="36" borderId="18" xfId="0" applyFont="1" applyFill="1" applyBorder="1" applyAlignment="1">
      <alignment horizontal="center" vertical="center" wrapText="1"/>
    </xf>
    <xf numFmtId="9" fontId="60" fillId="36" borderId="16" xfId="56" applyFont="1" applyFill="1" applyBorder="1" applyAlignment="1" applyProtection="1">
      <alignment horizontal="center" vertical="center" wrapText="1"/>
      <protection locked="0"/>
    </xf>
    <xf numFmtId="186" fontId="60" fillId="36" borderId="16" xfId="56" applyNumberFormat="1" applyFont="1" applyFill="1" applyBorder="1" applyAlignment="1" applyProtection="1">
      <alignment horizontal="center" vertical="center" wrapText="1"/>
      <protection locked="0"/>
    </xf>
    <xf numFmtId="0" fontId="63" fillId="36" borderId="16" xfId="0" applyFont="1" applyFill="1" applyBorder="1" applyAlignment="1" applyProtection="1">
      <alignment horizontal="center" vertical="center" wrapText="1"/>
      <protection locked="0"/>
    </xf>
    <xf numFmtId="0" fontId="2" fillId="36" borderId="31" xfId="0" applyFont="1" applyFill="1" applyBorder="1" applyAlignment="1">
      <alignment vertical="center" wrapText="1"/>
    </xf>
    <xf numFmtId="0" fontId="5" fillId="38" borderId="25" xfId="0" applyFont="1" applyFill="1" applyBorder="1" applyAlignment="1">
      <alignment horizontal="center" vertical="center" wrapText="1"/>
    </xf>
    <xf numFmtId="0" fontId="5" fillId="38" borderId="26" xfId="0" applyFont="1" applyFill="1" applyBorder="1" applyAlignment="1">
      <alignment horizontal="center" vertical="center" wrapText="1"/>
    </xf>
    <xf numFmtId="0" fontId="2" fillId="38" borderId="25" xfId="0" applyFont="1" applyFill="1" applyBorder="1" applyAlignment="1">
      <alignment horizontal="center" vertical="center" wrapText="1"/>
    </xf>
    <xf numFmtId="0" fontId="2" fillId="24" borderId="26" xfId="0" applyFont="1" applyFill="1" applyBorder="1" applyAlignment="1">
      <alignment horizontal="center" vertical="center" wrapText="1"/>
    </xf>
    <xf numFmtId="0" fontId="2" fillId="38" borderId="32" xfId="0" applyFont="1" applyFill="1" applyBorder="1" applyAlignment="1">
      <alignment horizontal="center" vertical="center" wrapText="1"/>
    </xf>
    <xf numFmtId="0" fontId="2" fillId="38" borderId="33" xfId="0" applyFont="1" applyFill="1" applyBorder="1" applyAlignment="1">
      <alignment horizontal="center" vertical="center" wrapText="1"/>
    </xf>
    <xf numFmtId="0" fontId="2" fillId="36" borderId="25" xfId="0" applyFont="1" applyFill="1" applyBorder="1" applyAlignment="1">
      <alignment vertical="center" wrapText="1"/>
    </xf>
    <xf numFmtId="0" fontId="60" fillId="36" borderId="26" xfId="0" applyFont="1" applyFill="1" applyBorder="1" applyAlignment="1">
      <alignment horizontal="center" vertical="center" wrapText="1"/>
    </xf>
    <xf numFmtId="0" fontId="68" fillId="0" borderId="26" xfId="0" applyFont="1" applyBorder="1" applyAlignment="1">
      <alignment horizontal="justify" vertical="center" wrapText="1"/>
    </xf>
    <xf numFmtId="0" fontId="60" fillId="36" borderId="34" xfId="0" applyFont="1" applyFill="1" applyBorder="1" applyAlignment="1" applyProtection="1">
      <alignment horizontal="center" vertical="center" wrapText="1"/>
      <protection locked="0"/>
    </xf>
    <xf numFmtId="0" fontId="60" fillId="36" borderId="26" xfId="0" applyFont="1" applyFill="1" applyBorder="1" applyAlignment="1" applyProtection="1">
      <alignment horizontal="center" vertical="center" wrapText="1"/>
      <protection locked="0"/>
    </xf>
    <xf numFmtId="0" fontId="2" fillId="36" borderId="27" xfId="0" applyFont="1" applyFill="1" applyBorder="1" applyAlignment="1">
      <alignment vertical="center" wrapText="1"/>
    </xf>
    <xf numFmtId="0" fontId="2" fillId="37" borderId="25" xfId="0" applyFont="1" applyFill="1" applyBorder="1" applyAlignment="1">
      <alignment horizontal="center" vertical="center" wrapText="1"/>
    </xf>
    <xf numFmtId="0" fontId="2" fillId="19" borderId="26" xfId="0" applyFont="1" applyFill="1" applyBorder="1" applyAlignment="1">
      <alignment horizontal="center" vertical="center" wrapText="1"/>
    </xf>
    <xf numFmtId="0" fontId="2" fillId="37" borderId="27" xfId="0" applyFont="1" applyFill="1" applyBorder="1" applyAlignment="1">
      <alignment horizontal="center" vertical="center" wrapText="1"/>
    </xf>
    <xf numFmtId="0" fontId="2" fillId="37" borderId="16" xfId="0" applyFont="1" applyFill="1" applyBorder="1" applyAlignment="1">
      <alignment horizontal="center" vertical="center" wrapText="1"/>
    </xf>
    <xf numFmtId="0" fontId="61" fillId="37" borderId="16" xfId="0" applyFont="1" applyFill="1" applyBorder="1" applyAlignment="1">
      <alignment/>
    </xf>
    <xf numFmtId="0" fontId="2" fillId="19" borderId="16" xfId="0" applyFont="1" applyFill="1" applyBorder="1" applyAlignment="1">
      <alignment horizontal="center" vertical="center" wrapText="1"/>
    </xf>
    <xf numFmtId="0" fontId="2" fillId="19" borderId="28" xfId="0" applyFont="1" applyFill="1" applyBorder="1" applyAlignment="1">
      <alignment horizontal="center" vertical="center" wrapText="1"/>
    </xf>
    <xf numFmtId="188" fontId="60" fillId="36" borderId="24" xfId="51" applyNumberFormat="1" applyFont="1" applyFill="1" applyBorder="1" applyAlignment="1" applyProtection="1">
      <alignment horizontal="center" vertical="center" wrapText="1"/>
      <protection locked="0"/>
    </xf>
    <xf numFmtId="188" fontId="60" fillId="36" borderId="26" xfId="51" applyNumberFormat="1" applyFont="1" applyFill="1" applyBorder="1" applyAlignment="1" applyProtection="1">
      <alignment horizontal="center" vertical="center" wrapText="1"/>
      <protection locked="0"/>
    </xf>
    <xf numFmtId="188" fontId="60" fillId="36" borderId="28" xfId="51" applyNumberFormat="1" applyFont="1" applyFill="1" applyBorder="1" applyAlignment="1" applyProtection="1">
      <alignment horizontal="center" vertical="center" wrapText="1"/>
      <protection locked="0"/>
    </xf>
    <xf numFmtId="188" fontId="60" fillId="36" borderId="26" xfId="0" applyNumberFormat="1" applyFont="1" applyFill="1" applyBorder="1" applyAlignment="1" applyProtection="1">
      <alignment horizontal="center" vertical="center" wrapText="1"/>
      <protection locked="0"/>
    </xf>
    <xf numFmtId="0" fontId="2" fillId="37" borderId="35" xfId="0" applyFont="1" applyFill="1" applyBorder="1" applyAlignment="1">
      <alignment horizontal="center" vertical="center" wrapText="1"/>
    </xf>
    <xf numFmtId="0" fontId="60" fillId="36" borderId="36" xfId="0" applyFont="1" applyFill="1" applyBorder="1" applyAlignment="1" applyProtection="1">
      <alignment horizontal="center" vertical="center" wrapText="1"/>
      <protection locked="0"/>
    </xf>
    <xf numFmtId="0" fontId="60" fillId="36" borderId="35" xfId="0" applyFont="1" applyFill="1" applyBorder="1" applyAlignment="1" applyProtection="1">
      <alignment horizontal="center" vertical="center" wrapText="1"/>
      <protection locked="0"/>
    </xf>
    <xf numFmtId="0" fontId="2" fillId="19" borderId="25" xfId="0" applyFont="1" applyFill="1" applyBorder="1" applyAlignment="1">
      <alignment horizontal="center" vertical="center" wrapText="1"/>
    </xf>
    <xf numFmtId="0" fontId="2" fillId="19" borderId="27" xfId="0" applyFont="1" applyFill="1" applyBorder="1" applyAlignment="1">
      <alignment horizontal="center" vertical="center" wrapText="1"/>
    </xf>
    <xf numFmtId="0" fontId="60" fillId="36" borderId="29" xfId="0" applyFont="1" applyFill="1" applyBorder="1" applyAlignment="1" applyProtection="1">
      <alignment horizontal="center" vertical="center" wrapText="1"/>
      <protection locked="0"/>
    </xf>
    <xf numFmtId="0" fontId="60" fillId="36" borderId="25" xfId="0" applyFont="1" applyFill="1" applyBorder="1" applyAlignment="1" applyProtection="1">
      <alignment horizontal="center" vertical="center" wrapText="1"/>
      <protection locked="0"/>
    </xf>
    <xf numFmtId="0" fontId="60" fillId="36" borderId="27" xfId="0" applyFont="1" applyFill="1" applyBorder="1" applyAlignment="1" applyProtection="1">
      <alignment horizontal="center" vertical="center" wrapText="1"/>
      <protection locked="0"/>
    </xf>
    <xf numFmtId="0" fontId="2" fillId="26" borderId="25" xfId="0" applyFont="1" applyFill="1" applyBorder="1" applyAlignment="1">
      <alignment horizontal="center" vertical="center" wrapText="1"/>
    </xf>
    <xf numFmtId="0" fontId="2" fillId="41" borderId="32" xfId="0" applyFont="1" applyFill="1" applyBorder="1" applyAlignment="1">
      <alignment horizontal="center" vertical="center" wrapText="1"/>
    </xf>
    <xf numFmtId="0" fontId="2" fillId="41" borderId="33" xfId="0" applyFont="1" applyFill="1" applyBorder="1" applyAlignment="1">
      <alignment horizontal="center" vertical="center" wrapText="1"/>
    </xf>
    <xf numFmtId="0" fontId="60" fillId="36" borderId="29" xfId="0" applyFont="1" applyFill="1" applyBorder="1" applyAlignment="1">
      <alignment horizontal="center" vertical="center" wrapText="1"/>
    </xf>
    <xf numFmtId="0" fontId="60" fillId="36" borderId="24" xfId="0" applyFont="1" applyFill="1" applyBorder="1" applyAlignment="1" applyProtection="1">
      <alignment horizontal="justify" vertical="center" wrapText="1"/>
      <protection locked="0"/>
    </xf>
    <xf numFmtId="0" fontId="60" fillId="36" borderId="25" xfId="0" applyFont="1" applyFill="1" applyBorder="1" applyAlignment="1">
      <alignment horizontal="center" vertical="center" wrapText="1"/>
    </xf>
    <xf numFmtId="0" fontId="60" fillId="36" borderId="26" xfId="0" applyFont="1" applyFill="1" applyBorder="1" applyAlignment="1" applyProtection="1">
      <alignment horizontal="justify" vertical="center" wrapText="1"/>
      <protection locked="0"/>
    </xf>
    <xf numFmtId="0" fontId="60" fillId="36" borderId="27" xfId="0" applyFont="1" applyFill="1" applyBorder="1" applyAlignment="1">
      <alignment horizontal="center" vertical="center" wrapText="1"/>
    </xf>
    <xf numFmtId="0" fontId="60" fillId="36" borderId="28" xfId="0" applyFont="1" applyFill="1" applyBorder="1" applyAlignment="1" applyProtection="1">
      <alignment horizontal="justify" vertical="center" wrapText="1"/>
      <protection locked="0"/>
    </xf>
    <xf numFmtId="0" fontId="2" fillId="19" borderId="32" xfId="0" applyFont="1" applyFill="1" applyBorder="1" applyAlignment="1">
      <alignment horizontal="center" vertical="center" wrapText="1"/>
    </xf>
    <xf numFmtId="0" fontId="2" fillId="19" borderId="33" xfId="0" applyFont="1" applyFill="1" applyBorder="1" applyAlignment="1">
      <alignment horizontal="center" vertical="center" wrapText="1"/>
    </xf>
    <xf numFmtId="0" fontId="60" fillId="36" borderId="24" xfId="0" applyFont="1" applyFill="1" applyBorder="1" applyAlignment="1" applyProtection="1">
      <alignment horizontal="center" vertical="center" wrapText="1"/>
      <protection locked="0"/>
    </xf>
    <xf numFmtId="0" fontId="60" fillId="36" borderId="36" xfId="0" applyFont="1" applyFill="1" applyBorder="1" applyAlignment="1" applyProtection="1">
      <alignment horizontal="justify" vertical="center" wrapText="1"/>
      <protection locked="0"/>
    </xf>
    <xf numFmtId="0" fontId="2" fillId="39" borderId="25" xfId="0" applyFont="1" applyFill="1" applyBorder="1" applyAlignment="1">
      <alignment horizontal="center" vertical="center" wrapText="1"/>
    </xf>
    <xf numFmtId="0" fontId="2" fillId="39" borderId="32" xfId="0" applyFont="1" applyFill="1" applyBorder="1" applyAlignment="1">
      <alignment horizontal="center" vertical="center" wrapText="1"/>
    </xf>
    <xf numFmtId="0" fontId="2" fillId="39" borderId="33" xfId="0" applyFont="1" applyFill="1" applyBorder="1" applyAlignment="1">
      <alignment horizontal="center" vertical="center" wrapText="1"/>
    </xf>
    <xf numFmtId="0" fontId="2" fillId="16" borderId="25" xfId="0" applyFont="1" applyFill="1" applyBorder="1" applyAlignment="1">
      <alignment horizontal="center" vertical="center" wrapText="1"/>
    </xf>
    <xf numFmtId="0" fontId="2" fillId="41" borderId="25" xfId="0" applyFont="1" applyFill="1" applyBorder="1" applyAlignment="1">
      <alignment horizontal="center" vertical="center" wrapText="1"/>
    </xf>
    <xf numFmtId="0" fontId="2" fillId="41" borderId="27" xfId="0" applyFont="1" applyFill="1" applyBorder="1" applyAlignment="1">
      <alignment horizontal="center" vertical="center" wrapText="1"/>
    </xf>
    <xf numFmtId="0" fontId="2" fillId="41" borderId="16" xfId="0" applyFont="1" applyFill="1" applyBorder="1" applyAlignment="1">
      <alignment horizontal="center" vertical="center" wrapText="1"/>
    </xf>
    <xf numFmtId="0" fontId="2" fillId="41" borderId="28" xfId="0" applyFont="1" applyFill="1" applyBorder="1" applyAlignment="1">
      <alignment horizontal="center" vertical="center" wrapText="1"/>
    </xf>
    <xf numFmtId="0" fontId="60" fillId="36" borderId="37" xfId="0" applyFont="1" applyFill="1" applyBorder="1" applyAlignment="1">
      <alignment horizontal="center" vertical="center" wrapText="1"/>
    </xf>
    <xf numFmtId="9" fontId="3" fillId="36" borderId="15" xfId="56" applyFont="1" applyFill="1" applyBorder="1" applyAlignment="1" applyProtection="1">
      <alignment horizontal="center" vertical="center" wrapText="1"/>
      <protection locked="0"/>
    </xf>
    <xf numFmtId="0" fontId="63" fillId="36" borderId="38" xfId="0" applyFont="1" applyFill="1" applyBorder="1" applyAlignment="1" applyProtection="1">
      <alignment horizontal="center" vertical="center" wrapText="1"/>
      <protection locked="0"/>
    </xf>
    <xf numFmtId="0" fontId="2" fillId="16" borderId="27" xfId="0" applyFont="1" applyFill="1" applyBorder="1" applyAlignment="1">
      <alignment horizontal="center" vertical="center" wrapText="1"/>
    </xf>
    <xf numFmtId="0" fontId="2" fillId="16" borderId="16" xfId="0" applyFont="1" applyFill="1" applyBorder="1" applyAlignment="1">
      <alignment horizontal="center" vertical="center" wrapText="1"/>
    </xf>
    <xf numFmtId="0" fontId="2" fillId="16" borderId="28" xfId="0" applyFont="1" applyFill="1" applyBorder="1" applyAlignment="1">
      <alignment horizontal="center" vertical="center" wrapText="1"/>
    </xf>
    <xf numFmtId="9" fontId="0" fillId="26" borderId="14" xfId="56" applyFont="1" applyFill="1" applyBorder="1" applyAlignment="1">
      <alignment horizontal="center" vertical="center" wrapText="1"/>
    </xf>
    <xf numFmtId="9" fontId="0" fillId="26" borderId="11" xfId="56" applyFont="1" applyFill="1" applyBorder="1" applyAlignment="1">
      <alignment horizontal="center" vertical="center" wrapText="1"/>
    </xf>
    <xf numFmtId="9" fontId="0" fillId="26" borderId="16" xfId="56" applyFont="1" applyFill="1" applyBorder="1" applyAlignment="1">
      <alignment horizontal="center" vertical="center" wrapText="1"/>
    </xf>
    <xf numFmtId="0" fontId="11" fillId="39" borderId="37" xfId="0" applyFont="1" applyFill="1" applyBorder="1" applyAlignment="1">
      <alignment vertical="center" wrapText="1"/>
    </xf>
    <xf numFmtId="9" fontId="11" fillId="36" borderId="15" xfId="56" applyFont="1" applyFill="1" applyBorder="1" applyAlignment="1">
      <alignment horizontal="center" vertical="center" wrapText="1"/>
    </xf>
    <xf numFmtId="0" fontId="11" fillId="39" borderId="15" xfId="0" applyFont="1" applyFill="1" applyBorder="1" applyAlignment="1" applyProtection="1">
      <alignment horizontal="center" vertical="center" wrapText="1"/>
      <protection locked="0"/>
    </xf>
    <xf numFmtId="0" fontId="11" fillId="36" borderId="15" xfId="0" applyFont="1" applyFill="1" applyBorder="1" applyAlignment="1">
      <alignment vertical="center" wrapText="1"/>
    </xf>
    <xf numFmtId="0" fontId="11" fillId="39" borderId="15" xfId="0" applyFont="1" applyFill="1" applyBorder="1" applyAlignment="1">
      <alignment horizontal="left" vertical="center" wrapText="1"/>
    </xf>
    <xf numFmtId="0" fontId="11" fillId="36" borderId="15" xfId="0" applyFont="1" applyFill="1" applyBorder="1" applyAlignment="1" applyProtection="1">
      <alignment horizontal="center" vertical="center" wrapText="1"/>
      <protection locked="0"/>
    </xf>
    <xf numFmtId="0" fontId="11" fillId="36" borderId="15" xfId="0" applyFont="1" applyFill="1" applyBorder="1" applyAlignment="1">
      <alignment horizontal="center" vertical="center" wrapText="1"/>
    </xf>
    <xf numFmtId="0" fontId="59" fillId="36" borderId="14" xfId="0" applyNumberFormat="1" applyFont="1" applyFill="1" applyBorder="1" applyAlignment="1" applyProtection="1">
      <alignment horizontal="center" vertical="center"/>
      <protection locked="0"/>
    </xf>
    <xf numFmtId="0" fontId="60" fillId="36" borderId="11" xfId="56" applyNumberFormat="1" applyFont="1" applyFill="1" applyBorder="1" applyAlignment="1" applyProtection="1">
      <alignment horizontal="center" vertical="center" wrapText="1"/>
      <protection locked="0"/>
    </xf>
    <xf numFmtId="0" fontId="60" fillId="36" borderId="14" xfId="56" applyNumberFormat="1" applyFont="1" applyFill="1" applyBorder="1" applyAlignment="1" applyProtection="1">
      <alignment horizontal="center" vertical="center" wrapText="1"/>
      <protection locked="0"/>
    </xf>
    <xf numFmtId="9" fontId="12" fillId="36" borderId="36" xfId="56" applyFont="1" applyFill="1" applyBorder="1" applyAlignment="1">
      <alignment horizontal="center" vertical="center" wrapText="1"/>
    </xf>
    <xf numFmtId="0" fontId="60" fillId="0" borderId="14" xfId="0" applyFont="1" applyFill="1" applyBorder="1" applyAlignment="1" applyProtection="1">
      <alignment horizontal="center" vertical="center" wrapText="1"/>
      <protection locked="0"/>
    </xf>
    <xf numFmtId="9" fontId="60" fillId="42" borderId="14" xfId="56" applyFont="1" applyFill="1" applyBorder="1" applyAlignment="1" applyProtection="1">
      <alignment horizontal="center" vertical="center" wrapText="1"/>
      <protection locked="0"/>
    </xf>
    <xf numFmtId="186" fontId="3" fillId="36" borderId="14" xfId="56" applyNumberFormat="1" applyFont="1" applyFill="1" applyBorder="1" applyAlignment="1">
      <alignment horizontal="center" vertical="center" wrapText="1"/>
    </xf>
    <xf numFmtId="0" fontId="60" fillId="36" borderId="15" xfId="56" applyNumberFormat="1" applyFont="1" applyFill="1" applyBorder="1" applyAlignment="1">
      <alignment horizontal="center" vertical="center" wrapText="1"/>
    </xf>
    <xf numFmtId="0" fontId="2" fillId="36" borderId="0" xfId="0" applyFont="1" applyFill="1" applyBorder="1" applyAlignment="1">
      <alignment horizontal="center" vertical="center" wrapText="1"/>
    </xf>
    <xf numFmtId="0" fontId="2" fillId="39" borderId="25" xfId="0" applyFont="1" applyFill="1" applyBorder="1" applyAlignment="1">
      <alignment horizontal="center" vertical="center" wrapText="1"/>
    </xf>
    <xf numFmtId="0" fontId="2" fillId="39" borderId="11" xfId="0" applyFont="1" applyFill="1" applyBorder="1" applyAlignment="1">
      <alignment horizontal="center" vertical="center" wrapText="1"/>
    </xf>
    <xf numFmtId="0" fontId="60" fillId="36" borderId="31" xfId="0" applyFont="1" applyFill="1" applyBorder="1" applyAlignment="1" applyProtection="1">
      <alignment horizontal="center" vertical="center" wrapText="1"/>
      <protection locked="0"/>
    </xf>
    <xf numFmtId="0" fontId="60" fillId="36" borderId="20" xfId="0" applyFont="1" applyFill="1" applyBorder="1" applyAlignment="1" applyProtection="1">
      <alignment horizontal="center" vertical="center" wrapText="1"/>
      <protection locked="0"/>
    </xf>
    <xf numFmtId="0" fontId="63" fillId="36" borderId="31" xfId="0" applyFont="1" applyFill="1" applyBorder="1" applyAlignment="1" applyProtection="1">
      <alignment horizontal="center" vertical="center" wrapText="1"/>
      <protection locked="0"/>
    </xf>
    <xf numFmtId="0" fontId="63" fillId="36" borderId="20" xfId="0" applyFont="1" applyFill="1" applyBorder="1" applyAlignment="1" applyProtection="1">
      <alignment horizontal="center" vertical="center" wrapText="1"/>
      <protection locked="0"/>
    </xf>
    <xf numFmtId="0" fontId="61" fillId="36" borderId="0" xfId="0" applyFont="1" applyFill="1" applyBorder="1" applyAlignment="1">
      <alignment horizontal="right" vertical="center" wrapText="1"/>
    </xf>
    <xf numFmtId="9" fontId="3" fillId="36" borderId="31" xfId="56" applyFont="1" applyFill="1" applyBorder="1" applyAlignment="1" applyProtection="1">
      <alignment horizontal="center" vertical="center" wrapText="1"/>
      <protection locked="0"/>
    </xf>
    <xf numFmtId="9" fontId="3" fillId="36" borderId="20" xfId="56" applyFont="1" applyFill="1" applyBorder="1" applyAlignment="1" applyProtection="1">
      <alignment horizontal="center" vertical="center" wrapText="1"/>
      <protection locked="0"/>
    </xf>
    <xf numFmtId="0" fontId="69" fillId="26" borderId="31" xfId="0" applyFont="1" applyFill="1" applyBorder="1" applyAlignment="1" applyProtection="1">
      <alignment horizontal="center" vertical="center" wrapText="1"/>
      <protection locked="0"/>
    </xf>
    <xf numFmtId="0" fontId="69" fillId="26" borderId="39" xfId="0" applyFont="1" applyFill="1" applyBorder="1" applyAlignment="1" applyProtection="1">
      <alignment horizontal="center" vertical="center" wrapText="1"/>
      <protection locked="0"/>
    </xf>
    <xf numFmtId="0" fontId="69" fillId="26" borderId="20" xfId="0" applyFont="1" applyFill="1" applyBorder="1" applyAlignment="1" applyProtection="1">
      <alignment horizontal="center" vertical="center" wrapText="1"/>
      <protection locked="0"/>
    </xf>
    <xf numFmtId="0" fontId="69" fillId="39" borderId="31" xfId="0" applyFont="1" applyFill="1" applyBorder="1" applyAlignment="1" applyProtection="1">
      <alignment horizontal="center" vertical="center" wrapText="1"/>
      <protection locked="0"/>
    </xf>
    <xf numFmtId="0" fontId="69" fillId="39" borderId="39" xfId="0" applyFont="1" applyFill="1" applyBorder="1" applyAlignment="1" applyProtection="1">
      <alignment horizontal="center" vertical="center" wrapText="1"/>
      <protection locked="0"/>
    </xf>
    <xf numFmtId="0" fontId="69" fillId="39" borderId="20" xfId="0" applyFont="1" applyFill="1" applyBorder="1" applyAlignment="1" applyProtection="1">
      <alignment horizontal="center" vertical="center" wrapText="1"/>
      <protection locked="0"/>
    </xf>
    <xf numFmtId="0" fontId="70" fillId="26" borderId="31" xfId="0" applyFont="1" applyFill="1" applyBorder="1" applyAlignment="1" applyProtection="1">
      <alignment horizontal="center" vertical="center" wrapText="1"/>
      <protection locked="0"/>
    </xf>
    <xf numFmtId="0" fontId="70" fillId="26" borderId="39" xfId="0" applyFont="1" applyFill="1" applyBorder="1" applyAlignment="1" applyProtection="1">
      <alignment horizontal="center" vertical="center" wrapText="1"/>
      <protection locked="0"/>
    </xf>
    <xf numFmtId="0" fontId="70" fillId="26" borderId="20" xfId="0" applyFont="1" applyFill="1" applyBorder="1" applyAlignment="1" applyProtection="1">
      <alignment horizontal="center" vertical="center" wrapText="1"/>
      <protection locked="0"/>
    </xf>
    <xf numFmtId="0" fontId="5" fillId="36" borderId="0" xfId="0" applyFont="1" applyFill="1" applyBorder="1" applyAlignment="1">
      <alignment horizontal="center" vertical="center" wrapText="1"/>
    </xf>
    <xf numFmtId="0" fontId="60" fillId="36" borderId="39" xfId="0" applyFont="1" applyFill="1" applyBorder="1" applyAlignment="1" applyProtection="1">
      <alignment horizontal="center" vertical="center" wrapText="1"/>
      <protection locked="0"/>
    </xf>
    <xf numFmtId="0" fontId="2" fillId="39" borderId="26" xfId="0" applyFont="1" applyFill="1" applyBorder="1" applyAlignment="1">
      <alignment horizontal="center" vertical="center" wrapText="1"/>
    </xf>
    <xf numFmtId="0" fontId="5" fillId="19" borderId="25" xfId="0" applyFont="1" applyFill="1" applyBorder="1" applyAlignment="1">
      <alignment horizontal="center" vertical="center" wrapText="1"/>
    </xf>
    <xf numFmtId="0" fontId="5" fillId="19" borderId="11" xfId="0" applyFont="1" applyFill="1" applyBorder="1" applyAlignment="1">
      <alignment horizontal="center" vertical="center" wrapText="1"/>
    </xf>
    <xf numFmtId="0" fontId="5" fillId="19" borderId="26" xfId="0" applyFont="1" applyFill="1" applyBorder="1" applyAlignment="1">
      <alignment horizontal="center" vertical="center" wrapText="1"/>
    </xf>
    <xf numFmtId="0" fontId="2" fillId="19" borderId="11" xfId="0" applyFont="1" applyFill="1" applyBorder="1" applyAlignment="1">
      <alignment horizontal="center" vertical="center" wrapText="1"/>
    </xf>
    <xf numFmtId="0" fontId="2" fillId="36" borderId="11" xfId="0" applyFont="1" applyFill="1" applyBorder="1" applyAlignment="1">
      <alignment horizontal="justify" vertical="center" wrapText="1"/>
    </xf>
    <xf numFmtId="0" fontId="61" fillId="36" borderId="0" xfId="0" applyFont="1" applyFill="1" applyBorder="1" applyAlignment="1">
      <alignment horizontal="center" vertical="center"/>
    </xf>
    <xf numFmtId="0" fontId="71" fillId="43" borderId="31" xfId="0" applyFont="1" applyFill="1" applyBorder="1" applyAlignment="1" applyProtection="1">
      <alignment horizontal="center" vertical="center" wrapText="1"/>
      <protection locked="0"/>
    </xf>
    <xf numFmtId="0" fontId="71" fillId="43" borderId="39" xfId="0" applyFont="1" applyFill="1" applyBorder="1" applyAlignment="1" applyProtection="1">
      <alignment horizontal="center" vertical="center" wrapText="1"/>
      <protection locked="0"/>
    </xf>
    <xf numFmtId="0" fontId="71" fillId="43" borderId="20" xfId="0" applyFont="1" applyFill="1" applyBorder="1" applyAlignment="1" applyProtection="1">
      <alignment horizontal="center" vertical="center" wrapText="1"/>
      <protection locked="0"/>
    </xf>
    <xf numFmtId="0" fontId="69" fillId="29" borderId="31" xfId="0" applyFont="1" applyFill="1" applyBorder="1" applyAlignment="1" applyProtection="1">
      <alignment horizontal="center" vertical="center" wrapText="1"/>
      <protection locked="0"/>
    </xf>
    <xf numFmtId="0" fontId="69" fillId="29" borderId="39" xfId="0" applyFont="1" applyFill="1" applyBorder="1" applyAlignment="1" applyProtection="1">
      <alignment horizontal="center" vertical="center" wrapText="1"/>
      <protection locked="0"/>
    </xf>
    <xf numFmtId="0" fontId="69" fillId="29" borderId="20" xfId="0" applyFont="1" applyFill="1" applyBorder="1" applyAlignment="1" applyProtection="1">
      <alignment horizontal="center" vertical="center" wrapText="1"/>
      <protection locked="0"/>
    </xf>
    <xf numFmtId="0" fontId="2" fillId="19" borderId="26" xfId="0" applyFont="1" applyFill="1" applyBorder="1" applyAlignment="1">
      <alignment horizontal="center" vertical="center" wrapText="1"/>
    </xf>
    <xf numFmtId="0" fontId="60" fillId="36" borderId="12" xfId="0" applyFont="1" applyFill="1" applyBorder="1" applyAlignment="1">
      <alignment horizontal="center" vertical="center" wrapText="1"/>
    </xf>
    <xf numFmtId="0" fontId="60" fillId="36" borderId="40" xfId="0" applyFont="1" applyFill="1" applyBorder="1" applyAlignment="1">
      <alignment horizontal="center" vertical="center" wrapText="1"/>
    </xf>
    <xf numFmtId="0" fontId="60" fillId="36" borderId="41" xfId="0" applyFont="1" applyFill="1" applyBorder="1" applyAlignment="1">
      <alignment horizontal="center" vertical="center" wrapText="1"/>
    </xf>
    <xf numFmtId="0" fontId="5" fillId="38" borderId="29" xfId="0" applyFont="1" applyFill="1" applyBorder="1" applyAlignment="1">
      <alignment horizontal="center" vertical="center" wrapText="1"/>
    </xf>
    <xf numFmtId="0" fontId="5" fillId="38" borderId="14" xfId="0" applyFont="1" applyFill="1" applyBorder="1" applyAlignment="1">
      <alignment horizontal="center" vertical="center" wrapText="1"/>
    </xf>
    <xf numFmtId="0" fontId="5" fillId="38" borderId="24" xfId="0" applyFont="1" applyFill="1" applyBorder="1" applyAlignment="1">
      <alignment horizontal="center" vertical="center" wrapText="1"/>
    </xf>
    <xf numFmtId="0" fontId="5" fillId="38" borderId="25" xfId="0" applyFont="1" applyFill="1" applyBorder="1" applyAlignment="1">
      <alignment horizontal="center" vertical="center" wrapText="1"/>
    </xf>
    <xf numFmtId="0" fontId="5" fillId="38" borderId="11" xfId="0" applyFont="1" applyFill="1" applyBorder="1" applyAlignment="1">
      <alignment horizontal="center" vertical="center" wrapText="1"/>
    </xf>
    <xf numFmtId="0" fontId="5" fillId="38" borderId="26" xfId="0" applyFont="1" applyFill="1" applyBorder="1" applyAlignment="1">
      <alignment horizontal="center" vertical="center" wrapText="1"/>
    </xf>
    <xf numFmtId="0" fontId="2" fillId="19" borderId="22" xfId="0" applyFont="1" applyFill="1" applyBorder="1" applyAlignment="1">
      <alignment horizontal="center" vertical="center" wrapText="1"/>
    </xf>
    <xf numFmtId="0" fontId="2" fillId="19" borderId="17" xfId="0" applyFont="1" applyFill="1" applyBorder="1" applyAlignment="1">
      <alignment horizontal="center" vertical="center" wrapText="1"/>
    </xf>
    <xf numFmtId="0" fontId="2" fillId="37" borderId="42" xfId="0" applyFont="1" applyFill="1" applyBorder="1" applyAlignment="1">
      <alignment horizontal="center" vertical="center" wrapText="1"/>
    </xf>
    <xf numFmtId="0" fontId="2" fillId="37" borderId="23" xfId="0" applyFont="1" applyFill="1" applyBorder="1" applyAlignment="1">
      <alignment horizontal="center" vertical="center" wrapText="1"/>
    </xf>
    <xf numFmtId="0" fontId="2" fillId="37" borderId="17" xfId="0" applyFont="1" applyFill="1" applyBorder="1" applyAlignment="1">
      <alignment horizontal="center" vertical="center" wrapText="1"/>
    </xf>
    <xf numFmtId="22" fontId="72" fillId="14" borderId="11" xfId="0" applyNumberFormat="1" applyFont="1" applyFill="1" applyBorder="1" applyAlignment="1">
      <alignment horizontal="center" vertical="center"/>
    </xf>
    <xf numFmtId="0" fontId="72" fillId="14" borderId="11" xfId="0" applyFont="1" applyFill="1" applyBorder="1" applyAlignment="1">
      <alignment horizontal="center" vertical="center"/>
    </xf>
    <xf numFmtId="0" fontId="72" fillId="8" borderId="11" xfId="0" applyFont="1" applyFill="1" applyBorder="1" applyAlignment="1">
      <alignment horizontal="center" vertical="center"/>
    </xf>
    <xf numFmtId="0" fontId="5" fillId="19" borderId="29" xfId="0" applyFont="1" applyFill="1" applyBorder="1" applyAlignment="1">
      <alignment horizontal="center" vertical="center" wrapText="1"/>
    </xf>
    <xf numFmtId="0" fontId="5" fillId="19" borderId="14" xfId="0" applyFont="1" applyFill="1" applyBorder="1" applyAlignment="1">
      <alignment horizontal="center" vertical="center" wrapText="1"/>
    </xf>
    <xf numFmtId="0" fontId="5" fillId="19" borderId="24" xfId="0" applyFont="1" applyFill="1" applyBorder="1" applyAlignment="1">
      <alignment horizontal="center" vertical="center" wrapText="1"/>
    </xf>
    <xf numFmtId="0" fontId="2" fillId="41" borderId="25" xfId="0" applyFont="1" applyFill="1" applyBorder="1" applyAlignment="1">
      <alignment horizontal="center" vertical="center" wrapText="1"/>
    </xf>
    <xf numFmtId="0" fontId="2" fillId="41" borderId="11" xfId="0" applyFont="1" applyFill="1" applyBorder="1" applyAlignment="1">
      <alignment horizontal="center" vertical="center" wrapText="1"/>
    </xf>
    <xf numFmtId="0" fontId="59" fillId="36" borderId="0" xfId="0" applyFont="1" applyFill="1" applyBorder="1" applyAlignment="1">
      <alignment horizontal="center"/>
    </xf>
    <xf numFmtId="0" fontId="5" fillId="37" borderId="29" xfId="0" applyFont="1" applyFill="1" applyBorder="1" applyAlignment="1">
      <alignment horizontal="center" vertical="center" wrapText="1"/>
    </xf>
    <xf numFmtId="0" fontId="5" fillId="37" borderId="14" xfId="0" applyFont="1" applyFill="1" applyBorder="1" applyAlignment="1">
      <alignment horizontal="center" vertical="center" wrapText="1"/>
    </xf>
    <xf numFmtId="0" fontId="5" fillId="37" borderId="24" xfId="0" applyFont="1" applyFill="1" applyBorder="1" applyAlignment="1">
      <alignment horizontal="center" vertical="center" wrapText="1"/>
    </xf>
    <xf numFmtId="0" fontId="5" fillId="37" borderId="25" xfId="0" applyFont="1" applyFill="1" applyBorder="1" applyAlignment="1">
      <alignment horizontal="center" vertical="center" wrapText="1"/>
    </xf>
    <xf numFmtId="0" fontId="5" fillId="37" borderId="11" xfId="0" applyFont="1" applyFill="1" applyBorder="1" applyAlignment="1">
      <alignment horizontal="center" vertical="center" wrapText="1"/>
    </xf>
    <xf numFmtId="0" fontId="5" fillId="37" borderId="12" xfId="0" applyFont="1" applyFill="1" applyBorder="1" applyAlignment="1">
      <alignment horizontal="center" vertical="center" wrapText="1"/>
    </xf>
    <xf numFmtId="0" fontId="5" fillId="37" borderId="33" xfId="0" applyFont="1" applyFill="1" applyBorder="1" applyAlignment="1">
      <alignment horizontal="center" vertical="center" wrapText="1"/>
    </xf>
    <xf numFmtId="0" fontId="5" fillId="41" borderId="29" xfId="0" applyFont="1" applyFill="1" applyBorder="1" applyAlignment="1">
      <alignment horizontal="center" vertical="center" wrapText="1"/>
    </xf>
    <xf numFmtId="0" fontId="5" fillId="41" borderId="14" xfId="0" applyFont="1" applyFill="1" applyBorder="1" applyAlignment="1">
      <alignment horizontal="center" vertical="center" wrapText="1"/>
    </xf>
    <xf numFmtId="0" fontId="5" fillId="41" borderId="24" xfId="0" applyFont="1" applyFill="1" applyBorder="1" applyAlignment="1">
      <alignment horizontal="center" vertical="center" wrapText="1"/>
    </xf>
    <xf numFmtId="0" fontId="2" fillId="16" borderId="25" xfId="0" applyFont="1" applyFill="1" applyBorder="1" applyAlignment="1">
      <alignment horizontal="center" vertical="center" wrapText="1"/>
    </xf>
    <xf numFmtId="0" fontId="2" fillId="16" borderId="11" xfId="0" applyFont="1" applyFill="1" applyBorder="1" applyAlignment="1">
      <alignment horizontal="center" vertical="center" wrapText="1"/>
    </xf>
    <xf numFmtId="0" fontId="2" fillId="41" borderId="26" xfId="0" applyFont="1" applyFill="1" applyBorder="1" applyAlignment="1">
      <alignment horizontal="center" vertical="center" wrapText="1"/>
    </xf>
    <xf numFmtId="0" fontId="5" fillId="39" borderId="29" xfId="0" applyFont="1" applyFill="1" applyBorder="1" applyAlignment="1">
      <alignment horizontal="center" vertical="center" wrapText="1"/>
    </xf>
    <xf numFmtId="0" fontId="5" fillId="39" borderId="14" xfId="0" applyFont="1" applyFill="1" applyBorder="1" applyAlignment="1">
      <alignment horizontal="center" vertical="center" wrapText="1"/>
    </xf>
    <xf numFmtId="0" fontId="5" fillId="39" borderId="24" xfId="0" applyFont="1" applyFill="1" applyBorder="1" applyAlignment="1">
      <alignment horizontal="center" vertical="center" wrapText="1"/>
    </xf>
    <xf numFmtId="0" fontId="5" fillId="41" borderId="25" xfId="0" applyFont="1" applyFill="1" applyBorder="1" applyAlignment="1">
      <alignment horizontal="center" vertical="center" wrapText="1"/>
    </xf>
    <xf numFmtId="0" fontId="5" fillId="41" borderId="11" xfId="0" applyFont="1" applyFill="1" applyBorder="1" applyAlignment="1">
      <alignment horizontal="center" vertical="center" wrapText="1"/>
    </xf>
    <xf numFmtId="0" fontId="5" fillId="41" borderId="26" xfId="0" applyFont="1" applyFill="1" applyBorder="1" applyAlignment="1">
      <alignment horizontal="center" vertical="center" wrapText="1"/>
    </xf>
    <xf numFmtId="0" fontId="5" fillId="39" borderId="25" xfId="0" applyFont="1" applyFill="1" applyBorder="1" applyAlignment="1">
      <alignment horizontal="center" vertical="center" wrapText="1"/>
    </xf>
    <xf numFmtId="0" fontId="5" fillId="39" borderId="11" xfId="0" applyFont="1" applyFill="1" applyBorder="1" applyAlignment="1">
      <alignment horizontal="center" vertical="center" wrapText="1"/>
    </xf>
    <xf numFmtId="0" fontId="5" fillId="39" borderId="26" xfId="0" applyFont="1" applyFill="1" applyBorder="1" applyAlignment="1">
      <alignment horizontal="center" vertical="center" wrapText="1"/>
    </xf>
    <xf numFmtId="0" fontId="2" fillId="19" borderId="25" xfId="0" applyFont="1" applyFill="1" applyBorder="1" applyAlignment="1">
      <alignment horizontal="center" vertical="center" wrapText="1"/>
    </xf>
    <xf numFmtId="0" fontId="5" fillId="16" borderId="29" xfId="0" applyFont="1" applyFill="1" applyBorder="1" applyAlignment="1">
      <alignment horizontal="center" vertical="center" wrapText="1"/>
    </xf>
    <xf numFmtId="0" fontId="5" fillId="16" borderId="14" xfId="0" applyFont="1" applyFill="1" applyBorder="1" applyAlignment="1">
      <alignment horizontal="center" vertical="center" wrapText="1"/>
    </xf>
    <xf numFmtId="0" fontId="5" fillId="16" borderId="24" xfId="0" applyFont="1" applyFill="1" applyBorder="1" applyAlignment="1">
      <alignment horizontal="center" vertical="center" wrapText="1"/>
    </xf>
    <xf numFmtId="0" fontId="60" fillId="36" borderId="12" xfId="0" applyFont="1" applyFill="1" applyBorder="1" applyAlignment="1" applyProtection="1">
      <alignment horizontal="center" vertical="center" wrapText="1"/>
      <protection locked="0"/>
    </xf>
    <xf numFmtId="0" fontId="60" fillId="36" borderId="40" xfId="0" applyFont="1" applyFill="1" applyBorder="1" applyAlignment="1" applyProtection="1">
      <alignment horizontal="center" vertical="center" wrapText="1"/>
      <protection locked="0"/>
    </xf>
    <xf numFmtId="0" fontId="60" fillId="36" borderId="41" xfId="0" applyFont="1" applyFill="1" applyBorder="1" applyAlignment="1" applyProtection="1">
      <alignment horizontal="center" vertical="center" wrapText="1"/>
      <protection locked="0"/>
    </xf>
    <xf numFmtId="0" fontId="5" fillId="16" borderId="25" xfId="0" applyFont="1" applyFill="1" applyBorder="1" applyAlignment="1">
      <alignment horizontal="center" vertical="center" wrapText="1"/>
    </xf>
    <xf numFmtId="0" fontId="5" fillId="16" borderId="11" xfId="0" applyFont="1" applyFill="1" applyBorder="1" applyAlignment="1">
      <alignment horizontal="center" vertical="center" wrapText="1"/>
    </xf>
    <xf numFmtId="0" fontId="5" fillId="16" borderId="26" xfId="0" applyFont="1" applyFill="1" applyBorder="1" applyAlignment="1">
      <alignment horizontal="center" vertical="center" wrapText="1"/>
    </xf>
    <xf numFmtId="0" fontId="2" fillId="16" borderId="26" xfId="0" applyFont="1" applyFill="1" applyBorder="1" applyAlignment="1">
      <alignment horizontal="center" vertical="center" wrapText="1"/>
    </xf>
    <xf numFmtId="0" fontId="2" fillId="26" borderId="11" xfId="0" applyFont="1" applyFill="1" applyBorder="1" applyAlignment="1">
      <alignment horizontal="center" vertical="center"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marillo"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Incorrecto" xfId="47"/>
    <cellStyle name="Comma" xfId="48"/>
    <cellStyle name="Comma [0]" xfId="49"/>
    <cellStyle name="Millares 2" xfId="50"/>
    <cellStyle name="Currency" xfId="51"/>
    <cellStyle name="Currency [0]" xfId="52"/>
    <cellStyle name="Neutral" xfId="53"/>
    <cellStyle name="Normal 2" xfId="54"/>
    <cellStyle name="Notas" xfId="55"/>
    <cellStyle name="Percent" xfId="56"/>
    <cellStyle name="Porcentaje 2" xfId="57"/>
    <cellStyle name="Porcentual 2" xfId="58"/>
    <cellStyle name="Rojo" xfId="59"/>
    <cellStyle name="Salida" xfId="60"/>
    <cellStyle name="Texto de advertencia" xfId="61"/>
    <cellStyle name="Texto explicativo" xfId="62"/>
    <cellStyle name="Título" xfId="63"/>
    <cellStyle name="Título 2" xfId="64"/>
    <cellStyle name="Título 3" xfId="65"/>
    <cellStyle name="Total" xfId="66"/>
    <cellStyle name="Verde" xfId="67"/>
  </cellStyles>
  <dxfs count="13">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FF0000"/>
        </patternFill>
      </fill>
      <border/>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C30"/>
  <sheetViews>
    <sheetView showGridLines="0" tabSelected="1" zoomScale="70" zoomScaleNormal="70" zoomScalePageLayoutView="0" workbookViewId="0" topLeftCell="AR25">
      <selection activeCell="A16" sqref="A16"/>
    </sheetView>
  </sheetViews>
  <sheetFormatPr defaultColWidth="11.421875" defaultRowHeight="15"/>
  <cols>
    <col min="1" max="1" width="8.8515625" style="0" customWidth="1"/>
    <col min="2" max="2" width="29.28125" style="0" customWidth="1"/>
    <col min="3" max="3" width="46.421875" style="0" customWidth="1"/>
    <col min="4" max="4" width="34.421875" style="0" customWidth="1"/>
    <col min="5" max="5" width="63.140625" style="0" customWidth="1"/>
    <col min="6" max="6" width="39.00390625" style="0" customWidth="1"/>
    <col min="7" max="7" width="36.00390625" style="0" customWidth="1"/>
    <col min="8" max="8" width="33.8515625" style="0" customWidth="1"/>
    <col min="9" max="9" width="39.7109375" style="0" customWidth="1"/>
    <col min="11" max="11" width="18.8515625" style="0" customWidth="1"/>
    <col min="12" max="12" width="28.00390625" style="0" customWidth="1"/>
    <col min="17" max="17" width="24.57421875" style="0" customWidth="1"/>
    <col min="18" max="18" width="20.00390625" style="0" customWidth="1"/>
    <col min="19" max="19" width="27.28125" style="0" customWidth="1"/>
    <col min="20" max="20" width="19.57421875" style="0" customWidth="1"/>
    <col min="25" max="25" width="20.8515625" style="0" customWidth="1"/>
    <col min="26" max="26" width="18.8515625" style="0" customWidth="1"/>
    <col min="27" max="27" width="26.7109375" style="0" customWidth="1"/>
    <col min="28" max="28" width="18.8515625" style="0" customWidth="1"/>
    <col min="29" max="29" width="14.140625" style="0" customWidth="1"/>
    <col min="30" max="30" width="18.421875" style="0" customWidth="1"/>
    <col min="31" max="31" width="80.28125" style="0" customWidth="1"/>
    <col min="32" max="32" width="17.7109375" style="0" customWidth="1"/>
    <col min="33" max="33" width="33.7109375" style="0" customWidth="1"/>
    <col min="34" max="34" width="19.7109375" style="0" customWidth="1"/>
    <col min="35" max="36" width="16.421875" style="0" customWidth="1"/>
    <col min="37" max="37" width="104.8515625" style="0" bestFit="1" customWidth="1"/>
    <col min="38" max="38" width="27.28125" style="0" customWidth="1"/>
    <col min="39" max="39" width="22.8515625" style="0" customWidth="1"/>
    <col min="40" max="40" width="19.421875" style="0" customWidth="1"/>
    <col min="41" max="41" width="18.7109375" style="0" customWidth="1"/>
    <col min="42" max="42" width="18.140625" style="0" customWidth="1"/>
    <col min="43" max="43" width="65.421875" style="0" customWidth="1"/>
    <col min="44" max="44" width="40.421875" style="0" customWidth="1"/>
    <col min="45" max="45" width="24.8515625" style="0" customWidth="1"/>
    <col min="48" max="48" width="14.8515625" style="0" customWidth="1"/>
    <col min="49" max="49" width="26.421875" style="0" customWidth="1"/>
    <col min="50" max="50" width="20.7109375" style="0" customWidth="1"/>
    <col min="51" max="51" width="23.00390625" style="0" customWidth="1"/>
    <col min="52" max="52" width="19.140625" style="0" customWidth="1"/>
    <col min="53" max="53" width="31.421875" style="0" customWidth="1"/>
    <col min="54" max="54" width="18.421875" style="0" customWidth="1"/>
    <col min="55" max="55" width="116.421875" style="0" customWidth="1"/>
  </cols>
  <sheetData>
    <row r="1" spans="1:26" ht="40.5" customHeight="1">
      <c r="A1" s="267"/>
      <c r="B1" s="268"/>
      <c r="C1" s="268"/>
      <c r="D1" s="268"/>
      <c r="E1" s="268"/>
      <c r="F1" s="268"/>
      <c r="G1" s="268"/>
      <c r="H1" s="268"/>
      <c r="I1" s="268"/>
      <c r="J1" s="268"/>
      <c r="K1" s="268"/>
      <c r="L1" s="268"/>
      <c r="M1" s="268"/>
      <c r="N1" s="268"/>
      <c r="O1" s="268"/>
      <c r="P1" s="268"/>
      <c r="Q1" s="268"/>
      <c r="R1" s="268"/>
      <c r="S1" s="268"/>
      <c r="T1" s="268"/>
      <c r="U1" s="268"/>
      <c r="V1" s="268"/>
      <c r="W1" s="268"/>
      <c r="X1" s="268"/>
      <c r="Y1" s="268"/>
      <c r="Z1" s="268"/>
    </row>
    <row r="2" spans="1:26" ht="40.5" customHeight="1">
      <c r="A2" s="269" t="s">
        <v>22</v>
      </c>
      <c r="B2" s="269"/>
      <c r="C2" s="269"/>
      <c r="D2" s="269"/>
      <c r="E2" s="269"/>
      <c r="F2" s="269"/>
      <c r="G2" s="269"/>
      <c r="H2" s="269"/>
      <c r="I2" s="269"/>
      <c r="J2" s="269"/>
      <c r="K2" s="269"/>
      <c r="L2" s="269"/>
      <c r="M2" s="269"/>
      <c r="N2" s="269"/>
      <c r="O2" s="269"/>
      <c r="P2" s="269"/>
      <c r="Q2" s="269"/>
      <c r="R2" s="269"/>
      <c r="S2" s="269"/>
      <c r="T2" s="269"/>
      <c r="U2" s="269"/>
      <c r="V2" s="269"/>
      <c r="W2" s="269"/>
      <c r="X2" s="269"/>
      <c r="Y2" s="269"/>
      <c r="Z2" s="269"/>
    </row>
    <row r="3" spans="1:55" ht="15" customHeight="1">
      <c r="A3" s="244" t="s">
        <v>75</v>
      </c>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row>
    <row r="4" spans="1:55" ht="15" customHeight="1">
      <c r="A4" s="244" t="s">
        <v>122</v>
      </c>
      <c r="B4" s="244"/>
      <c r="C4" s="244"/>
      <c r="D4" s="244"/>
      <c r="E4" s="244"/>
      <c r="F4" s="244"/>
      <c r="G4" s="244"/>
      <c r="H4" s="244"/>
      <c r="I4" s="244"/>
      <c r="J4" s="244"/>
      <c r="K4" s="244"/>
      <c r="L4" s="244"/>
      <c r="M4" s="244"/>
      <c r="N4" s="244"/>
      <c r="O4" s="244"/>
      <c r="P4" s="244"/>
      <c r="Q4" s="244"/>
      <c r="R4" s="244"/>
      <c r="S4" s="244"/>
      <c r="T4" s="244"/>
      <c r="U4" s="244"/>
      <c r="V4" s="244"/>
      <c r="W4" s="244"/>
      <c r="X4" s="244"/>
      <c r="Y4" s="244"/>
      <c r="Z4" s="244"/>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row>
    <row r="5" spans="1:55" ht="33" customHeight="1">
      <c r="A5" s="244" t="s">
        <v>188</v>
      </c>
      <c r="B5" s="244"/>
      <c r="C5" s="244"/>
      <c r="D5" s="244"/>
      <c r="E5" s="244"/>
      <c r="F5" s="244"/>
      <c r="G5" s="244"/>
      <c r="H5" s="244"/>
      <c r="I5" s="244"/>
      <c r="J5" s="244"/>
      <c r="K5" s="244"/>
      <c r="L5" s="244"/>
      <c r="M5" s="244"/>
      <c r="N5" s="244"/>
      <c r="O5" s="244"/>
      <c r="P5" s="244"/>
      <c r="Q5" s="244"/>
      <c r="R5" s="244"/>
      <c r="S5" s="244"/>
      <c r="T5" s="244"/>
      <c r="U5" s="244"/>
      <c r="V5" s="244"/>
      <c r="W5" s="244"/>
      <c r="X5" s="244"/>
      <c r="Y5" s="244"/>
      <c r="Z5" s="244"/>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row>
    <row r="6" spans="1:55" ht="29.25" customHeight="1">
      <c r="A6" s="244" t="s">
        <v>189</v>
      </c>
      <c r="B6" s="244"/>
      <c r="C6" s="244"/>
      <c r="D6" s="244"/>
      <c r="E6" s="244"/>
      <c r="F6" s="244"/>
      <c r="G6" s="244"/>
      <c r="H6" s="244"/>
      <c r="I6" s="244"/>
      <c r="J6" s="244"/>
      <c r="K6" s="244"/>
      <c r="L6" s="244"/>
      <c r="M6" s="244"/>
      <c r="N6" s="244"/>
      <c r="O6" s="244"/>
      <c r="P6" s="244"/>
      <c r="Q6" s="244"/>
      <c r="R6" s="244"/>
      <c r="S6" s="244"/>
      <c r="T6" s="244"/>
      <c r="U6" s="244"/>
      <c r="V6" s="244"/>
      <c r="W6" s="244"/>
      <c r="X6" s="244"/>
      <c r="Y6" s="244"/>
      <c r="Z6" s="244"/>
      <c r="AA6" s="3"/>
      <c r="AB6" s="25"/>
      <c r="AC6" s="25"/>
      <c r="AD6" s="25"/>
      <c r="AE6" s="25"/>
      <c r="AF6" s="25"/>
      <c r="AG6" s="3"/>
      <c r="AH6" s="25"/>
      <c r="AI6" s="25"/>
      <c r="AJ6" s="25"/>
      <c r="AK6" s="25"/>
      <c r="AL6" s="25"/>
      <c r="AM6" s="3"/>
      <c r="AN6" s="25"/>
      <c r="AO6" s="25"/>
      <c r="AP6" s="25"/>
      <c r="AQ6" s="25"/>
      <c r="AR6" s="25"/>
      <c r="AS6" s="3"/>
      <c r="AT6" s="25"/>
      <c r="AU6" s="25"/>
      <c r="AV6" s="25"/>
      <c r="AW6" s="25"/>
      <c r="AX6" s="25"/>
      <c r="AY6" s="3"/>
      <c r="AZ6" s="25"/>
      <c r="BA6" s="25"/>
      <c r="BB6" s="25"/>
      <c r="BC6" s="25"/>
    </row>
    <row r="7" spans="1:55" ht="15.75" customHeight="1">
      <c r="A7" s="244" t="s">
        <v>123</v>
      </c>
      <c r="B7" s="244"/>
      <c r="C7" s="244"/>
      <c r="D7" s="244"/>
      <c r="E7" s="244"/>
      <c r="F7" s="244"/>
      <c r="G7" s="244"/>
      <c r="H7" s="244"/>
      <c r="I7" s="244"/>
      <c r="J7" s="244"/>
      <c r="K7" s="244"/>
      <c r="L7" s="244"/>
      <c r="M7" s="244"/>
      <c r="N7" s="244"/>
      <c r="O7" s="244"/>
      <c r="P7" s="244"/>
      <c r="Q7" s="244"/>
      <c r="R7" s="244"/>
      <c r="S7" s="244"/>
      <c r="T7" s="244"/>
      <c r="U7" s="244"/>
      <c r="V7" s="244"/>
      <c r="W7" s="244"/>
      <c r="X7" s="244"/>
      <c r="Y7" s="244"/>
      <c r="Z7" s="244"/>
      <c r="AA7" s="237"/>
      <c r="AB7" s="237"/>
      <c r="AC7" s="237"/>
      <c r="AD7" s="237"/>
      <c r="AE7" s="237"/>
      <c r="AF7" s="237"/>
      <c r="AG7" s="237"/>
      <c r="AH7" s="237"/>
      <c r="AI7" s="237"/>
      <c r="AJ7" s="237"/>
      <c r="AK7" s="237"/>
      <c r="AL7" s="237"/>
      <c r="AM7" s="237"/>
      <c r="AN7" s="237"/>
      <c r="AO7" s="237"/>
      <c r="AP7" s="237"/>
      <c r="AQ7" s="237"/>
      <c r="AR7" s="237"/>
      <c r="AS7" s="237"/>
      <c r="AT7" s="237"/>
      <c r="AU7" s="237"/>
      <c r="AV7" s="237"/>
      <c r="AW7" s="237"/>
      <c r="AX7" s="237"/>
      <c r="AY7" s="237"/>
      <c r="AZ7" s="237"/>
      <c r="BA7" s="237"/>
      <c r="BB7" s="237"/>
      <c r="BC7" s="237"/>
    </row>
    <row r="8" spans="1:55" ht="15">
      <c r="A8" s="2" t="s">
        <v>124</v>
      </c>
      <c r="B8" s="3"/>
      <c r="C8" s="3"/>
      <c r="D8" s="3"/>
      <c r="E8" s="3"/>
      <c r="F8" s="3"/>
      <c r="G8" s="3"/>
      <c r="H8" s="3"/>
      <c r="I8" s="3"/>
      <c r="J8" s="3"/>
      <c r="K8" s="3"/>
      <c r="L8" s="3"/>
      <c r="M8" s="3"/>
      <c r="N8" s="3"/>
      <c r="O8" s="3"/>
      <c r="P8" s="3"/>
      <c r="Q8" s="3"/>
      <c r="R8" s="1"/>
      <c r="S8" s="1"/>
      <c r="T8" s="1"/>
      <c r="U8" s="1"/>
      <c r="V8" s="1"/>
      <c r="W8" s="1"/>
      <c r="X8" s="1"/>
      <c r="Y8" s="1"/>
      <c r="Z8" s="1"/>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7"/>
      <c r="AY8" s="237"/>
      <c r="AZ8" s="237"/>
      <c r="BA8" s="237"/>
      <c r="BB8" s="237"/>
      <c r="BC8" s="237"/>
    </row>
    <row r="9" spans="1:55" ht="15">
      <c r="A9" s="3"/>
      <c r="B9" s="3"/>
      <c r="C9" s="3"/>
      <c r="D9" s="3"/>
      <c r="E9" s="245"/>
      <c r="F9" s="245"/>
      <c r="G9" s="245"/>
      <c r="H9" s="245"/>
      <c r="I9" s="245"/>
      <c r="J9" s="245"/>
      <c r="K9" s="245"/>
      <c r="L9" s="245"/>
      <c r="M9" s="245"/>
      <c r="N9" s="245"/>
      <c r="O9" s="245"/>
      <c r="P9" s="245"/>
      <c r="Q9" s="245"/>
      <c r="R9" s="245"/>
      <c r="S9" s="245"/>
      <c r="T9" s="245"/>
      <c r="U9" s="12"/>
      <c r="V9" s="1"/>
      <c r="W9" s="1"/>
      <c r="X9" s="1"/>
      <c r="Y9" s="1"/>
      <c r="Z9" s="1"/>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row>
    <row r="10" spans="1:55" ht="15">
      <c r="A10" s="4"/>
      <c r="B10" s="1"/>
      <c r="C10" s="1"/>
      <c r="D10" s="1"/>
      <c r="E10" s="275"/>
      <c r="F10" s="275"/>
      <c r="G10" s="275"/>
      <c r="H10" s="275"/>
      <c r="I10" s="275"/>
      <c r="J10" s="275"/>
      <c r="K10" s="275"/>
      <c r="L10" s="275"/>
      <c r="M10" s="218"/>
      <c r="N10" s="218"/>
      <c r="O10" s="218"/>
      <c r="P10" s="218"/>
      <c r="Q10" s="64"/>
      <c r="R10" s="64"/>
      <c r="S10" s="64"/>
      <c r="T10" s="64"/>
      <c r="U10" s="13"/>
      <c r="V10" s="1"/>
      <c r="W10" s="1"/>
      <c r="X10" s="1"/>
      <c r="Y10" s="1"/>
      <c r="Z10" s="1"/>
      <c r="AA10" s="218"/>
      <c r="AB10" s="218"/>
      <c r="AC10" s="218"/>
      <c r="AD10" s="65"/>
      <c r="AE10" s="65"/>
      <c r="AF10" s="65"/>
      <c r="AG10" s="218"/>
      <c r="AH10" s="218"/>
      <c r="AI10" s="218"/>
      <c r="AJ10" s="65"/>
      <c r="AK10" s="65"/>
      <c r="AL10" s="65"/>
      <c r="AM10" s="218"/>
      <c r="AN10" s="218"/>
      <c r="AO10" s="218"/>
      <c r="AP10" s="65"/>
      <c r="AQ10" s="65"/>
      <c r="AR10" s="65"/>
      <c r="AS10" s="218"/>
      <c r="AT10" s="218"/>
      <c r="AU10" s="218"/>
      <c r="AV10" s="65"/>
      <c r="AW10" s="65"/>
      <c r="AX10" s="65"/>
      <c r="AY10" s="218"/>
      <c r="AZ10" s="218"/>
      <c r="BA10" s="218"/>
      <c r="BB10" s="65"/>
      <c r="BC10" s="65"/>
    </row>
    <row r="11" spans="1:55" ht="15.75" thickBot="1">
      <c r="A11" s="1"/>
      <c r="B11" s="1"/>
      <c r="C11" s="1"/>
      <c r="D11" s="1"/>
      <c r="E11" s="1"/>
      <c r="F11" s="1"/>
      <c r="G11" s="1"/>
      <c r="H11" s="1"/>
      <c r="I11" s="1"/>
      <c r="J11" s="1"/>
      <c r="K11" s="1"/>
      <c r="L11" s="1"/>
      <c r="M11" s="1"/>
      <c r="N11" s="1"/>
      <c r="O11" s="1"/>
      <c r="P11" s="1"/>
      <c r="Q11" s="1"/>
      <c r="R11" s="1"/>
      <c r="S11" s="1"/>
      <c r="T11" s="1"/>
      <c r="U11" s="1"/>
      <c r="V11" s="1"/>
      <c r="W11" s="1"/>
      <c r="X11" s="1"/>
      <c r="Y11" s="1"/>
      <c r="Z11" s="1"/>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row>
    <row r="12" spans="1:55" ht="15">
      <c r="A12" s="256" t="s">
        <v>61</v>
      </c>
      <c r="B12" s="257"/>
      <c r="C12" s="257"/>
      <c r="D12" s="258"/>
      <c r="E12" s="276"/>
      <c r="F12" s="277"/>
      <c r="G12" s="277"/>
      <c r="H12" s="277"/>
      <c r="I12" s="277"/>
      <c r="J12" s="277"/>
      <c r="K12" s="277"/>
      <c r="L12" s="277"/>
      <c r="M12" s="277"/>
      <c r="N12" s="277"/>
      <c r="O12" s="277"/>
      <c r="P12" s="277"/>
      <c r="Q12" s="277"/>
      <c r="R12" s="277"/>
      <c r="S12" s="277"/>
      <c r="T12" s="277"/>
      <c r="U12" s="277"/>
      <c r="V12" s="277"/>
      <c r="W12" s="277"/>
      <c r="X12" s="277"/>
      <c r="Y12" s="277"/>
      <c r="Z12" s="278"/>
      <c r="AA12" s="283" t="s">
        <v>62</v>
      </c>
      <c r="AB12" s="284"/>
      <c r="AC12" s="284"/>
      <c r="AD12" s="284"/>
      <c r="AE12" s="284"/>
      <c r="AF12" s="285"/>
      <c r="AG12" s="270" t="s">
        <v>62</v>
      </c>
      <c r="AH12" s="271"/>
      <c r="AI12" s="271"/>
      <c r="AJ12" s="271"/>
      <c r="AK12" s="271"/>
      <c r="AL12" s="272"/>
      <c r="AM12" s="283" t="s">
        <v>62</v>
      </c>
      <c r="AN12" s="284"/>
      <c r="AO12" s="284"/>
      <c r="AP12" s="284"/>
      <c r="AQ12" s="284"/>
      <c r="AR12" s="285"/>
      <c r="AS12" s="289" t="s">
        <v>62</v>
      </c>
      <c r="AT12" s="290"/>
      <c r="AU12" s="290"/>
      <c r="AV12" s="290"/>
      <c r="AW12" s="290"/>
      <c r="AX12" s="291"/>
      <c r="AY12" s="299" t="s">
        <v>62</v>
      </c>
      <c r="AZ12" s="300"/>
      <c r="BA12" s="300"/>
      <c r="BB12" s="300"/>
      <c r="BC12" s="301"/>
    </row>
    <row r="13" spans="1:55" ht="15.75" thickBot="1">
      <c r="A13" s="259"/>
      <c r="B13" s="260"/>
      <c r="C13" s="260"/>
      <c r="D13" s="261"/>
      <c r="E13" s="279"/>
      <c r="F13" s="280"/>
      <c r="G13" s="280"/>
      <c r="H13" s="280"/>
      <c r="I13" s="280"/>
      <c r="J13" s="280"/>
      <c r="K13" s="280"/>
      <c r="L13" s="280"/>
      <c r="M13" s="280"/>
      <c r="N13" s="280"/>
      <c r="O13" s="280"/>
      <c r="P13" s="280"/>
      <c r="Q13" s="280"/>
      <c r="R13" s="280"/>
      <c r="S13" s="280"/>
      <c r="T13" s="280"/>
      <c r="U13" s="280"/>
      <c r="V13" s="281"/>
      <c r="W13" s="281"/>
      <c r="X13" s="281"/>
      <c r="Y13" s="281"/>
      <c r="Z13" s="282"/>
      <c r="AA13" s="292" t="s">
        <v>0</v>
      </c>
      <c r="AB13" s="293"/>
      <c r="AC13" s="293"/>
      <c r="AD13" s="293"/>
      <c r="AE13" s="293"/>
      <c r="AF13" s="294"/>
      <c r="AG13" s="240" t="s">
        <v>1</v>
      </c>
      <c r="AH13" s="241"/>
      <c r="AI13" s="241"/>
      <c r="AJ13" s="241"/>
      <c r="AK13" s="241"/>
      <c r="AL13" s="242"/>
      <c r="AM13" s="292" t="s">
        <v>2</v>
      </c>
      <c r="AN13" s="293"/>
      <c r="AO13" s="293"/>
      <c r="AP13" s="293"/>
      <c r="AQ13" s="293"/>
      <c r="AR13" s="294"/>
      <c r="AS13" s="295" t="s">
        <v>3</v>
      </c>
      <c r="AT13" s="296"/>
      <c r="AU13" s="296"/>
      <c r="AV13" s="296"/>
      <c r="AW13" s="296"/>
      <c r="AX13" s="297"/>
      <c r="AY13" s="305" t="s">
        <v>83</v>
      </c>
      <c r="AZ13" s="306"/>
      <c r="BA13" s="306"/>
      <c r="BB13" s="306"/>
      <c r="BC13" s="307"/>
    </row>
    <row r="14" spans="1:55" ht="15" customHeight="1">
      <c r="A14" s="142"/>
      <c r="B14" s="79"/>
      <c r="C14" s="79"/>
      <c r="D14" s="143"/>
      <c r="E14" s="264" t="s">
        <v>4</v>
      </c>
      <c r="F14" s="265"/>
      <c r="G14" s="265"/>
      <c r="H14" s="265"/>
      <c r="I14" s="265"/>
      <c r="J14" s="265"/>
      <c r="K14" s="265"/>
      <c r="L14" s="265"/>
      <c r="M14" s="265"/>
      <c r="N14" s="265"/>
      <c r="O14" s="265"/>
      <c r="P14" s="265"/>
      <c r="Q14" s="265"/>
      <c r="R14" s="265"/>
      <c r="S14" s="265"/>
      <c r="T14" s="266"/>
      <c r="U14" s="83"/>
      <c r="V14" s="270" t="s">
        <v>23</v>
      </c>
      <c r="W14" s="271"/>
      <c r="X14" s="271"/>
      <c r="Y14" s="271"/>
      <c r="Z14" s="272"/>
      <c r="AA14" s="273" t="s">
        <v>5</v>
      </c>
      <c r="AB14" s="274"/>
      <c r="AC14" s="274"/>
      <c r="AD14" s="309" t="s">
        <v>6</v>
      </c>
      <c r="AE14" s="274" t="s">
        <v>7</v>
      </c>
      <c r="AF14" s="288" t="s">
        <v>8</v>
      </c>
      <c r="AG14" s="298" t="s">
        <v>5</v>
      </c>
      <c r="AH14" s="243"/>
      <c r="AI14" s="243"/>
      <c r="AJ14" s="243" t="s">
        <v>6</v>
      </c>
      <c r="AK14" s="243" t="s">
        <v>7</v>
      </c>
      <c r="AL14" s="252" t="s">
        <v>8</v>
      </c>
      <c r="AM14" s="273" t="s">
        <v>5</v>
      </c>
      <c r="AN14" s="274"/>
      <c r="AO14" s="274"/>
      <c r="AP14" s="274" t="s">
        <v>6</v>
      </c>
      <c r="AQ14" s="274" t="s">
        <v>7</v>
      </c>
      <c r="AR14" s="288" t="s">
        <v>8</v>
      </c>
      <c r="AS14" s="219" t="s">
        <v>5</v>
      </c>
      <c r="AT14" s="220"/>
      <c r="AU14" s="220"/>
      <c r="AV14" s="220" t="s">
        <v>6</v>
      </c>
      <c r="AW14" s="220" t="s">
        <v>7</v>
      </c>
      <c r="AX14" s="239" t="s">
        <v>8</v>
      </c>
      <c r="AY14" s="286" t="s">
        <v>5</v>
      </c>
      <c r="AZ14" s="287"/>
      <c r="BA14" s="287"/>
      <c r="BB14" s="287" t="s">
        <v>6</v>
      </c>
      <c r="BC14" s="308" t="s">
        <v>69</v>
      </c>
    </row>
    <row r="15" spans="1:55" ht="63.75">
      <c r="A15" s="144" t="s">
        <v>190</v>
      </c>
      <c r="B15" s="11" t="s">
        <v>18</v>
      </c>
      <c r="C15" s="11" t="s">
        <v>74</v>
      </c>
      <c r="D15" s="145" t="s">
        <v>78</v>
      </c>
      <c r="E15" s="154" t="s">
        <v>77</v>
      </c>
      <c r="F15" s="6" t="s">
        <v>90</v>
      </c>
      <c r="G15" s="6" t="s">
        <v>76</v>
      </c>
      <c r="H15" s="6" t="s">
        <v>9</v>
      </c>
      <c r="I15" s="6" t="s">
        <v>10</v>
      </c>
      <c r="J15" s="6" t="s">
        <v>11</v>
      </c>
      <c r="K15" s="6" t="s">
        <v>41</v>
      </c>
      <c r="L15" s="6" t="s">
        <v>12</v>
      </c>
      <c r="M15" s="6" t="s">
        <v>79</v>
      </c>
      <c r="N15" s="6" t="s">
        <v>80</v>
      </c>
      <c r="O15" s="6" t="s">
        <v>81</v>
      </c>
      <c r="P15" s="6" t="s">
        <v>82</v>
      </c>
      <c r="Q15" s="6" t="s">
        <v>87</v>
      </c>
      <c r="R15" s="6" t="s">
        <v>13</v>
      </c>
      <c r="S15" s="6" t="s">
        <v>14</v>
      </c>
      <c r="T15" s="6" t="s">
        <v>15</v>
      </c>
      <c r="U15" s="82" t="s">
        <v>30</v>
      </c>
      <c r="V15" s="168" t="s">
        <v>24</v>
      </c>
      <c r="W15" s="81" t="s">
        <v>26</v>
      </c>
      <c r="X15" s="262" t="s">
        <v>27</v>
      </c>
      <c r="Y15" s="263"/>
      <c r="Z15" s="155" t="s">
        <v>20</v>
      </c>
      <c r="AA15" s="173" t="s">
        <v>9</v>
      </c>
      <c r="AB15" s="78" t="s">
        <v>16</v>
      </c>
      <c r="AC15" s="78" t="s">
        <v>17</v>
      </c>
      <c r="AD15" s="309"/>
      <c r="AE15" s="274"/>
      <c r="AF15" s="288"/>
      <c r="AG15" s="168" t="s">
        <v>9</v>
      </c>
      <c r="AH15" s="81" t="s">
        <v>16</v>
      </c>
      <c r="AI15" s="81" t="s">
        <v>17</v>
      </c>
      <c r="AJ15" s="243"/>
      <c r="AK15" s="243"/>
      <c r="AL15" s="252"/>
      <c r="AM15" s="190" t="s">
        <v>9</v>
      </c>
      <c r="AN15" s="78" t="s">
        <v>16</v>
      </c>
      <c r="AO15" s="78" t="s">
        <v>17</v>
      </c>
      <c r="AP15" s="274"/>
      <c r="AQ15" s="274"/>
      <c r="AR15" s="288"/>
      <c r="AS15" s="186" t="s">
        <v>9</v>
      </c>
      <c r="AT15" s="77" t="s">
        <v>16</v>
      </c>
      <c r="AU15" s="77" t="s">
        <v>17</v>
      </c>
      <c r="AV15" s="220"/>
      <c r="AW15" s="220"/>
      <c r="AX15" s="239"/>
      <c r="AY15" s="189" t="s">
        <v>9</v>
      </c>
      <c r="AZ15" s="80" t="s">
        <v>16</v>
      </c>
      <c r="BA15" s="80" t="s">
        <v>17</v>
      </c>
      <c r="BB15" s="287"/>
      <c r="BC15" s="308"/>
    </row>
    <row r="16" spans="1:55" ht="15.75" thickBot="1">
      <c r="A16" s="146"/>
      <c r="B16" s="50"/>
      <c r="C16" s="50"/>
      <c r="D16" s="147"/>
      <c r="E16" s="156" t="s">
        <v>21</v>
      </c>
      <c r="F16" s="157"/>
      <c r="G16" s="157" t="s">
        <v>21</v>
      </c>
      <c r="H16" s="157" t="s">
        <v>21</v>
      </c>
      <c r="I16" s="157" t="s">
        <v>21</v>
      </c>
      <c r="J16" s="157" t="s">
        <v>21</v>
      </c>
      <c r="K16" s="157" t="s">
        <v>21</v>
      </c>
      <c r="L16" s="157" t="s">
        <v>21</v>
      </c>
      <c r="M16" s="158" t="s">
        <v>21</v>
      </c>
      <c r="N16" s="158" t="s">
        <v>21</v>
      </c>
      <c r="O16" s="158" t="s">
        <v>21</v>
      </c>
      <c r="P16" s="158" t="s">
        <v>21</v>
      </c>
      <c r="Q16" s="157" t="s">
        <v>21</v>
      </c>
      <c r="R16" s="157" t="s">
        <v>21</v>
      </c>
      <c r="S16" s="157" t="s">
        <v>21</v>
      </c>
      <c r="T16" s="157" t="s">
        <v>21</v>
      </c>
      <c r="U16" s="165"/>
      <c r="V16" s="169" t="s">
        <v>25</v>
      </c>
      <c r="W16" s="159" t="s">
        <v>21</v>
      </c>
      <c r="X16" s="159" t="s">
        <v>28</v>
      </c>
      <c r="Y16" s="159" t="s">
        <v>29</v>
      </c>
      <c r="Z16" s="160" t="s">
        <v>21</v>
      </c>
      <c r="AA16" s="174" t="s">
        <v>21</v>
      </c>
      <c r="AB16" s="125" t="s">
        <v>21</v>
      </c>
      <c r="AC16" s="125"/>
      <c r="AD16" s="126" t="s">
        <v>21</v>
      </c>
      <c r="AE16" s="125" t="s">
        <v>21</v>
      </c>
      <c r="AF16" s="175" t="s">
        <v>21</v>
      </c>
      <c r="AG16" s="182" t="s">
        <v>21</v>
      </c>
      <c r="AH16" s="7" t="s">
        <v>21</v>
      </c>
      <c r="AI16" s="7" t="s">
        <v>21</v>
      </c>
      <c r="AJ16" s="7" t="s">
        <v>21</v>
      </c>
      <c r="AK16" s="7" t="s">
        <v>21</v>
      </c>
      <c r="AL16" s="183" t="s">
        <v>21</v>
      </c>
      <c r="AM16" s="191" t="s">
        <v>21</v>
      </c>
      <c r="AN16" s="192" t="s">
        <v>21</v>
      </c>
      <c r="AO16" s="192" t="s">
        <v>21</v>
      </c>
      <c r="AP16" s="192"/>
      <c r="AQ16" s="192" t="s">
        <v>21</v>
      </c>
      <c r="AR16" s="193" t="s">
        <v>21</v>
      </c>
      <c r="AS16" s="187" t="s">
        <v>21</v>
      </c>
      <c r="AT16" s="127" t="s">
        <v>21</v>
      </c>
      <c r="AU16" s="127" t="s">
        <v>21</v>
      </c>
      <c r="AV16" s="127" t="s">
        <v>21</v>
      </c>
      <c r="AW16" s="127" t="s">
        <v>21</v>
      </c>
      <c r="AX16" s="188" t="s">
        <v>21</v>
      </c>
      <c r="AY16" s="197" t="s">
        <v>21</v>
      </c>
      <c r="AZ16" s="198"/>
      <c r="BA16" s="198" t="s">
        <v>21</v>
      </c>
      <c r="BB16" s="198" t="s">
        <v>21</v>
      </c>
      <c r="BC16" s="199" t="s">
        <v>21</v>
      </c>
    </row>
    <row r="17" spans="1:55" ht="84.75" customHeight="1" thickBot="1">
      <c r="A17" s="148">
        <v>1</v>
      </c>
      <c r="B17" s="253" t="s">
        <v>99</v>
      </c>
      <c r="C17" s="302" t="s">
        <v>98</v>
      </c>
      <c r="D17" s="149"/>
      <c r="E17" s="128" t="s">
        <v>126</v>
      </c>
      <c r="F17" s="200">
        <v>0.2</v>
      </c>
      <c r="G17" s="93" t="s">
        <v>102</v>
      </c>
      <c r="H17" s="129" t="s">
        <v>111</v>
      </c>
      <c r="I17" s="129" t="s">
        <v>112</v>
      </c>
      <c r="J17" s="130" t="s">
        <v>113</v>
      </c>
      <c r="K17" s="94" t="s">
        <v>43</v>
      </c>
      <c r="L17" s="94" t="s">
        <v>132</v>
      </c>
      <c r="M17" s="99"/>
      <c r="N17" s="99">
        <v>1</v>
      </c>
      <c r="O17" s="99">
        <v>1</v>
      </c>
      <c r="P17" s="99"/>
      <c r="Q17" s="94">
        <v>2</v>
      </c>
      <c r="R17" s="94" t="s">
        <v>50</v>
      </c>
      <c r="S17" s="94" t="s">
        <v>114</v>
      </c>
      <c r="T17" s="94" t="s">
        <v>115</v>
      </c>
      <c r="U17" s="166" t="s">
        <v>67</v>
      </c>
      <c r="V17" s="170"/>
      <c r="W17" s="93"/>
      <c r="X17" s="93"/>
      <c r="Y17" s="96" t="str">
        <f>IF('PLAN GESTION POR PROCESO'!X17=Hoja2!$B$100,Hoja2!$C$100,IF('PLAN GESTION POR PROCESO'!X17=Hoja2!$B$101,Hoja2!$C$101,IF('PLAN GESTION POR PROCESO'!X17=Hoja2!$B$102,Hoja2!$C$102,IF('PLAN GESTION POR PROCESO'!X17=Hoja2!$B$103,Hoja2!$C$103,IF('PLAN GESTION POR PROCESO'!X17=Hoja2!$B$104,Hoja2!$C$104,IF('PLAN GESTION POR PROCESO'!X17=Hoja2!$B$105,Hoja2!$C$105,IF('PLAN GESTION POR PROCESO'!X17=Hoja2!$B$106,Hoja2!$C$106,IF(X17=Hoja2!$B$107,Hoja2!$C$107,"COMPLETAR"))))))))</f>
        <v>COMPLETAR</v>
      </c>
      <c r="Z17" s="161"/>
      <c r="AA17" s="176" t="str">
        <f aca="true" t="shared" si="0" ref="AA17:AA27">H17</f>
        <v>Informes de avance del plan estrategico institucional presentados al despacho</v>
      </c>
      <c r="AB17" s="94">
        <f aca="true" t="shared" si="1" ref="AB17:AB27">M17</f>
        <v>0</v>
      </c>
      <c r="AC17" s="97" t="s">
        <v>113</v>
      </c>
      <c r="AD17" s="97" t="s">
        <v>113</v>
      </c>
      <c r="AE17" s="98" t="s">
        <v>152</v>
      </c>
      <c r="AF17" s="177"/>
      <c r="AG17" s="176" t="str">
        <f aca="true" t="shared" si="2" ref="AG17:AG27">H17</f>
        <v>Informes de avance del plan estrategico institucional presentados al despacho</v>
      </c>
      <c r="AH17" s="99">
        <f aca="true" t="shared" si="3" ref="AH17:AH27">N17</f>
        <v>1</v>
      </c>
      <c r="AI17" s="212">
        <v>1</v>
      </c>
      <c r="AJ17" s="213">
        <v>1</v>
      </c>
      <c r="AK17" s="93" t="s">
        <v>159</v>
      </c>
      <c r="AL17" s="184" t="s">
        <v>162</v>
      </c>
      <c r="AM17" s="130" t="str">
        <f aca="true" t="shared" si="4" ref="AM17:AM27">H17</f>
        <v>Informes de avance del plan estrategico institucional presentados al despacho</v>
      </c>
      <c r="AN17" s="94">
        <f>O17</f>
        <v>1</v>
      </c>
      <c r="AO17" s="93">
        <v>1</v>
      </c>
      <c r="AP17" s="97">
        <f aca="true" t="shared" si="5" ref="AP17:AP27">(AO17/AN17)</f>
        <v>1</v>
      </c>
      <c r="AQ17" s="131" t="s">
        <v>171</v>
      </c>
      <c r="AR17" s="166" t="s">
        <v>170</v>
      </c>
      <c r="AS17" s="176" t="str">
        <f aca="true" t="shared" si="6" ref="AS17:AS27">H17</f>
        <v>Informes de avance del plan estrategico institucional presentados al despacho</v>
      </c>
      <c r="AT17" s="94">
        <f>P17</f>
        <v>0</v>
      </c>
      <c r="AU17" s="131"/>
      <c r="AV17" s="97" t="s">
        <v>113</v>
      </c>
      <c r="AW17" s="132"/>
      <c r="AX17" s="184"/>
      <c r="AY17" s="194" t="str">
        <f aca="true" t="shared" si="7" ref="AY17:AY27">H17</f>
        <v>Informes de avance del plan estrategico institucional presentados al despacho</v>
      </c>
      <c r="AZ17" s="76">
        <f aca="true" t="shared" si="8" ref="AZ17:AZ27">Q17</f>
        <v>2</v>
      </c>
      <c r="BA17" s="217">
        <f>IF(K17="CONSTANTE",AVERAGE(AC17,AI17,AO17,AU17),(SUM(AC17,AI17,AO17,AU17)))</f>
        <v>2</v>
      </c>
      <c r="BB17" s="195">
        <f>BA17/AZ17</f>
        <v>1</v>
      </c>
      <c r="BC17" s="196" t="s">
        <v>182</v>
      </c>
    </row>
    <row r="18" spans="1:55" ht="148.5" customHeight="1" thickBot="1">
      <c r="A18" s="148">
        <v>2</v>
      </c>
      <c r="B18" s="254"/>
      <c r="C18" s="303"/>
      <c r="D18" s="149"/>
      <c r="E18" s="133" t="s">
        <v>187</v>
      </c>
      <c r="F18" s="201">
        <v>0.4</v>
      </c>
      <c r="G18" s="56" t="s">
        <v>101</v>
      </c>
      <c r="H18" s="84" t="s">
        <v>116</v>
      </c>
      <c r="I18" s="84" t="s">
        <v>117</v>
      </c>
      <c r="J18" s="85" t="s">
        <v>113</v>
      </c>
      <c r="K18" s="75" t="s">
        <v>43</v>
      </c>
      <c r="L18" s="75" t="s">
        <v>133</v>
      </c>
      <c r="M18" s="8"/>
      <c r="N18" s="26">
        <v>1</v>
      </c>
      <c r="O18" s="8"/>
      <c r="P18" s="8"/>
      <c r="Q18" s="75">
        <v>1</v>
      </c>
      <c r="R18" s="75" t="s">
        <v>50</v>
      </c>
      <c r="S18" s="75" t="s">
        <v>114</v>
      </c>
      <c r="T18" s="75" t="s">
        <v>115</v>
      </c>
      <c r="U18" s="73" t="s">
        <v>67</v>
      </c>
      <c r="V18" s="171"/>
      <c r="W18" s="56"/>
      <c r="X18" s="56"/>
      <c r="Y18" s="62" t="str">
        <f>IF('PLAN GESTION POR PROCESO'!X18=Hoja2!$B$100,Hoja2!$C$100,IF('PLAN GESTION POR PROCESO'!X18=Hoja2!$B$101,Hoja2!$C$101,IF('PLAN GESTION POR PROCESO'!X18=Hoja2!$B$102,Hoja2!$C$102,IF('PLAN GESTION POR PROCESO'!X18=Hoja2!$B$103,Hoja2!$C$103,IF('PLAN GESTION POR PROCESO'!X18=Hoja2!$B$104,Hoja2!$C$104,IF('PLAN GESTION POR PROCESO'!X18=Hoja2!$B$105,Hoja2!$C$105,IF('PLAN GESTION POR PROCESO'!X18=Hoja2!$B$106,Hoja2!$C$106,IF(X18=Hoja2!$B$107,Hoja2!$C$107,"COMPLETAR"))))))))</f>
        <v>COMPLETAR</v>
      </c>
      <c r="Z18" s="162"/>
      <c r="AA18" s="178" t="str">
        <f t="shared" si="0"/>
        <v>Plan de adecuación y mejoramiento de las herramientas de gestión formulado.</v>
      </c>
      <c r="AB18" s="75">
        <f t="shared" si="1"/>
        <v>0</v>
      </c>
      <c r="AC18" s="97" t="s">
        <v>113</v>
      </c>
      <c r="AD18" s="97" t="s">
        <v>113</v>
      </c>
      <c r="AE18" s="98" t="s">
        <v>152</v>
      </c>
      <c r="AF18" s="179"/>
      <c r="AG18" s="178" t="str">
        <f t="shared" si="2"/>
        <v>Plan de adecuación y mejoramiento de las herramientas de gestión formulado.</v>
      </c>
      <c r="AH18" s="26">
        <f t="shared" si="3"/>
        <v>1</v>
      </c>
      <c r="AI18" s="211">
        <v>1</v>
      </c>
      <c r="AJ18" s="213">
        <v>1</v>
      </c>
      <c r="AK18" s="62" t="s">
        <v>160</v>
      </c>
      <c r="AL18" s="152" t="s">
        <v>163</v>
      </c>
      <c r="AM18" s="85" t="str">
        <f t="shared" si="4"/>
        <v>Plan de adecuación y mejoramiento de las herramientas de gestión formulado.</v>
      </c>
      <c r="AN18" s="75">
        <f aca="true" t="shared" si="9" ref="AN18:AN27">O18</f>
        <v>0</v>
      </c>
      <c r="AO18" s="56"/>
      <c r="AP18" s="5" t="s">
        <v>113</v>
      </c>
      <c r="AQ18" s="56" t="s">
        <v>172</v>
      </c>
      <c r="AR18" s="73"/>
      <c r="AS18" s="178" t="str">
        <f t="shared" si="6"/>
        <v>Plan de adecuación y mejoramiento de las herramientas de gestión formulado.</v>
      </c>
      <c r="AT18" s="75">
        <f aca="true" t="shared" si="10" ref="AT18:AT27">P18</f>
        <v>0</v>
      </c>
      <c r="AU18" s="59"/>
      <c r="AV18" s="97" t="s">
        <v>113</v>
      </c>
      <c r="AW18" s="53"/>
      <c r="AX18" s="152"/>
      <c r="AY18" s="178" t="str">
        <f t="shared" si="7"/>
        <v>Plan de adecuación y mejoramiento de las herramientas de gestión formulado.</v>
      </c>
      <c r="AZ18" s="75">
        <f t="shared" si="8"/>
        <v>1</v>
      </c>
      <c r="BA18" s="26">
        <f>IF(K18="CONSTANTE",AVERAGE(AC18,AI18,AO18,AU18),(SUM(AC18,AI18,AO18,AU18)))</f>
        <v>1</v>
      </c>
      <c r="BB18" s="195">
        <f>BA18/AZ18</f>
        <v>1</v>
      </c>
      <c r="BC18" s="134" t="s">
        <v>183</v>
      </c>
    </row>
    <row r="19" spans="1:55" ht="288" customHeight="1" thickBot="1">
      <c r="A19" s="148">
        <v>3</v>
      </c>
      <c r="B19" s="254"/>
      <c r="C19" s="303"/>
      <c r="D19" s="150"/>
      <c r="E19" s="133" t="s">
        <v>125</v>
      </c>
      <c r="F19" s="201">
        <v>0.1</v>
      </c>
      <c r="G19" s="56" t="s">
        <v>102</v>
      </c>
      <c r="H19" s="84" t="s">
        <v>118</v>
      </c>
      <c r="I19" s="84" t="s">
        <v>119</v>
      </c>
      <c r="J19" s="85" t="s">
        <v>113</v>
      </c>
      <c r="K19" s="75" t="s">
        <v>43</v>
      </c>
      <c r="L19" s="75" t="s">
        <v>134</v>
      </c>
      <c r="M19" s="26"/>
      <c r="N19" s="26">
        <v>1</v>
      </c>
      <c r="O19" s="26">
        <v>2</v>
      </c>
      <c r="P19" s="26">
        <v>2</v>
      </c>
      <c r="Q19" s="86">
        <v>5</v>
      </c>
      <c r="R19" s="75" t="s">
        <v>50</v>
      </c>
      <c r="S19" s="75" t="s">
        <v>114</v>
      </c>
      <c r="T19" s="75" t="s">
        <v>115</v>
      </c>
      <c r="U19" s="73" t="s">
        <v>67</v>
      </c>
      <c r="V19" s="171"/>
      <c r="W19" s="56"/>
      <c r="X19" s="56"/>
      <c r="Y19" s="62" t="str">
        <f>IF('PLAN GESTION POR PROCESO'!X19=Hoja2!$B$100,Hoja2!$C$100,IF('PLAN GESTION POR PROCESO'!X19=Hoja2!$B$101,Hoja2!$C$101,IF('PLAN GESTION POR PROCESO'!X19=Hoja2!$B$102,Hoja2!$C$102,IF('PLAN GESTION POR PROCESO'!X19=Hoja2!$B$103,Hoja2!$C$103,IF('PLAN GESTION POR PROCESO'!X19=Hoja2!$B$104,Hoja2!$C$104,IF('PLAN GESTION POR PROCESO'!X19=Hoja2!$B$105,Hoja2!$C$105,IF('PLAN GESTION POR PROCESO'!X19=Hoja2!$B$106,Hoja2!$C$106,IF(X19=Hoja2!$B$107,Hoja2!$C$107,"COMPLETAR"))))))))</f>
        <v>COMPLETAR</v>
      </c>
      <c r="Z19" s="162"/>
      <c r="AA19" s="178" t="str">
        <f t="shared" si="0"/>
        <v>Contenidos remitidos a la OAC para publicación</v>
      </c>
      <c r="AB19" s="75">
        <f t="shared" si="1"/>
        <v>0</v>
      </c>
      <c r="AC19" s="97" t="s">
        <v>113</v>
      </c>
      <c r="AD19" s="97" t="s">
        <v>113</v>
      </c>
      <c r="AE19" s="98" t="s">
        <v>152</v>
      </c>
      <c r="AF19" s="179"/>
      <c r="AG19" s="178" t="str">
        <f t="shared" si="2"/>
        <v>Contenidos remitidos a la OAC para publicación</v>
      </c>
      <c r="AH19" s="26">
        <f t="shared" si="3"/>
        <v>1</v>
      </c>
      <c r="AI19" s="211">
        <v>1</v>
      </c>
      <c r="AJ19" s="213">
        <v>1</v>
      </c>
      <c r="AK19" s="62" t="s">
        <v>161</v>
      </c>
      <c r="AL19" s="152" t="s">
        <v>164</v>
      </c>
      <c r="AM19" s="85" t="str">
        <f t="shared" si="4"/>
        <v>Contenidos remitidos a la OAC para publicación</v>
      </c>
      <c r="AN19" s="75">
        <f t="shared" si="9"/>
        <v>2</v>
      </c>
      <c r="AO19" s="56">
        <v>4</v>
      </c>
      <c r="AP19" s="5">
        <v>1</v>
      </c>
      <c r="AQ19" s="56" t="s">
        <v>173</v>
      </c>
      <c r="AR19" s="73" t="s">
        <v>174</v>
      </c>
      <c r="AS19" s="178" t="str">
        <f t="shared" si="6"/>
        <v>Contenidos remitidos a la OAC para publicación</v>
      </c>
      <c r="AT19" s="75">
        <f t="shared" si="10"/>
        <v>2</v>
      </c>
      <c r="AU19" s="211">
        <v>2</v>
      </c>
      <c r="AV19" s="5">
        <f>(AU19/AT19)</f>
        <v>1</v>
      </c>
      <c r="AW19" s="53" t="s">
        <v>184</v>
      </c>
      <c r="AX19" s="152" t="s">
        <v>186</v>
      </c>
      <c r="AY19" s="178" t="str">
        <f t="shared" si="7"/>
        <v>Contenidos remitidos a la OAC para publicación</v>
      </c>
      <c r="AZ19" s="75">
        <f t="shared" si="8"/>
        <v>5</v>
      </c>
      <c r="BA19" s="26">
        <f>IF(K19="CONSTANTE",AVERAGE(AC19,AI19,AO19,AU19),(SUM(AC19,AI19,AO19,AU19)))</f>
        <v>7</v>
      </c>
      <c r="BB19" s="195">
        <v>1</v>
      </c>
      <c r="BC19" s="134" t="s">
        <v>185</v>
      </c>
    </row>
    <row r="20" spans="1:55" ht="208.5" customHeight="1" thickBot="1">
      <c r="A20" s="148">
        <v>4</v>
      </c>
      <c r="B20" s="254"/>
      <c r="C20" s="303"/>
      <c r="D20" s="150"/>
      <c r="E20" s="135" t="s">
        <v>110</v>
      </c>
      <c r="F20" s="202">
        <v>0.1</v>
      </c>
      <c r="G20" s="115" t="s">
        <v>102</v>
      </c>
      <c r="H20" s="136" t="s">
        <v>120</v>
      </c>
      <c r="I20" s="136" t="s">
        <v>121</v>
      </c>
      <c r="J20" s="137" t="s">
        <v>113</v>
      </c>
      <c r="K20" s="116" t="s">
        <v>43</v>
      </c>
      <c r="L20" s="116" t="s">
        <v>135</v>
      </c>
      <c r="M20" s="122"/>
      <c r="N20" s="122"/>
      <c r="O20" s="121">
        <v>1</v>
      </c>
      <c r="P20" s="122"/>
      <c r="Q20" s="116">
        <v>1</v>
      </c>
      <c r="R20" s="116" t="s">
        <v>50</v>
      </c>
      <c r="S20" s="116" t="s">
        <v>114</v>
      </c>
      <c r="T20" s="116" t="s">
        <v>115</v>
      </c>
      <c r="U20" s="167" t="s">
        <v>67</v>
      </c>
      <c r="V20" s="172"/>
      <c r="W20" s="115"/>
      <c r="X20" s="115"/>
      <c r="Y20" s="118" t="str">
        <f>IF('PLAN GESTION POR PROCESO'!X20=Hoja2!$B$100,Hoja2!$C$100,IF('PLAN GESTION POR PROCESO'!X20=Hoja2!$B$101,Hoja2!$C$101,IF('PLAN GESTION POR PROCESO'!X20=Hoja2!$B$102,Hoja2!$C$102,IF('PLAN GESTION POR PROCESO'!X20=Hoja2!$B$103,Hoja2!$C$103,IF('PLAN GESTION POR PROCESO'!X20=Hoja2!$B$104,Hoja2!$C$104,IF('PLAN GESTION POR PROCESO'!X20=Hoja2!$B$105,Hoja2!$C$105,IF('PLAN GESTION POR PROCESO'!X20=Hoja2!$B$106,Hoja2!$C$106,IF(X20=Hoja2!$B$107,Hoja2!$C$107,"COMPLETAR"))))))))</f>
        <v>COMPLETAR</v>
      </c>
      <c r="Z20" s="163"/>
      <c r="AA20" s="180" t="str">
        <f t="shared" si="0"/>
        <v>Inventario de servicios y destinatarios remitido a la subsecretaria de gestion institucional</v>
      </c>
      <c r="AB20" s="116">
        <f t="shared" si="1"/>
        <v>0</v>
      </c>
      <c r="AC20" s="97" t="s">
        <v>113</v>
      </c>
      <c r="AD20" s="97" t="s">
        <v>113</v>
      </c>
      <c r="AE20" s="98" t="s">
        <v>152</v>
      </c>
      <c r="AF20" s="181"/>
      <c r="AG20" s="180" t="str">
        <f t="shared" si="2"/>
        <v>Inventario de servicios y destinatarios remitido a la subsecretaria de gestion institucional</v>
      </c>
      <c r="AH20" s="121">
        <f t="shared" si="3"/>
        <v>0</v>
      </c>
      <c r="AI20" s="138"/>
      <c r="AJ20" s="213"/>
      <c r="AK20" s="118"/>
      <c r="AL20" s="124"/>
      <c r="AM20" s="137" t="str">
        <f t="shared" si="4"/>
        <v>Inventario de servicios y destinatarios remitido a la subsecretaria de gestion institucional</v>
      </c>
      <c r="AN20" s="116">
        <f t="shared" si="9"/>
        <v>1</v>
      </c>
      <c r="AO20" s="115">
        <v>1</v>
      </c>
      <c r="AP20" s="119">
        <f t="shared" si="5"/>
        <v>1</v>
      </c>
      <c r="AQ20" s="115" t="s">
        <v>175</v>
      </c>
      <c r="AR20" s="167"/>
      <c r="AS20" s="180" t="str">
        <f t="shared" si="6"/>
        <v>Inventario de servicios y destinatarios remitido a la subsecretaria de gestion institucional</v>
      </c>
      <c r="AT20" s="116">
        <f t="shared" si="10"/>
        <v>0</v>
      </c>
      <c r="AU20" s="139"/>
      <c r="AV20" s="97" t="s">
        <v>113</v>
      </c>
      <c r="AW20" s="140"/>
      <c r="AX20" s="124"/>
      <c r="AY20" s="180" t="str">
        <f t="shared" si="7"/>
        <v>Inventario de servicios y destinatarios remitido a la subsecretaria de gestion institucional</v>
      </c>
      <c r="AZ20" s="116">
        <f t="shared" si="8"/>
        <v>1</v>
      </c>
      <c r="BA20" s="26">
        <f>IF(K20="CONSTANTE",AVERAGE(AC20,AI20,AO20,AU20),(SUM(AC20,AI20,AO20,AU20)))</f>
        <v>1</v>
      </c>
      <c r="BB20" s="195">
        <f>BA20/AZ20</f>
        <v>1</v>
      </c>
      <c r="BC20" s="115" t="s">
        <v>175</v>
      </c>
    </row>
    <row r="21" spans="1:55" ht="68.25" customHeight="1" thickBot="1">
      <c r="A21" s="148">
        <v>5</v>
      </c>
      <c r="B21" s="254"/>
      <c r="C21" s="303"/>
      <c r="D21" s="151"/>
      <c r="E21" s="203" t="s">
        <v>149</v>
      </c>
      <c r="F21" s="204">
        <v>0.02</v>
      </c>
      <c r="G21" s="205" t="s">
        <v>103</v>
      </c>
      <c r="H21" s="206" t="s">
        <v>150</v>
      </c>
      <c r="I21" s="207" t="s">
        <v>151</v>
      </c>
      <c r="J21" s="208" t="s">
        <v>113</v>
      </c>
      <c r="K21" s="209" t="s">
        <v>43</v>
      </c>
      <c r="L21" s="208" t="s">
        <v>136</v>
      </c>
      <c r="M21" s="95"/>
      <c r="N21" s="95"/>
      <c r="O21" s="95"/>
      <c r="P21" s="210">
        <v>1</v>
      </c>
      <c r="Q21" s="210">
        <v>1</v>
      </c>
      <c r="R21" s="93" t="s">
        <v>50</v>
      </c>
      <c r="S21" s="93" t="s">
        <v>143</v>
      </c>
      <c r="T21" s="94" t="s">
        <v>115</v>
      </c>
      <c r="U21" s="166"/>
      <c r="V21" s="170"/>
      <c r="W21" s="93"/>
      <c r="X21" s="93"/>
      <c r="Y21" s="96" t="str">
        <f>IF('PLAN GESTION POR PROCESO'!X21=Hoja2!$B$100,Hoja2!$C$100,IF('PLAN GESTION POR PROCESO'!X21=Hoja2!$B$101,Hoja2!$C$101,IF('PLAN GESTION POR PROCESO'!X21=Hoja2!$B$102,Hoja2!$C$102,IF('PLAN GESTION POR PROCESO'!X21=Hoja2!$B$103,Hoja2!$C$103,IF('PLAN GESTION POR PROCESO'!X21=Hoja2!$B$104,Hoja2!$C$104,IF('PLAN GESTION POR PROCESO'!X21=Hoja2!$B$105,Hoja2!$C$105,IF('PLAN GESTION POR PROCESO'!X21=Hoja2!$B$106,Hoja2!$C$106,IF(X21=Hoja2!$B$107,Hoja2!$C$107,"COMPLETAR"))))))))</f>
        <v>COMPLETAR</v>
      </c>
      <c r="Z21" s="161"/>
      <c r="AA21" s="176" t="str">
        <f t="shared" si="0"/>
        <v>Linea base del consumo de papel del proceso establecida</v>
      </c>
      <c r="AB21" s="94">
        <f t="shared" si="1"/>
        <v>0</v>
      </c>
      <c r="AC21" s="97" t="s">
        <v>113</v>
      </c>
      <c r="AD21" s="97" t="s">
        <v>113</v>
      </c>
      <c r="AE21" s="98" t="s">
        <v>152</v>
      </c>
      <c r="AF21" s="177"/>
      <c r="AG21" s="176" t="str">
        <f t="shared" si="2"/>
        <v>Linea base del consumo de papel del proceso establecida</v>
      </c>
      <c r="AH21" s="99">
        <f t="shared" si="3"/>
        <v>0</v>
      </c>
      <c r="AI21" s="99"/>
      <c r="AJ21" s="97"/>
      <c r="AK21" s="93"/>
      <c r="AL21" s="177"/>
      <c r="AM21" s="94" t="str">
        <f t="shared" si="4"/>
        <v>Linea base del consumo de papel del proceso establecida</v>
      </c>
      <c r="AN21" s="94">
        <f t="shared" si="9"/>
        <v>0</v>
      </c>
      <c r="AO21" s="93">
        <v>0</v>
      </c>
      <c r="AP21" s="97"/>
      <c r="AQ21" s="93" t="s">
        <v>176</v>
      </c>
      <c r="AR21" s="185"/>
      <c r="AS21" s="176" t="str">
        <f t="shared" si="6"/>
        <v>Linea base del consumo de papel del proceso establecida</v>
      </c>
      <c r="AT21" s="94">
        <f t="shared" si="10"/>
        <v>1</v>
      </c>
      <c r="AU21" s="101"/>
      <c r="AV21" s="97"/>
      <c r="AW21" s="102"/>
      <c r="AX21" s="184"/>
      <c r="AY21" s="176" t="str">
        <f t="shared" si="7"/>
        <v>Linea base del consumo de papel del proceso establecida</v>
      </c>
      <c r="AZ21" s="103">
        <f t="shared" si="8"/>
        <v>1</v>
      </c>
      <c r="BA21" s="8"/>
      <c r="BB21" s="104"/>
      <c r="BC21" s="105"/>
    </row>
    <row r="22" spans="1:55" ht="78.75" customHeight="1" thickBot="1">
      <c r="A22" s="148">
        <v>6</v>
      </c>
      <c r="B22" s="254"/>
      <c r="C22" s="303"/>
      <c r="D22" s="152"/>
      <c r="E22" s="106" t="s">
        <v>104</v>
      </c>
      <c r="F22" s="69">
        <v>0.04</v>
      </c>
      <c r="G22" s="68" t="s">
        <v>105</v>
      </c>
      <c r="H22" s="87" t="s">
        <v>85</v>
      </c>
      <c r="I22" s="70" t="s">
        <v>85</v>
      </c>
      <c r="J22" s="56" t="s">
        <v>113</v>
      </c>
      <c r="K22" s="75" t="s">
        <v>43</v>
      </c>
      <c r="L22" s="56" t="s">
        <v>137</v>
      </c>
      <c r="M22" s="58"/>
      <c r="N22" s="58"/>
      <c r="O22" s="58"/>
      <c r="P22" s="88">
        <v>1</v>
      </c>
      <c r="Q22" s="88">
        <v>1</v>
      </c>
      <c r="R22" s="56" t="s">
        <v>50</v>
      </c>
      <c r="S22" s="56" t="s">
        <v>144</v>
      </c>
      <c r="T22" s="75" t="s">
        <v>115</v>
      </c>
      <c r="U22" s="73"/>
      <c r="V22" s="171"/>
      <c r="W22" s="56"/>
      <c r="X22" s="56"/>
      <c r="Y22" s="62" t="str">
        <f>IF('PLAN GESTION POR PROCESO'!X22=Hoja2!$B$100,Hoja2!$C$100,IF('PLAN GESTION POR PROCESO'!X22=Hoja2!$B$101,Hoja2!$C$101,IF('PLAN GESTION POR PROCESO'!X22=Hoja2!$B$102,Hoja2!$C$102,IF('PLAN GESTION POR PROCESO'!X22=Hoja2!$B$103,Hoja2!$C$103,IF('PLAN GESTION POR PROCESO'!X22=Hoja2!$B$104,Hoja2!$C$104,IF('PLAN GESTION POR PROCESO'!X22=Hoja2!$B$105,Hoja2!$C$105,IF('PLAN GESTION POR PROCESO'!X22=Hoja2!$B$106,Hoja2!$C$106,IF(X22=Hoja2!$B$107,Hoja2!$C$107,"COMPLETAR"))))))))</f>
        <v>COMPLETAR</v>
      </c>
      <c r="Z22" s="164"/>
      <c r="AA22" s="178" t="str">
        <f t="shared" si="0"/>
        <v>Línea base del perfil del riesgo</v>
      </c>
      <c r="AB22" s="75">
        <f t="shared" si="1"/>
        <v>0</v>
      </c>
      <c r="AC22" s="97" t="s">
        <v>113</v>
      </c>
      <c r="AD22" s="97" t="s">
        <v>113</v>
      </c>
      <c r="AE22" s="98" t="s">
        <v>152</v>
      </c>
      <c r="AF22" s="179"/>
      <c r="AG22" s="178" t="str">
        <f t="shared" si="2"/>
        <v>Línea base del perfil del riesgo</v>
      </c>
      <c r="AH22" s="99">
        <f t="shared" si="3"/>
        <v>0</v>
      </c>
      <c r="AI22" s="99"/>
      <c r="AJ22" s="97"/>
      <c r="AK22" s="93"/>
      <c r="AL22" s="152"/>
      <c r="AM22" s="94" t="str">
        <f t="shared" si="4"/>
        <v>Línea base del perfil del riesgo</v>
      </c>
      <c r="AN22" s="94">
        <f t="shared" si="9"/>
        <v>0</v>
      </c>
      <c r="AO22" s="93">
        <v>0</v>
      </c>
      <c r="AP22" s="97"/>
      <c r="AQ22" s="93" t="s">
        <v>176</v>
      </c>
      <c r="AR22" s="73"/>
      <c r="AS22" s="178" t="str">
        <f t="shared" si="6"/>
        <v>Línea base del perfil del riesgo</v>
      </c>
      <c r="AT22" s="75">
        <f t="shared" si="10"/>
        <v>1</v>
      </c>
      <c r="AU22" s="57"/>
      <c r="AV22" s="5"/>
      <c r="AW22" s="55"/>
      <c r="AX22" s="152"/>
      <c r="AY22" s="178" t="str">
        <f t="shared" si="7"/>
        <v>Línea base del perfil del riesgo</v>
      </c>
      <c r="AZ22" s="75">
        <f t="shared" si="8"/>
        <v>1</v>
      </c>
      <c r="BA22" s="8"/>
      <c r="BB22" s="52"/>
      <c r="BC22" s="107"/>
    </row>
    <row r="23" spans="1:55" ht="81.75" customHeight="1" thickBot="1">
      <c r="A23" s="148">
        <v>7</v>
      </c>
      <c r="B23" s="254"/>
      <c r="C23" s="303"/>
      <c r="D23" s="152"/>
      <c r="E23" s="106" t="s">
        <v>84</v>
      </c>
      <c r="F23" s="66">
        <v>0.06</v>
      </c>
      <c r="G23" s="68" t="s">
        <v>105</v>
      </c>
      <c r="H23" s="63" t="s">
        <v>127</v>
      </c>
      <c r="I23" s="70" t="s">
        <v>86</v>
      </c>
      <c r="J23" s="56" t="s">
        <v>113</v>
      </c>
      <c r="K23" s="75" t="s">
        <v>44</v>
      </c>
      <c r="L23" s="56" t="s">
        <v>138</v>
      </c>
      <c r="M23" s="58">
        <v>1</v>
      </c>
      <c r="N23" s="58">
        <v>1</v>
      </c>
      <c r="O23" s="58">
        <v>1</v>
      </c>
      <c r="P23" s="58">
        <v>1</v>
      </c>
      <c r="Q23" s="58">
        <v>1</v>
      </c>
      <c r="R23" s="56" t="s">
        <v>50</v>
      </c>
      <c r="S23" s="56" t="s">
        <v>145</v>
      </c>
      <c r="T23" s="75" t="s">
        <v>115</v>
      </c>
      <c r="U23" s="73"/>
      <c r="V23" s="171"/>
      <c r="W23" s="56"/>
      <c r="X23" s="56"/>
      <c r="Y23" s="62" t="str">
        <f>IF('PLAN GESTION POR PROCESO'!X23=Hoja2!$B$100,Hoja2!$C$100,IF('PLAN GESTION POR PROCESO'!X23=Hoja2!$B$101,Hoja2!$C$101,IF('PLAN GESTION POR PROCESO'!X23=Hoja2!$B$102,Hoja2!$C$102,IF('PLAN GESTION POR PROCESO'!X23=Hoja2!$B$103,Hoja2!$C$103,IF('PLAN GESTION POR PROCESO'!X23=Hoja2!$B$104,Hoja2!$C$104,IF('PLAN GESTION POR PROCESO'!X23=Hoja2!$B$105,Hoja2!$C$105,IF('PLAN GESTION POR PROCESO'!X23=Hoja2!$B$106,Hoja2!$C$106,IF(X23=Hoja2!$B$107,Hoja2!$C$107,"COMPLETAR"))))))))</f>
        <v>COMPLETAR</v>
      </c>
      <c r="Z23" s="164"/>
      <c r="AA23" s="178" t="str">
        <f t="shared" si="0"/>
        <v>Acciones correctivas documentadas y vigentes</v>
      </c>
      <c r="AB23" s="8">
        <f t="shared" si="1"/>
        <v>1</v>
      </c>
      <c r="AC23" s="57">
        <v>0.78</v>
      </c>
      <c r="AD23" s="5">
        <f>(AC23/AB23)</f>
        <v>0.78</v>
      </c>
      <c r="AE23" s="61" t="s">
        <v>158</v>
      </c>
      <c r="AF23" s="179"/>
      <c r="AG23" s="178" t="str">
        <f t="shared" si="2"/>
        <v>Acciones correctivas documentadas y vigentes</v>
      </c>
      <c r="AH23" s="103">
        <f t="shared" si="3"/>
        <v>1</v>
      </c>
      <c r="AI23" s="100">
        <v>0.97</v>
      </c>
      <c r="AJ23" s="216">
        <v>0.97</v>
      </c>
      <c r="AK23" s="93" t="s">
        <v>165</v>
      </c>
      <c r="AL23" s="152"/>
      <c r="AM23" s="94" t="str">
        <f t="shared" si="4"/>
        <v>Acciones correctivas documentadas y vigentes</v>
      </c>
      <c r="AN23" s="103">
        <f t="shared" si="9"/>
        <v>1</v>
      </c>
      <c r="AO23" s="100">
        <v>0.9</v>
      </c>
      <c r="AP23" s="97">
        <f t="shared" si="5"/>
        <v>0.9</v>
      </c>
      <c r="AQ23" s="93" t="s">
        <v>177</v>
      </c>
      <c r="AR23" s="74"/>
      <c r="AS23" s="178" t="str">
        <f t="shared" si="6"/>
        <v>Acciones correctivas documentadas y vigentes</v>
      </c>
      <c r="AT23" s="75">
        <f t="shared" si="10"/>
        <v>1</v>
      </c>
      <c r="AU23" s="58"/>
      <c r="AV23" s="5"/>
      <c r="AW23" s="54"/>
      <c r="AX23" s="152"/>
      <c r="AY23" s="178" t="str">
        <f t="shared" si="7"/>
        <v>Acciones correctivas documentadas y vigentes</v>
      </c>
      <c r="AZ23" s="75">
        <f t="shared" si="8"/>
        <v>1</v>
      </c>
      <c r="BA23" s="8"/>
      <c r="BB23" s="52"/>
      <c r="BC23" s="108"/>
    </row>
    <row r="24" spans="1:55" ht="94.5" customHeight="1" thickBot="1">
      <c r="A24" s="148">
        <v>8</v>
      </c>
      <c r="B24" s="254"/>
      <c r="C24" s="303"/>
      <c r="D24" s="152"/>
      <c r="E24" s="109" t="s">
        <v>91</v>
      </c>
      <c r="F24" s="66">
        <v>0.02</v>
      </c>
      <c r="G24" s="68" t="s">
        <v>105</v>
      </c>
      <c r="H24" s="63" t="s">
        <v>128</v>
      </c>
      <c r="I24" s="71" t="s">
        <v>106</v>
      </c>
      <c r="J24" s="56" t="s">
        <v>113</v>
      </c>
      <c r="K24" s="75" t="s">
        <v>44</v>
      </c>
      <c r="L24" s="56" t="s">
        <v>139</v>
      </c>
      <c r="M24" s="58">
        <v>1</v>
      </c>
      <c r="N24" s="58">
        <v>1</v>
      </c>
      <c r="O24" s="58">
        <v>1</v>
      </c>
      <c r="P24" s="58">
        <v>1</v>
      </c>
      <c r="Q24" s="58">
        <v>1</v>
      </c>
      <c r="R24" s="56" t="s">
        <v>50</v>
      </c>
      <c r="S24" s="56" t="s">
        <v>144</v>
      </c>
      <c r="T24" s="75" t="s">
        <v>115</v>
      </c>
      <c r="U24" s="73"/>
      <c r="V24" s="171"/>
      <c r="W24" s="56"/>
      <c r="X24" s="56"/>
      <c r="Y24" s="62" t="str">
        <f>IF('PLAN GESTION POR PROCESO'!X24=Hoja2!$B$100,Hoja2!$C$100,IF('PLAN GESTION POR PROCESO'!X24=Hoja2!$B$101,Hoja2!$C$101,IF('PLAN GESTION POR PROCESO'!X24=Hoja2!$B$102,Hoja2!$C$102,IF('PLAN GESTION POR PROCESO'!X24=Hoja2!$B$103,Hoja2!$C$103,IF('PLAN GESTION POR PROCESO'!X24=Hoja2!$B$104,Hoja2!$C$104,IF('PLAN GESTION POR PROCESO'!X24=Hoja2!$B$105,Hoja2!$C$105,IF('PLAN GESTION POR PROCESO'!X24=Hoja2!$B$106,Hoja2!$C$106,IF(X24=Hoja2!$B$107,Hoja2!$C$107,"COMPLETAR"))))))))</f>
        <v>COMPLETAR</v>
      </c>
      <c r="Z24" s="164"/>
      <c r="AA24" s="178" t="str">
        <f t="shared" si="0"/>
        <v>Cumplimiento en reportes de riesgos de manera oportuna</v>
      </c>
      <c r="AB24" s="8">
        <f t="shared" si="1"/>
        <v>1</v>
      </c>
      <c r="AC24" s="57">
        <v>1</v>
      </c>
      <c r="AD24" s="5">
        <f>(AC24/AB24)</f>
        <v>1</v>
      </c>
      <c r="AE24" s="56" t="s">
        <v>153</v>
      </c>
      <c r="AF24" s="152" t="s">
        <v>154</v>
      </c>
      <c r="AG24" s="178" t="str">
        <f t="shared" si="2"/>
        <v>Cumplimiento en reportes de riesgos de manera oportuna</v>
      </c>
      <c r="AH24" s="103">
        <f t="shared" si="3"/>
        <v>1</v>
      </c>
      <c r="AI24" s="100">
        <v>1</v>
      </c>
      <c r="AJ24" s="97">
        <f>(AI24/AH24)</f>
        <v>1</v>
      </c>
      <c r="AK24" s="93" t="s">
        <v>166</v>
      </c>
      <c r="AL24" s="152"/>
      <c r="AM24" s="94" t="str">
        <f t="shared" si="4"/>
        <v>Cumplimiento en reportes de riesgos de manera oportuna</v>
      </c>
      <c r="AN24" s="103">
        <f t="shared" si="9"/>
        <v>1</v>
      </c>
      <c r="AO24" s="100">
        <v>1</v>
      </c>
      <c r="AP24" s="97">
        <f t="shared" si="5"/>
        <v>1</v>
      </c>
      <c r="AQ24" s="93" t="s">
        <v>178</v>
      </c>
      <c r="AR24" s="74"/>
      <c r="AS24" s="178" t="str">
        <f t="shared" si="6"/>
        <v>Cumplimiento en reportes de riesgos de manera oportuna</v>
      </c>
      <c r="AT24" s="75">
        <f t="shared" si="10"/>
        <v>1</v>
      </c>
      <c r="AU24" s="60"/>
      <c r="AV24" s="5"/>
      <c r="AW24" s="53"/>
      <c r="AX24" s="152"/>
      <c r="AY24" s="178" t="str">
        <f t="shared" si="7"/>
        <v>Cumplimiento en reportes de riesgos de manera oportuna</v>
      </c>
      <c r="AZ24" s="75">
        <f t="shared" si="8"/>
        <v>1</v>
      </c>
      <c r="BA24" s="8"/>
      <c r="BB24" s="52"/>
      <c r="BC24" s="108"/>
    </row>
    <row r="25" spans="1:55" ht="118.5" customHeight="1" thickBot="1">
      <c r="A25" s="148">
        <v>9</v>
      </c>
      <c r="B25" s="254"/>
      <c r="C25" s="303"/>
      <c r="D25" s="152"/>
      <c r="E25" s="109" t="s">
        <v>92</v>
      </c>
      <c r="F25" s="66">
        <v>0.02</v>
      </c>
      <c r="G25" s="68" t="s">
        <v>105</v>
      </c>
      <c r="H25" s="63" t="s">
        <v>129</v>
      </c>
      <c r="I25" s="71" t="s">
        <v>107</v>
      </c>
      <c r="J25" s="56" t="s">
        <v>113</v>
      </c>
      <c r="K25" s="75" t="s">
        <v>44</v>
      </c>
      <c r="L25" s="56" t="s">
        <v>140</v>
      </c>
      <c r="M25" s="58">
        <v>1</v>
      </c>
      <c r="N25" s="58">
        <v>1</v>
      </c>
      <c r="O25" s="58">
        <v>1</v>
      </c>
      <c r="P25" s="58">
        <v>1</v>
      </c>
      <c r="Q25" s="58">
        <v>1</v>
      </c>
      <c r="R25" s="56" t="s">
        <v>50</v>
      </c>
      <c r="S25" s="56" t="s">
        <v>146</v>
      </c>
      <c r="T25" s="75" t="s">
        <v>115</v>
      </c>
      <c r="U25" s="73"/>
      <c r="V25" s="171"/>
      <c r="W25" s="56"/>
      <c r="X25" s="56"/>
      <c r="Y25" s="62" t="str">
        <f>IF('PLAN GESTION POR PROCESO'!X25=Hoja2!$B$100,Hoja2!$C$100,IF('PLAN GESTION POR PROCESO'!X25=Hoja2!$B$101,Hoja2!$C$101,IF('PLAN GESTION POR PROCESO'!X25=Hoja2!$B$102,Hoja2!$C$102,IF('PLAN GESTION POR PROCESO'!X25=Hoja2!$B$103,Hoja2!$C$103,IF('PLAN GESTION POR PROCESO'!X25=Hoja2!$B$104,Hoja2!$C$104,IF('PLAN GESTION POR PROCESO'!X25=Hoja2!$B$105,Hoja2!$C$105,IF('PLAN GESTION POR PROCESO'!X25=Hoja2!$B$106,Hoja2!$C$106,IF(X25=Hoja2!$B$107,Hoja2!$C$107,"COMPLETAR"))))))))</f>
        <v>COMPLETAR</v>
      </c>
      <c r="Z25" s="164"/>
      <c r="AA25" s="178" t="str">
        <f t="shared" si="0"/>
        <v>Asistencia a las mesas de trabajo relacionadas con el Sistema de Gestión</v>
      </c>
      <c r="AB25" s="8">
        <f t="shared" si="1"/>
        <v>1</v>
      </c>
      <c r="AC25" s="57">
        <v>1</v>
      </c>
      <c r="AD25" s="5">
        <f>(AC25/AB25)</f>
        <v>1</v>
      </c>
      <c r="AE25" s="61" t="s">
        <v>156</v>
      </c>
      <c r="AF25" s="179" t="s">
        <v>154</v>
      </c>
      <c r="AG25" s="178" t="str">
        <f t="shared" si="2"/>
        <v>Asistencia a las mesas de trabajo relacionadas con el Sistema de Gestión</v>
      </c>
      <c r="AH25" s="103">
        <f t="shared" si="3"/>
        <v>1</v>
      </c>
      <c r="AI25" s="100">
        <v>1</v>
      </c>
      <c r="AJ25" s="97">
        <f>(AI25/AH25)</f>
        <v>1</v>
      </c>
      <c r="AK25" s="93" t="s">
        <v>167</v>
      </c>
      <c r="AL25" s="152"/>
      <c r="AM25" s="94" t="str">
        <f t="shared" si="4"/>
        <v>Asistencia a las mesas de trabajo relacionadas con el Sistema de Gestión</v>
      </c>
      <c r="AN25" s="103">
        <f t="shared" si="9"/>
        <v>1</v>
      </c>
      <c r="AO25" s="100">
        <v>1</v>
      </c>
      <c r="AP25" s="97">
        <f t="shared" si="5"/>
        <v>1</v>
      </c>
      <c r="AQ25" s="93" t="s">
        <v>179</v>
      </c>
      <c r="AR25" s="74"/>
      <c r="AS25" s="178" t="str">
        <f t="shared" si="6"/>
        <v>Asistencia a las mesas de trabajo relacionadas con el Sistema de Gestión</v>
      </c>
      <c r="AT25" s="75">
        <f t="shared" si="10"/>
        <v>1</v>
      </c>
      <c r="AU25" s="60"/>
      <c r="AV25" s="5"/>
      <c r="AW25" s="53"/>
      <c r="AX25" s="152"/>
      <c r="AY25" s="178" t="str">
        <f t="shared" si="7"/>
        <v>Asistencia a las mesas de trabajo relacionadas con el Sistema de Gestión</v>
      </c>
      <c r="AZ25" s="75">
        <f t="shared" si="8"/>
        <v>1</v>
      </c>
      <c r="BA25" s="8"/>
      <c r="BB25" s="52"/>
      <c r="BC25" s="108"/>
    </row>
    <row r="26" spans="1:55" ht="163.5" customHeight="1" thickBot="1">
      <c r="A26" s="148">
        <v>10</v>
      </c>
      <c r="B26" s="254"/>
      <c r="C26" s="303"/>
      <c r="D26" s="152"/>
      <c r="E26" s="109" t="s">
        <v>108</v>
      </c>
      <c r="F26" s="72">
        <v>0.02</v>
      </c>
      <c r="G26" s="68" t="s">
        <v>105</v>
      </c>
      <c r="H26" s="63" t="s">
        <v>130</v>
      </c>
      <c r="I26" s="70" t="s">
        <v>109</v>
      </c>
      <c r="J26" s="56" t="s">
        <v>113</v>
      </c>
      <c r="K26" s="75" t="s">
        <v>44</v>
      </c>
      <c r="L26" s="56" t="s">
        <v>141</v>
      </c>
      <c r="M26" s="58">
        <v>1</v>
      </c>
      <c r="N26" s="58">
        <v>1</v>
      </c>
      <c r="O26" s="58">
        <v>1</v>
      </c>
      <c r="P26" s="58">
        <v>1</v>
      </c>
      <c r="Q26" s="58">
        <v>1</v>
      </c>
      <c r="R26" s="56" t="s">
        <v>50</v>
      </c>
      <c r="S26" s="56"/>
      <c r="T26" s="75" t="s">
        <v>115</v>
      </c>
      <c r="U26" s="73"/>
      <c r="V26" s="171"/>
      <c r="W26" s="56"/>
      <c r="X26" s="56"/>
      <c r="Y26" s="62" t="str">
        <f>IF('PLAN GESTION POR PROCESO'!X26=Hoja2!$B$100,Hoja2!$C$100,IF('PLAN GESTION POR PROCESO'!X26=Hoja2!$B$101,Hoja2!$C$101,IF('PLAN GESTION POR PROCESO'!X26=Hoja2!$B$102,Hoja2!$C$102,IF('PLAN GESTION POR PROCESO'!X26=Hoja2!$B$103,Hoja2!$C$103,IF('PLAN GESTION POR PROCESO'!X26=Hoja2!$B$104,Hoja2!$C$104,IF('PLAN GESTION POR PROCESO'!X26=Hoja2!$B$105,Hoja2!$C$105,IF('PLAN GESTION POR PROCESO'!X26=Hoja2!$B$106,Hoja2!$C$106,IF(X26=Hoja2!$B$107,Hoja2!$C$107,"COMPLETAR"))))))))</f>
        <v>COMPLETAR</v>
      </c>
      <c r="Z26" s="164"/>
      <c r="AA26" s="178" t="str">
        <f t="shared" si="0"/>
        <v>Cumplimiento del plan de actualización de los procesos en el marco del Sistema de Gestión</v>
      </c>
      <c r="AB26" s="8">
        <f t="shared" si="1"/>
        <v>1</v>
      </c>
      <c r="AC26" s="57">
        <v>1</v>
      </c>
      <c r="AD26" s="5">
        <f>(AC26/AB26)</f>
        <v>1</v>
      </c>
      <c r="AE26" s="61" t="s">
        <v>155</v>
      </c>
      <c r="AF26" s="179" t="s">
        <v>154</v>
      </c>
      <c r="AG26" s="178" t="str">
        <f t="shared" si="2"/>
        <v>Cumplimiento del plan de actualización de los procesos en el marco del Sistema de Gestión</v>
      </c>
      <c r="AH26" s="103">
        <f t="shared" si="3"/>
        <v>1</v>
      </c>
      <c r="AI26" s="100">
        <v>0.82</v>
      </c>
      <c r="AJ26" s="216">
        <f>(AI26/AH26)</f>
        <v>0.82</v>
      </c>
      <c r="AK26" s="214" t="s">
        <v>168</v>
      </c>
      <c r="AL26" s="152"/>
      <c r="AM26" s="94" t="str">
        <f t="shared" si="4"/>
        <v>Cumplimiento del plan de actualización de los procesos en el marco del Sistema de Gestión</v>
      </c>
      <c r="AN26" s="103">
        <f t="shared" si="9"/>
        <v>1</v>
      </c>
      <c r="AO26" s="100">
        <v>0.99</v>
      </c>
      <c r="AP26" s="97">
        <f t="shared" si="5"/>
        <v>0.99</v>
      </c>
      <c r="AQ26" s="214" t="s">
        <v>180</v>
      </c>
      <c r="AR26" s="74"/>
      <c r="AS26" s="178" t="str">
        <f t="shared" si="6"/>
        <v>Cumplimiento del plan de actualización de los procesos en el marco del Sistema de Gestión</v>
      </c>
      <c r="AT26" s="75">
        <f t="shared" si="10"/>
        <v>1</v>
      </c>
      <c r="AU26" s="60"/>
      <c r="AV26" s="5"/>
      <c r="AW26" s="53"/>
      <c r="AX26" s="152"/>
      <c r="AY26" s="178" t="str">
        <f t="shared" si="7"/>
        <v>Cumplimiento del plan de actualización de los procesos en el marco del Sistema de Gestión</v>
      </c>
      <c r="AZ26" s="75">
        <f t="shared" si="8"/>
        <v>1</v>
      </c>
      <c r="BA26" s="8"/>
      <c r="BB26" s="52"/>
      <c r="BC26" s="108"/>
    </row>
    <row r="27" spans="1:55" ht="254.25" customHeight="1" thickBot="1">
      <c r="A27" s="153">
        <v>11</v>
      </c>
      <c r="B27" s="255"/>
      <c r="C27" s="304"/>
      <c r="D27" s="124"/>
      <c r="E27" s="110" t="s">
        <v>148</v>
      </c>
      <c r="F27" s="111">
        <v>0.02</v>
      </c>
      <c r="G27" s="112" t="s">
        <v>105</v>
      </c>
      <c r="H27" s="113" t="s">
        <v>131</v>
      </c>
      <c r="I27" s="114" t="s">
        <v>88</v>
      </c>
      <c r="J27" s="115" t="s">
        <v>113</v>
      </c>
      <c r="K27" s="116" t="s">
        <v>44</v>
      </c>
      <c r="L27" s="115" t="s">
        <v>142</v>
      </c>
      <c r="M27" s="117">
        <v>1</v>
      </c>
      <c r="N27" s="117">
        <v>1</v>
      </c>
      <c r="O27" s="117">
        <v>1</v>
      </c>
      <c r="P27" s="117">
        <v>1</v>
      </c>
      <c r="Q27" s="117">
        <v>1</v>
      </c>
      <c r="R27" s="115" t="s">
        <v>50</v>
      </c>
      <c r="S27" s="115" t="s">
        <v>147</v>
      </c>
      <c r="T27" s="116" t="s">
        <v>115</v>
      </c>
      <c r="U27" s="167"/>
      <c r="V27" s="172"/>
      <c r="W27" s="115"/>
      <c r="X27" s="115"/>
      <c r="Y27" s="118" t="str">
        <f>IF('PLAN GESTION POR PROCESO'!X27=Hoja2!$B$100,Hoja2!$C$100,IF('PLAN GESTION POR PROCESO'!X27=Hoja2!$B$101,Hoja2!$C$101,IF('PLAN GESTION POR PROCESO'!X27=Hoja2!$B$102,Hoja2!$C$102,IF('PLAN GESTION POR PROCESO'!X27=Hoja2!$B$103,Hoja2!$C$103,IF('PLAN GESTION POR PROCESO'!X27=Hoja2!$B$104,Hoja2!$C$104,IF('PLAN GESTION POR PROCESO'!X27=Hoja2!$B$105,Hoja2!$C$105,IF('PLAN GESTION POR PROCESO'!X27=Hoja2!$B$106,Hoja2!$C$106,IF(X27=Hoja2!$B$107,Hoja2!$C$107,"COMPLETAR"))))))))</f>
        <v>COMPLETAR</v>
      </c>
      <c r="Z27" s="163"/>
      <c r="AA27" s="180" t="str">
        <f t="shared" si="0"/>
        <v>Cumplimiento oportuno Plan Anticorrupción 2017</v>
      </c>
      <c r="AB27" s="116">
        <f t="shared" si="1"/>
        <v>1</v>
      </c>
      <c r="AC27" s="115">
        <v>1</v>
      </c>
      <c r="AD27" s="119">
        <f>(AC27/AB27)</f>
        <v>1</v>
      </c>
      <c r="AE27" s="120" t="s">
        <v>157</v>
      </c>
      <c r="AF27" s="181"/>
      <c r="AG27" s="180" t="str">
        <f t="shared" si="2"/>
        <v>Cumplimiento oportuno Plan Anticorrupción 2017</v>
      </c>
      <c r="AH27" s="103">
        <f t="shared" si="3"/>
        <v>1</v>
      </c>
      <c r="AI27" s="215">
        <v>0.73</v>
      </c>
      <c r="AJ27" s="97">
        <f>(AI27/AH27)</f>
        <v>0.73</v>
      </c>
      <c r="AK27" s="93" t="s">
        <v>169</v>
      </c>
      <c r="AL27" s="124"/>
      <c r="AM27" s="94" t="str">
        <f t="shared" si="4"/>
        <v>Cumplimiento oportuno Plan Anticorrupción 2017</v>
      </c>
      <c r="AN27" s="103">
        <f t="shared" si="9"/>
        <v>1</v>
      </c>
      <c r="AO27" s="100">
        <v>1</v>
      </c>
      <c r="AP27" s="97">
        <f t="shared" si="5"/>
        <v>1</v>
      </c>
      <c r="AQ27" s="93" t="s">
        <v>181</v>
      </c>
      <c r="AR27" s="167"/>
      <c r="AS27" s="180" t="str">
        <f t="shared" si="6"/>
        <v>Cumplimiento oportuno Plan Anticorrupción 2017</v>
      </c>
      <c r="AT27" s="116">
        <f t="shared" si="10"/>
        <v>1</v>
      </c>
      <c r="AU27" s="115"/>
      <c r="AV27" s="119"/>
      <c r="AW27" s="115"/>
      <c r="AX27" s="124"/>
      <c r="AY27" s="180" t="str">
        <f t="shared" si="7"/>
        <v>Cumplimiento oportuno Plan Anticorrupción 2017</v>
      </c>
      <c r="AZ27" s="116">
        <f t="shared" si="8"/>
        <v>1</v>
      </c>
      <c r="BA27" s="122"/>
      <c r="BB27" s="123"/>
      <c r="BC27" s="124"/>
    </row>
    <row r="28" spans="1:55" ht="95.25" customHeight="1">
      <c r="A28" s="141"/>
      <c r="B28" s="246" t="s">
        <v>89</v>
      </c>
      <c r="C28" s="247"/>
      <c r="D28" s="247"/>
      <c r="E28" s="248"/>
      <c r="F28" s="89">
        <f>SUM(F17:F27)</f>
        <v>1.0000000000000002</v>
      </c>
      <c r="G28" s="221"/>
      <c r="H28" s="238"/>
      <c r="I28" s="238"/>
      <c r="J28" s="238"/>
      <c r="K28" s="238"/>
      <c r="L28" s="238"/>
      <c r="M28" s="238"/>
      <c r="N28" s="238"/>
      <c r="O28" s="238"/>
      <c r="P28" s="238"/>
      <c r="Q28" s="238"/>
      <c r="R28" s="238"/>
      <c r="S28" s="238"/>
      <c r="T28" s="238"/>
      <c r="U28" s="238"/>
      <c r="V28" s="238"/>
      <c r="W28" s="238"/>
      <c r="X28" s="238"/>
      <c r="Y28" s="238"/>
      <c r="Z28" s="222"/>
      <c r="AA28" s="228" t="s">
        <v>93</v>
      </c>
      <c r="AB28" s="229"/>
      <c r="AC28" s="230"/>
      <c r="AD28" s="90">
        <f>AVERAGE(AD17:AD27)</f>
        <v>0.9560000000000001</v>
      </c>
      <c r="AE28" s="221"/>
      <c r="AF28" s="222"/>
      <c r="AG28" s="249" t="s">
        <v>94</v>
      </c>
      <c r="AH28" s="250"/>
      <c r="AI28" s="251"/>
      <c r="AJ28" s="90">
        <f>AVERAGE(AJ17:AJ27)</f>
        <v>0.94</v>
      </c>
      <c r="AK28" s="221"/>
      <c r="AL28" s="222"/>
      <c r="AM28" s="228" t="s">
        <v>95</v>
      </c>
      <c r="AN28" s="229"/>
      <c r="AO28" s="230"/>
      <c r="AP28" s="90">
        <f>AVERAGE(AP17:AP27)</f>
        <v>0.9862500000000001</v>
      </c>
      <c r="AQ28" s="223"/>
      <c r="AR28" s="224"/>
      <c r="AS28" s="231" t="s">
        <v>96</v>
      </c>
      <c r="AT28" s="232"/>
      <c r="AU28" s="233"/>
      <c r="AV28" s="90">
        <f>AVERAGE(AV17:AV27)</f>
        <v>1</v>
      </c>
      <c r="AW28" s="91"/>
      <c r="AX28" s="234" t="s">
        <v>97</v>
      </c>
      <c r="AY28" s="235"/>
      <c r="AZ28" s="236"/>
      <c r="BA28" s="92">
        <f>AVERAGE(BB17:BB27)</f>
        <v>1</v>
      </c>
      <c r="BB28" s="226"/>
      <c r="BC28" s="227"/>
    </row>
    <row r="29" spans="1:55" ht="15">
      <c r="A29" s="4"/>
      <c r="B29" s="9"/>
      <c r="C29" s="9"/>
      <c r="D29" s="9"/>
      <c r="E29" s="9"/>
      <c r="F29" s="9"/>
      <c r="G29" s="9"/>
      <c r="H29" s="9"/>
      <c r="I29" s="10"/>
      <c r="J29" s="10"/>
      <c r="K29" s="10"/>
      <c r="L29" s="10"/>
      <c r="M29" s="10"/>
      <c r="N29" s="10"/>
      <c r="O29" s="10"/>
      <c r="P29" s="10"/>
      <c r="Q29" s="10"/>
      <c r="R29" s="10"/>
      <c r="S29" s="10"/>
      <c r="T29" s="1"/>
      <c r="U29" s="1"/>
      <c r="V29" s="1"/>
      <c r="W29" s="1"/>
      <c r="X29" s="1"/>
      <c r="Y29" s="1"/>
      <c r="Z29" s="1"/>
      <c r="AA29" s="225"/>
      <c r="AB29" s="225"/>
      <c r="AC29" s="225"/>
      <c r="AD29" s="51"/>
      <c r="AE29" s="14"/>
      <c r="AF29" s="14"/>
      <c r="AG29" s="225"/>
      <c r="AH29" s="225"/>
      <c r="AI29" s="225"/>
      <c r="AJ29" s="51"/>
      <c r="AK29" s="14"/>
      <c r="AL29" s="14"/>
      <c r="AM29" s="225"/>
      <c r="AN29" s="225"/>
      <c r="AO29" s="225"/>
      <c r="AP29" s="51"/>
      <c r="AQ29" s="14"/>
      <c r="AR29" s="14"/>
      <c r="AS29" s="225"/>
      <c r="AT29" s="225"/>
      <c r="AU29" s="225"/>
      <c r="AV29" s="51"/>
      <c r="AW29" s="14"/>
      <c r="AX29" s="14"/>
      <c r="AY29" s="225"/>
      <c r="AZ29" s="225"/>
      <c r="BA29" s="225"/>
      <c r="BB29" s="51"/>
      <c r="BC29" s="1"/>
    </row>
    <row r="30" spans="1:55" ht="15">
      <c r="A30" s="4"/>
      <c r="B30" s="9"/>
      <c r="C30" s="9"/>
      <c r="D30" s="9"/>
      <c r="E30" s="9"/>
      <c r="F30" s="9"/>
      <c r="G30" s="9"/>
      <c r="H30" s="9"/>
      <c r="I30" s="10"/>
      <c r="J30" s="10"/>
      <c r="K30" s="10"/>
      <c r="L30" s="10"/>
      <c r="M30" s="10"/>
      <c r="N30" s="10"/>
      <c r="O30" s="10"/>
      <c r="P30" s="10"/>
      <c r="Q30" s="10"/>
      <c r="R30" s="10"/>
      <c r="S30" s="10"/>
      <c r="T30" s="1"/>
      <c r="U30" s="1"/>
      <c r="V30" s="1"/>
      <c r="W30" s="1"/>
      <c r="X30" s="1"/>
      <c r="Y30" s="1"/>
      <c r="Z30" s="1"/>
      <c r="AA30" s="67"/>
      <c r="AB30" s="67"/>
      <c r="AC30" s="67"/>
      <c r="AD30" s="51"/>
      <c r="AE30" s="14"/>
      <c r="AF30" s="14"/>
      <c r="AG30" s="67"/>
      <c r="AH30" s="67"/>
      <c r="AI30" s="67"/>
      <c r="AJ30" s="51"/>
      <c r="AK30" s="14"/>
      <c r="AL30" s="14"/>
      <c r="AM30" s="67"/>
      <c r="AN30" s="67"/>
      <c r="AO30" s="67"/>
      <c r="AP30" s="51"/>
      <c r="AQ30" s="14"/>
      <c r="AR30" s="14"/>
      <c r="AS30" s="67"/>
      <c r="AT30" s="67"/>
      <c r="AU30" s="67"/>
      <c r="AV30" s="51"/>
      <c r="AW30" s="14"/>
      <c r="AX30" s="14"/>
      <c r="AY30" s="67"/>
      <c r="AZ30" s="67"/>
      <c r="BA30" s="67"/>
      <c r="BB30" s="51"/>
      <c r="BC30" s="1"/>
    </row>
  </sheetData>
  <sheetProtection/>
  <mergeCells count="77">
    <mergeCell ref="C17:C27"/>
    <mergeCell ref="AY8:BC8"/>
    <mergeCell ref="AA13:AF13"/>
    <mergeCell ref="AY13:BC13"/>
    <mergeCell ref="AY10:BA10"/>
    <mergeCell ref="BC14:BC15"/>
    <mergeCell ref="AG10:AI10"/>
    <mergeCell ref="AM14:AO14"/>
    <mergeCell ref="AD14:AD15"/>
    <mergeCell ref="AE14:AE15"/>
    <mergeCell ref="AS13:AX13"/>
    <mergeCell ref="AF14:AF15"/>
    <mergeCell ref="AG14:AI14"/>
    <mergeCell ref="AY12:BC12"/>
    <mergeCell ref="AW14:AW15"/>
    <mergeCell ref="AP14:AP15"/>
    <mergeCell ref="AQ14:AQ15"/>
    <mergeCell ref="AY7:BC7"/>
    <mergeCell ref="E12:Z13"/>
    <mergeCell ref="AA12:AF12"/>
    <mergeCell ref="AG12:AL12"/>
    <mergeCell ref="AM12:AR12"/>
    <mergeCell ref="AY14:BA14"/>
    <mergeCell ref="AR14:AR15"/>
    <mergeCell ref="AS12:AX12"/>
    <mergeCell ref="BB14:BB15"/>
    <mergeCell ref="AV14:AV15"/>
    <mergeCell ref="AJ14:AJ15"/>
    <mergeCell ref="E14:T14"/>
    <mergeCell ref="A1:Z1"/>
    <mergeCell ref="A2:Z2"/>
    <mergeCell ref="AM29:AO29"/>
    <mergeCell ref="V14:Z14"/>
    <mergeCell ref="AA14:AC14"/>
    <mergeCell ref="AA10:AC10"/>
    <mergeCell ref="E10:L10"/>
    <mergeCell ref="AM13:AR13"/>
    <mergeCell ref="AS29:AU29"/>
    <mergeCell ref="AA29:AC29"/>
    <mergeCell ref="AG29:AI29"/>
    <mergeCell ref="A3:Z3"/>
    <mergeCell ref="A4:Z4"/>
    <mergeCell ref="A5:Z5"/>
    <mergeCell ref="AL14:AL15"/>
    <mergeCell ref="B17:B27"/>
    <mergeCell ref="AA8:AF8"/>
    <mergeCell ref="A12:D13"/>
    <mergeCell ref="AG13:AL13"/>
    <mergeCell ref="AA28:AC28"/>
    <mergeCell ref="AK14:AK15"/>
    <mergeCell ref="A6:Z6"/>
    <mergeCell ref="A7:Z7"/>
    <mergeCell ref="AA7:AF7"/>
    <mergeCell ref="E9:T9"/>
    <mergeCell ref="B28:E28"/>
    <mergeCell ref="AG28:AI28"/>
    <mergeCell ref="X15:Y15"/>
    <mergeCell ref="AM7:AR7"/>
    <mergeCell ref="AS7:AX7"/>
    <mergeCell ref="AG7:AL7"/>
    <mergeCell ref="G28:Z28"/>
    <mergeCell ref="AE28:AF28"/>
    <mergeCell ref="AG8:AL8"/>
    <mergeCell ref="AM8:AR8"/>
    <mergeCell ref="AS8:AX8"/>
    <mergeCell ref="AX14:AX15"/>
    <mergeCell ref="M10:P10"/>
    <mergeCell ref="AM10:AO10"/>
    <mergeCell ref="AS14:AU14"/>
    <mergeCell ref="AK28:AL28"/>
    <mergeCell ref="AQ28:AR28"/>
    <mergeCell ref="AY29:BA29"/>
    <mergeCell ref="BB28:BC28"/>
    <mergeCell ref="AM28:AO28"/>
    <mergeCell ref="AS28:AU28"/>
    <mergeCell ref="AX28:AZ28"/>
    <mergeCell ref="AS10:AU10"/>
  </mergeCells>
  <conditionalFormatting sqref="AD17:AD28 AP17:AP28 AV17:AV28 BB17:BB28">
    <cfRule type="containsText" priority="261" dxfId="2" operator="containsText" text="N/A">
      <formula>NOT(ISERROR(SEARCH("N/A",AD17)))</formula>
    </cfRule>
    <cfRule type="cellIs" priority="262" dxfId="1" operator="between">
      <formula>'PLAN GESTION POR PROCESO'!#REF!</formula>
      <formula>'PLAN GESTION POR PROCESO'!#REF!</formula>
    </cfRule>
    <cfRule type="cellIs" priority="263" dxfId="0" operator="between">
      <formula>'PLAN GESTION POR PROCESO'!#REF!</formula>
      <formula>'PLAN GESTION POR PROCESO'!#REF!</formula>
    </cfRule>
    <cfRule type="cellIs" priority="264" dxfId="11" operator="between">
      <formula>'PLAN GESTION POR PROCESO'!#REF!</formula>
      <formula>'PLAN GESTION POR PROCESO'!#REF!</formula>
    </cfRule>
  </conditionalFormatting>
  <conditionalFormatting sqref="AD28">
    <cfRule type="colorScale" priority="21" dxfId="12">
      <colorScale>
        <cfvo type="min" val="0"/>
        <cfvo type="percentile" val="50"/>
        <cfvo type="max"/>
        <color rgb="FFF8696B"/>
        <color rgb="FFFFEB84"/>
        <color rgb="FF63BE7B"/>
      </colorScale>
    </cfRule>
    <cfRule type="iconSet" priority="23" dxfId="12">
      <iconSet iconSet="3TrafficLights1">
        <cfvo type="percent" val="0"/>
        <cfvo type="percent" val="33"/>
        <cfvo type="percent" val="67"/>
      </iconSet>
    </cfRule>
  </conditionalFormatting>
  <conditionalFormatting sqref="AP28">
    <cfRule type="iconSet" priority="4" dxfId="12">
      <iconSet iconSet="3TrafficLights1">
        <cfvo type="percent" val="0"/>
        <cfvo type="percent" val="33"/>
        <cfvo type="percent" val="67"/>
      </iconSet>
    </cfRule>
    <cfRule type="colorScale" priority="50" dxfId="12">
      <colorScale>
        <cfvo type="min" val="0"/>
        <cfvo type="percentile" val="50"/>
        <cfvo type="max"/>
        <color rgb="FFF8696B"/>
        <color rgb="FFFFEB84"/>
        <color rgb="FF63BE7B"/>
      </colorScale>
    </cfRule>
  </conditionalFormatting>
  <conditionalFormatting sqref="AV28">
    <cfRule type="colorScale" priority="49" dxfId="12">
      <colorScale>
        <cfvo type="min" val="0"/>
        <cfvo type="percentile" val="50"/>
        <cfvo type="max"/>
        <color rgb="FFF8696B"/>
        <color rgb="FFFFEB84"/>
        <color rgb="FF63BE7B"/>
      </colorScale>
    </cfRule>
  </conditionalFormatting>
  <conditionalFormatting sqref="AD17:AD22">
    <cfRule type="containsText" priority="37" dxfId="2" operator="containsText" text="N/A">
      <formula>NOT(ISERROR(SEARCH("N/A",AD17)))</formula>
    </cfRule>
  </conditionalFormatting>
  <conditionalFormatting sqref="AC17:AC22">
    <cfRule type="containsText" priority="33" dxfId="2" operator="containsText" text="N/A">
      <formula>NOT(ISERROR(SEARCH("N/A",AC17)))</formula>
    </cfRule>
    <cfRule type="cellIs" priority="34" dxfId="1" operator="between">
      <formula>'PLAN GESTION POR PROCESO'!#REF!</formula>
      <formula>'PLAN GESTION POR PROCESO'!#REF!</formula>
    </cfRule>
    <cfRule type="cellIs" priority="35" dxfId="0" operator="between">
      <formula>'PLAN GESTION POR PROCESO'!#REF!</formula>
      <formula>'PLAN GESTION POR PROCESO'!#REF!</formula>
    </cfRule>
    <cfRule type="cellIs" priority="36" dxfId="11" operator="between">
      <formula>'PLAN GESTION POR PROCESO'!#REF!</formula>
      <formula>'PLAN GESTION POR PROCESO'!#REF!</formula>
    </cfRule>
  </conditionalFormatting>
  <conditionalFormatting sqref="AC17:AC22">
    <cfRule type="containsText" priority="29" dxfId="2" operator="containsText" text="N/A">
      <formula>NOT(ISERROR(SEARCH("N/A",AC17)))</formula>
    </cfRule>
  </conditionalFormatting>
  <conditionalFormatting sqref="AD17:AD28">
    <cfRule type="colorScale" priority="22" dxfId="12">
      <colorScale>
        <cfvo type="min" val="0"/>
        <cfvo type="percent" val="85"/>
        <cfvo type="max"/>
        <color rgb="FFF8696B"/>
        <color rgb="FFFFEB84"/>
        <color rgb="FF63BE7B"/>
      </colorScale>
    </cfRule>
    <cfRule type="iconSet" priority="24" dxfId="12">
      <iconSet iconSet="3TrafficLights1">
        <cfvo type="percent" val="0"/>
        <cfvo gte="0" type="percent" val="80"/>
        <cfvo gte="0" type="percent" val="90"/>
      </iconSet>
    </cfRule>
  </conditionalFormatting>
  <conditionalFormatting sqref="AJ17:AJ25 AJ27:AJ28">
    <cfRule type="iconSet" priority="18" dxfId="12">
      <iconSet iconSet="3TrafficLights1">
        <cfvo type="percent" val="0"/>
        <cfvo type="percent" val="81"/>
        <cfvo type="percent" val="90"/>
      </iconSet>
    </cfRule>
  </conditionalFormatting>
  <conditionalFormatting sqref="AJ23">
    <cfRule type="colorScale" priority="12" dxfId="12">
      <colorScale>
        <cfvo type="min" val="0"/>
        <cfvo type="percentile" val="50"/>
        <cfvo type="max"/>
        <color rgb="FFF8696B"/>
        <color rgb="FFFFEB84"/>
        <color rgb="FF63BE7B"/>
      </colorScale>
    </cfRule>
    <cfRule type="iconSet" priority="17" dxfId="12">
      <iconSet iconSet="3TrafficLights1">
        <cfvo type="percent" val="0"/>
        <cfvo type="percent" val="33"/>
        <cfvo type="percent" val="67"/>
      </iconSet>
    </cfRule>
  </conditionalFormatting>
  <conditionalFormatting sqref="AJ28">
    <cfRule type="colorScale" priority="13" dxfId="12">
      <colorScale>
        <cfvo type="min" val="0"/>
        <cfvo type="percentile" val="50"/>
        <cfvo type="max"/>
        <color rgb="FFF8696B"/>
        <color rgb="FFFFEB84"/>
        <color rgb="FF63BE7B"/>
      </colorScale>
    </cfRule>
    <cfRule type="iconSet" priority="16" dxfId="12">
      <iconSet iconSet="3TrafficLights1">
        <cfvo type="percent" val="0"/>
        <cfvo type="percent" val="33"/>
        <cfvo type="percent" val="67"/>
      </iconSet>
    </cfRule>
  </conditionalFormatting>
  <conditionalFormatting sqref="AJ17:AJ28">
    <cfRule type="colorScale" priority="15" dxfId="12">
      <colorScale>
        <cfvo type="min" val="0"/>
        <cfvo type="percent" val="85"/>
        <cfvo type="max"/>
        <color rgb="FFF8696B"/>
        <color rgb="FFFFEB84"/>
        <color rgb="FF63BE7B"/>
      </colorScale>
    </cfRule>
  </conditionalFormatting>
  <conditionalFormatting sqref="AJ26">
    <cfRule type="colorScale" priority="14" dxfId="12">
      <colorScale>
        <cfvo type="min" val="0"/>
        <cfvo type="max"/>
        <color rgb="FF63BE7B"/>
        <color rgb="FFFFEF9C"/>
      </colorScale>
    </cfRule>
  </conditionalFormatting>
  <conditionalFormatting sqref="AP21:AP27">
    <cfRule type="containsText" priority="8" dxfId="2" operator="containsText" text="N/A">
      <formula>NOT(ISERROR(SEARCH("N/A",AP21)))</formula>
    </cfRule>
    <cfRule type="cellIs" priority="9" dxfId="1" operator="between">
      <formula>#REF!</formula>
      <formula>#REF!</formula>
    </cfRule>
    <cfRule type="cellIs" priority="10" dxfId="0" operator="between">
      <formula>#REF!</formula>
      <formula>#REF!</formula>
    </cfRule>
    <cfRule type="cellIs" priority="11" dxfId="11" operator="between">
      <formula>#REF!</formula>
      <formula>#REF!</formula>
    </cfRule>
  </conditionalFormatting>
  <conditionalFormatting sqref="AP17:AP28">
    <cfRule type="colorScale" priority="3" dxfId="12">
      <colorScale>
        <cfvo type="min" val="0"/>
        <cfvo type="percent" val="85"/>
        <cfvo type="max"/>
        <color rgb="FFF8696B"/>
        <color rgb="FFFFEB84"/>
        <color rgb="FF63BE7B"/>
      </colorScale>
    </cfRule>
    <cfRule type="iconSet" priority="6" dxfId="12">
      <iconSet iconSet="3TrafficLights1">
        <cfvo type="percent" val="0"/>
        <cfvo type="percent" val="81"/>
        <cfvo type="percent" val="90"/>
      </iconSet>
    </cfRule>
    <cfRule type="iconSet" priority="7" dxfId="12">
      <iconSet iconSet="3TrafficLights1">
        <cfvo type="percent" val="0"/>
        <cfvo type="percent" val="33"/>
        <cfvo type="percent" val="67"/>
      </iconSet>
    </cfRule>
  </conditionalFormatting>
  <conditionalFormatting sqref="AP23">
    <cfRule type="colorScale" priority="1" dxfId="12">
      <colorScale>
        <cfvo type="min" val="0"/>
        <cfvo type="max"/>
        <color rgb="FFFFEF9C"/>
        <color rgb="FF63BE7B"/>
      </colorScale>
    </cfRule>
    <cfRule type="iconSet" priority="5" dxfId="12">
      <iconSet iconSet="3TrafficLights1">
        <cfvo type="percent" val="0"/>
        <cfvo type="percent" val="33"/>
        <cfvo type="percent" val="67"/>
      </iconSet>
    </cfRule>
  </conditionalFormatting>
  <conditionalFormatting sqref="AP23:AP28">
    <cfRule type="colorScale" priority="2" dxfId="12">
      <colorScale>
        <cfvo type="min" val="0"/>
        <cfvo type="max"/>
        <color rgb="FFFFEF9C"/>
        <color rgb="FF63BE7B"/>
      </colorScale>
    </cfRule>
  </conditionalFormatting>
  <dataValidations count="9">
    <dataValidation type="list" allowBlank="1" showInputMessage="1" showErrorMessage="1" sqref="K17:K27">
      <formula1>PROGRAMACION</formula1>
    </dataValidation>
    <dataValidation type="list" allowBlank="1" showInputMessage="1" showErrorMessage="1" sqref="G21:G27">
      <formula1>META02</formula1>
    </dataValidation>
    <dataValidation type="list" allowBlank="1" showInputMessage="1" showErrorMessage="1" sqref="R17:R27">
      <formula1>INDICADOR</formula1>
    </dataValidation>
    <dataValidation type="list" allowBlank="1" showInputMessage="1" showErrorMessage="1" sqref="V17:V27">
      <formula1>FUENTE</formula1>
    </dataValidation>
    <dataValidation type="list" allowBlank="1" showInputMessage="1" showErrorMessage="1" sqref="W17:W27">
      <formula1>RUBROS</formula1>
    </dataValidation>
    <dataValidation type="list" allowBlank="1" showInputMessage="1" showErrorMessage="1" sqref="X17:X27">
      <formula1>CODIGO</formula1>
    </dataValidation>
    <dataValidation type="list" allowBlank="1" showInputMessage="1" showErrorMessage="1" sqref="U17:U27">
      <formula1>CONTRALORIA</formula1>
    </dataValidation>
    <dataValidation type="list" allowBlank="1" showInputMessage="1" showErrorMessage="1" sqref="AC5">
      <formula1>$BC$7:$BC$10</formula1>
    </dataValidation>
    <dataValidation type="list" allowBlank="1" showInputMessage="1" showErrorMessage="1" promptTitle="Cualquier contenido" error="Escriba un texto " sqref="G17:G20">
      <formula1>META02</formula1>
    </dataValidation>
  </dataValidations>
  <printOptions/>
  <pageMargins left="0.7086614173228347" right="0.7086614173228347" top="0.7480314960629921" bottom="0.7480314960629921" header="0.31496062992125984" footer="0.31496062992125984"/>
  <pageSetup orientation="landscape" paperSize="14" scale="40" r:id="rId3"/>
  <colBreaks count="1" manualBreakCount="1">
    <brk id="26" max="42" man="1"/>
  </colBreaks>
  <legacyDrawing r:id="rId2"/>
</worksheet>
</file>

<file path=xl/worksheets/sheet2.xml><?xml version="1.0" encoding="utf-8"?>
<worksheet xmlns="http://schemas.openxmlformats.org/spreadsheetml/2006/main" xmlns:r="http://schemas.openxmlformats.org/officeDocument/2006/relationships">
  <dimension ref="A1:H109"/>
  <sheetViews>
    <sheetView zoomScale="55" zoomScaleNormal="55" zoomScalePageLayoutView="0" workbookViewId="0" topLeftCell="A1">
      <selection activeCell="C3" sqref="C3:C6"/>
    </sheetView>
  </sheetViews>
  <sheetFormatPr defaultColWidth="11.421875" defaultRowHeight="15"/>
  <cols>
    <col min="1" max="1" width="25.140625" style="0" customWidth="1"/>
    <col min="2" max="2" width="28.28125" style="0" bestFit="1" customWidth="1"/>
    <col min="3" max="3" width="56.57421875" style="0" bestFit="1" customWidth="1"/>
    <col min="4" max="4" width="43.28125" style="0" customWidth="1"/>
    <col min="5" max="5" width="13.28125" style="0" customWidth="1"/>
  </cols>
  <sheetData>
    <row r="1" spans="1:6" ht="15">
      <c r="A1" t="s">
        <v>37</v>
      </c>
      <c r="B1" t="s">
        <v>24</v>
      </c>
      <c r="C1" t="s">
        <v>40</v>
      </c>
      <c r="D1" t="s">
        <v>42</v>
      </c>
      <c r="F1" t="s">
        <v>19</v>
      </c>
    </row>
    <row r="2" spans="1:6" ht="15">
      <c r="A2" t="s">
        <v>31</v>
      </c>
      <c r="B2" t="s">
        <v>38</v>
      </c>
      <c r="D2" t="s">
        <v>43</v>
      </c>
      <c r="F2" t="s">
        <v>49</v>
      </c>
    </row>
    <row r="3" spans="1:6" ht="15">
      <c r="A3" t="s">
        <v>32</v>
      </c>
      <c r="B3" t="s">
        <v>39</v>
      </c>
      <c r="C3" t="s">
        <v>100</v>
      </c>
      <c r="D3" t="s">
        <v>44</v>
      </c>
      <c r="F3" t="s">
        <v>50</v>
      </c>
    </row>
    <row r="4" spans="1:6" ht="15">
      <c r="A4" t="s">
        <v>33</v>
      </c>
      <c r="C4" t="s">
        <v>101</v>
      </c>
      <c r="D4" t="s">
        <v>45</v>
      </c>
      <c r="F4" t="s">
        <v>51</v>
      </c>
    </row>
    <row r="5" spans="1:4" ht="15">
      <c r="A5" t="s">
        <v>34</v>
      </c>
      <c r="C5" t="s">
        <v>102</v>
      </c>
      <c r="D5" t="s">
        <v>46</v>
      </c>
    </row>
    <row r="6" spans="1:7" ht="15">
      <c r="A6" t="s">
        <v>35</v>
      </c>
      <c r="C6" t="s">
        <v>103</v>
      </c>
      <c r="E6" t="s">
        <v>65</v>
      </c>
      <c r="G6" t="s">
        <v>66</v>
      </c>
    </row>
    <row r="7" spans="1:7" ht="15">
      <c r="A7" t="s">
        <v>36</v>
      </c>
      <c r="E7" t="s">
        <v>47</v>
      </c>
      <c r="G7" t="s">
        <v>67</v>
      </c>
    </row>
    <row r="8" spans="5:7" ht="15">
      <c r="E8" t="s">
        <v>48</v>
      </c>
      <c r="G8" t="s">
        <v>68</v>
      </c>
    </row>
    <row r="9" ht="15">
      <c r="E9" t="s">
        <v>63</v>
      </c>
    </row>
    <row r="10" ht="15">
      <c r="E10" t="s">
        <v>64</v>
      </c>
    </row>
    <row r="12" spans="1:8" s="17" customFormat="1" ht="74.25" customHeight="1">
      <c r="A12" s="27"/>
      <c r="C12" s="28"/>
      <c r="D12" s="20"/>
      <c r="H12" s="17" t="s">
        <v>70</v>
      </c>
    </row>
    <row r="13" spans="1:8" s="17" customFormat="1" ht="74.25" customHeight="1">
      <c r="A13" s="27"/>
      <c r="C13" s="28"/>
      <c r="D13" s="20"/>
      <c r="H13" s="17" t="s">
        <v>71</v>
      </c>
    </row>
    <row r="14" spans="1:8" s="17" customFormat="1" ht="74.25" customHeight="1">
      <c r="A14" s="27"/>
      <c r="C14" s="28"/>
      <c r="D14" s="16"/>
      <c r="H14" s="17" t="s">
        <v>72</v>
      </c>
    </row>
    <row r="15" spans="1:8" s="17" customFormat="1" ht="74.25" customHeight="1">
      <c r="A15" s="27"/>
      <c r="C15" s="28"/>
      <c r="D15" s="16"/>
      <c r="H15" s="17" t="s">
        <v>73</v>
      </c>
    </row>
    <row r="16" spans="1:4" s="17" customFormat="1" ht="74.25" customHeight="1" thickBot="1">
      <c r="A16" s="27"/>
      <c r="C16" s="28"/>
      <c r="D16" s="19"/>
    </row>
    <row r="17" spans="1:4" s="17" customFormat="1" ht="74.25" customHeight="1">
      <c r="A17" s="27"/>
      <c r="C17" s="28"/>
      <c r="D17" s="18"/>
    </row>
    <row r="18" spans="1:4" s="17" customFormat="1" ht="74.25" customHeight="1">
      <c r="A18" s="27"/>
      <c r="C18" s="28"/>
      <c r="D18" s="20"/>
    </row>
    <row r="19" spans="1:4" s="17" customFormat="1" ht="74.25" customHeight="1">
      <c r="A19" s="27"/>
      <c r="C19" s="28"/>
      <c r="D19" s="20"/>
    </row>
    <row r="20" spans="1:4" s="17" customFormat="1" ht="74.25" customHeight="1">
      <c r="A20" s="27"/>
      <c r="C20" s="28"/>
      <c r="D20" s="20"/>
    </row>
    <row r="21" spans="1:4" s="17" customFormat="1" ht="74.25" customHeight="1" thickBot="1">
      <c r="A21" s="27"/>
      <c r="C21" s="29"/>
      <c r="D21" s="20"/>
    </row>
    <row r="22" spans="3:4" ht="18.75" thickBot="1">
      <c r="C22" s="29"/>
      <c r="D22" s="18"/>
    </row>
    <row r="23" spans="3:4" ht="18.75" thickBot="1">
      <c r="C23" s="29"/>
      <c r="D23" s="15"/>
    </row>
    <row r="24" spans="3:4" ht="18">
      <c r="C24" s="30"/>
      <c r="D24" s="18"/>
    </row>
    <row r="25" spans="3:4" ht="18">
      <c r="C25" s="30"/>
      <c r="D25" s="20"/>
    </row>
    <row r="26" spans="3:4" ht="18">
      <c r="C26" s="30"/>
      <c r="D26" s="20"/>
    </row>
    <row r="27" spans="3:4" ht="18.75" thickBot="1">
      <c r="C27" s="30"/>
      <c r="D27" s="19"/>
    </row>
    <row r="28" spans="3:4" ht="18">
      <c r="C28" s="30"/>
      <c r="D28" s="18"/>
    </row>
    <row r="29" spans="3:4" ht="18">
      <c r="C29" s="30"/>
      <c r="D29" s="20"/>
    </row>
    <row r="30" spans="3:4" ht="18">
      <c r="C30" s="30"/>
      <c r="D30" s="20"/>
    </row>
    <row r="31" spans="3:4" ht="18">
      <c r="C31" s="30"/>
      <c r="D31" s="20"/>
    </row>
    <row r="32" spans="3:4" ht="18">
      <c r="C32" s="31"/>
      <c r="D32" s="20"/>
    </row>
    <row r="33" spans="3:4" ht="18">
      <c r="C33" s="31"/>
      <c r="D33" s="20"/>
    </row>
    <row r="34" spans="3:4" ht="18">
      <c r="C34" s="31"/>
      <c r="D34" s="19"/>
    </row>
    <row r="35" spans="3:4" ht="18">
      <c r="C35" s="31"/>
      <c r="D35" s="19"/>
    </row>
    <row r="36" spans="3:4" ht="18">
      <c r="C36" s="31"/>
      <c r="D36" s="19"/>
    </row>
    <row r="37" spans="3:4" ht="18">
      <c r="C37" s="31"/>
      <c r="D37" s="19"/>
    </row>
    <row r="38" spans="3:4" ht="18">
      <c r="C38" s="31"/>
      <c r="D38" s="22"/>
    </row>
    <row r="39" spans="3:4" ht="18">
      <c r="C39" s="31"/>
      <c r="D39" s="22"/>
    </row>
    <row r="40" spans="3:4" ht="18">
      <c r="C40" s="32"/>
      <c r="D40" s="22"/>
    </row>
    <row r="41" spans="3:4" ht="18">
      <c r="C41" s="32"/>
      <c r="D41" s="22"/>
    </row>
    <row r="42" spans="3:4" ht="18.75" thickBot="1">
      <c r="C42" s="33"/>
      <c r="D42" s="22"/>
    </row>
    <row r="43" spans="3:4" ht="18">
      <c r="C43" s="34"/>
      <c r="D43" s="18"/>
    </row>
    <row r="44" spans="3:4" ht="18">
      <c r="C44" s="35"/>
      <c r="D44" s="19"/>
    </row>
    <row r="45" spans="3:4" ht="18">
      <c r="C45" s="35"/>
      <c r="D45" s="19"/>
    </row>
    <row r="46" spans="3:4" ht="18">
      <c r="C46" s="35"/>
      <c r="D46" s="22"/>
    </row>
    <row r="47" spans="3:4" ht="18.75" thickBot="1">
      <c r="C47" s="36"/>
      <c r="D47" s="21"/>
    </row>
    <row r="48" ht="18">
      <c r="C48" s="37"/>
    </row>
    <row r="49" ht="18">
      <c r="C49" s="37"/>
    </row>
    <row r="50" ht="18">
      <c r="C50" s="37"/>
    </row>
    <row r="51" ht="18">
      <c r="C51" s="37"/>
    </row>
    <row r="52" ht="18">
      <c r="C52" s="38"/>
    </row>
    <row r="53" ht="18">
      <c r="C53" s="38"/>
    </row>
    <row r="54" ht="18">
      <c r="C54" s="38"/>
    </row>
    <row r="55" ht="18">
      <c r="C55" s="38"/>
    </row>
    <row r="56" ht="18">
      <c r="C56" s="39"/>
    </row>
    <row r="57" ht="18">
      <c r="C57" s="40"/>
    </row>
    <row r="58" ht="18">
      <c r="C58" s="40"/>
    </row>
    <row r="59" ht="18">
      <c r="C59" s="40"/>
    </row>
    <row r="60" ht="18.75" thickBot="1">
      <c r="C60" s="41"/>
    </row>
    <row r="61" ht="18">
      <c r="C61" s="42"/>
    </row>
    <row r="62" ht="18">
      <c r="C62" s="43"/>
    </row>
    <row r="63" ht="18">
      <c r="C63" s="43"/>
    </row>
    <row r="64" ht="18">
      <c r="C64" s="43"/>
    </row>
    <row r="65" ht="18">
      <c r="C65" s="43"/>
    </row>
    <row r="66" ht="18">
      <c r="C66" s="44"/>
    </row>
    <row r="67" ht="18">
      <c r="C67" s="44"/>
    </row>
    <row r="68" ht="18">
      <c r="C68" s="44"/>
    </row>
    <row r="69" ht="18">
      <c r="C69" s="44"/>
    </row>
    <row r="70" ht="18">
      <c r="C70" s="44"/>
    </row>
    <row r="71" ht="18">
      <c r="C71" s="45"/>
    </row>
    <row r="72" ht="18">
      <c r="C72" s="44"/>
    </row>
    <row r="73" ht="18">
      <c r="C73" s="44"/>
    </row>
    <row r="74" ht="18">
      <c r="C74" s="44"/>
    </row>
    <row r="75" ht="18">
      <c r="C75" s="44"/>
    </row>
    <row r="76" ht="18">
      <c r="C76" s="44"/>
    </row>
    <row r="77" ht="18">
      <c r="C77" s="44"/>
    </row>
    <row r="78" ht="18">
      <c r="C78" s="44"/>
    </row>
    <row r="79" ht="18">
      <c r="C79" s="43"/>
    </row>
    <row r="80" ht="18">
      <c r="C80" s="43"/>
    </row>
    <row r="81" ht="18">
      <c r="C81" s="43"/>
    </row>
    <row r="82" ht="18">
      <c r="C82" s="43"/>
    </row>
    <row r="83" ht="18">
      <c r="C83" s="43"/>
    </row>
    <row r="84" ht="18">
      <c r="C84" s="43"/>
    </row>
    <row r="85" ht="18">
      <c r="C85" s="46"/>
    </row>
    <row r="86" ht="18">
      <c r="C86" s="43"/>
    </row>
    <row r="87" ht="18">
      <c r="C87" s="43"/>
    </row>
    <row r="88" ht="18.75" thickBot="1">
      <c r="C88" s="47"/>
    </row>
    <row r="89" ht="18">
      <c r="C89" s="48"/>
    </row>
    <row r="90" ht="18">
      <c r="C90" s="44"/>
    </row>
    <row r="91" ht="18">
      <c r="C91" s="44"/>
    </row>
    <row r="92" ht="18">
      <c r="C92" s="44"/>
    </row>
    <row r="93" ht="18">
      <c r="C93" s="44"/>
    </row>
    <row r="94" ht="18.75" thickBot="1">
      <c r="C94" s="49"/>
    </row>
    <row r="99" spans="2:3" ht="15">
      <c r="B99" t="s">
        <v>28</v>
      </c>
      <c r="C99" t="s">
        <v>52</v>
      </c>
    </row>
    <row r="100" spans="2:3" ht="30">
      <c r="B100" s="24">
        <v>1167</v>
      </c>
      <c r="C100" s="17" t="s">
        <v>53</v>
      </c>
    </row>
    <row r="101" spans="2:3" ht="30">
      <c r="B101" s="24">
        <v>1131</v>
      </c>
      <c r="C101" s="17" t="s">
        <v>54</v>
      </c>
    </row>
    <row r="102" spans="2:3" ht="30">
      <c r="B102" s="24">
        <v>1177</v>
      </c>
      <c r="C102" s="17" t="s">
        <v>55</v>
      </c>
    </row>
    <row r="103" spans="2:3" ht="30">
      <c r="B103" s="24">
        <v>1094</v>
      </c>
      <c r="C103" s="17" t="s">
        <v>56</v>
      </c>
    </row>
    <row r="104" spans="2:3" ht="30">
      <c r="B104" s="24">
        <v>1128</v>
      </c>
      <c r="C104" s="17" t="s">
        <v>57</v>
      </c>
    </row>
    <row r="105" spans="2:3" ht="30">
      <c r="B105" s="24">
        <v>1095</v>
      </c>
      <c r="C105" s="17" t="s">
        <v>58</v>
      </c>
    </row>
    <row r="106" spans="2:3" ht="45">
      <c r="B106" s="24">
        <v>1129</v>
      </c>
      <c r="C106" s="17" t="s">
        <v>59</v>
      </c>
    </row>
    <row r="107" spans="2:3" ht="45">
      <c r="B107" s="24">
        <v>1120</v>
      </c>
      <c r="C107" s="17" t="s">
        <v>60</v>
      </c>
    </row>
    <row r="108" ht="15">
      <c r="B108" s="23"/>
    </row>
    <row r="109" ht="15">
      <c r="B109" s="23"/>
    </row>
  </sheetData>
  <sheetProtection/>
  <conditionalFormatting sqref="C13">
    <cfRule type="colorScale" priority="1" dxfId="12">
      <colorScale>
        <cfvo type="min" val="0"/>
        <cfvo type="max"/>
        <color rgb="FFFF7128"/>
        <color rgb="FFFFEF9C"/>
      </colorScale>
    </cfRule>
  </conditionalFormatting>
  <printOptions/>
  <pageMargins left="0.7" right="0.7" top="0.75" bottom="0.75" header="0.3" footer="0.3"/>
  <pageSetup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juan.jimenez</dc:creator>
  <cp:keywords/>
  <dc:description/>
  <cp:lastModifiedBy>Juan Sebastian Jimenez Castro</cp:lastModifiedBy>
  <cp:lastPrinted>2016-09-29T15:31:05Z</cp:lastPrinted>
  <dcterms:created xsi:type="dcterms:W3CDTF">2016-04-29T15:58:00Z</dcterms:created>
  <dcterms:modified xsi:type="dcterms:W3CDTF">2018-01-16T15:10:09Z</dcterms:modified>
  <cp:category/>
  <cp:version/>
  <cp:contentType/>
  <cp:contentStatus/>
</cp:coreProperties>
</file>