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120" windowHeight="6780" tabRatio="838" activeTab="0"/>
  </bookViews>
  <sheets>
    <sheet name="PLAN GESTION POR PROCESO" sheetId="1" r:id="rId1"/>
    <sheet name="Hoja2" sheetId="2" state="hidden" r:id="rId2"/>
  </sheets>
  <definedNames>
    <definedName name="_xlnm.Print_Area" localSheetId="0">'PLAN GESTION POR PROCESO'!$A$1:$BC$31</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'Hoja2'!$C$6:$C$9</definedName>
    <definedName name="META2">'Hoja2'!$C$6:$C$8</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X16" authorId="0">
      <text>
        <r>
          <rPr>
            <b/>
            <sz val="8"/>
            <rFont val="Tahoma"/>
            <family val="2"/>
          </rPr>
          <t>juan.jimenez:</t>
        </r>
        <r>
          <rPr>
            <sz val="8"/>
            <rFont val="Tahoma"/>
            <family val="2"/>
          </rPr>
          <t xml:space="preserve">
Al insertar el codigo del proyecto automaticamente se despliega el nombre del proyecto</t>
        </r>
      </text>
    </comment>
    <comment ref="B15" authorId="0">
      <text>
        <r>
          <rPr>
            <b/>
            <sz val="8"/>
            <rFont val="Tahoma"/>
            <family val="2"/>
          </rPr>
          <t>juan.jimenez:</t>
        </r>
        <r>
          <rPr>
            <sz val="8"/>
            <rFont val="Tahoma"/>
            <family val="2"/>
          </rPr>
          <t xml:space="preserve">
Seleccionar el objetivo estrategico asociado al proceso</t>
        </r>
      </text>
    </comment>
    <comment ref="K15" authorId="0">
      <text>
        <r>
          <rPr>
            <b/>
            <sz val="8"/>
            <rFont val="Tahoma"/>
            <family val="2"/>
          </rPr>
          <t>juan.jimenez:</t>
        </r>
        <r>
          <rPr>
            <sz val="8"/>
            <rFont val="Tahoma"/>
            <family val="2"/>
          </rPr>
          <t xml:space="preserve">
Establecer el tipo programacion:
- Suma
-Constante
-Creciente
-Decreciente</t>
        </r>
      </text>
    </comment>
    <comment ref="R15" authorId="0">
      <text>
        <r>
          <rPr>
            <b/>
            <sz val="8"/>
            <rFont val="Tahoma"/>
            <family val="2"/>
          </rPr>
          <t>juan.jimenez:</t>
        </r>
        <r>
          <rPr>
            <sz val="8"/>
            <rFont val="Tahoma"/>
            <family val="2"/>
          </rPr>
          <t xml:space="preserve">
Establecer el tipo de indicador para la medicion:
- Eficacia
-Efectividad
-Eficiencia</t>
        </r>
      </text>
    </comment>
    <comment ref="T15" authorId="0">
      <text>
        <r>
          <rPr>
            <b/>
            <sz val="8"/>
            <rFont val="Tahoma"/>
            <family val="2"/>
          </rPr>
          <t>juan.jimenez:</t>
        </r>
        <r>
          <rPr>
            <sz val="8"/>
            <rFont val="Tahoma"/>
            <family val="2"/>
          </rPr>
          <t xml:space="preserve">
Establecer la o las dependencias responsables del proceso</t>
        </r>
      </text>
    </comment>
    <comment ref="U15" authorId="0">
      <text>
        <r>
          <rPr>
            <b/>
            <sz val="8"/>
            <rFont val="Tahoma"/>
            <family val="2"/>
          </rPr>
          <t>juan.jimenez:</t>
        </r>
        <r>
          <rPr>
            <sz val="8"/>
            <rFont val="Tahoma"/>
            <family val="2"/>
          </rPr>
          <t xml:space="preserve">
Dejar este apartado para el diligenciamiento en la DPSI</t>
        </r>
      </text>
    </comment>
    <comment ref="V15" authorId="0">
      <text>
        <r>
          <rPr>
            <b/>
            <sz val="8"/>
            <rFont val="Tahoma"/>
            <family val="2"/>
          </rPr>
          <t>juan.jimenez:</t>
        </r>
        <r>
          <rPr>
            <sz val="8"/>
            <rFont val="Tahoma"/>
            <family val="2"/>
          </rPr>
          <t xml:space="preserve">
Asociar la fuente de financiacion
-Recursos Inversion
-Recursos Funcionamiento</t>
        </r>
      </text>
    </comment>
    <comment ref="Z15" authorId="0">
      <text>
        <r>
          <rPr>
            <b/>
            <sz val="8"/>
            <rFont val="Tahoma"/>
            <family val="2"/>
          </rPr>
          <t>juan.jimenez:</t>
        </r>
        <r>
          <rPr>
            <sz val="8"/>
            <rFont val="Tahoma"/>
            <family val="2"/>
          </rPr>
          <t xml:space="preserve">
Cuantificar el valor total (en millones de pesos) de cada meta</t>
        </r>
      </text>
    </comment>
    <comment ref="E17" authorId="0">
      <text>
        <r>
          <rPr>
            <sz val="9"/>
            <rFont val="Tahoma"/>
            <family val="2"/>
          </rPr>
          <t>Agregado
Tipo de Proceso
Proceso
Responsable
Tipo de Meta
Metas Mejora</t>
        </r>
      </text>
    </comment>
    <comment ref="E24" authorId="0">
      <text>
        <r>
          <rPr>
            <b/>
            <sz val="20"/>
            <rFont val="Tahoma"/>
            <family val="2"/>
          </rPr>
          <t>EL CUMPLIMIENTO DE LOS PLANES DE MEJORAMIENTO CON BUREAU VERITAS (CALIDAD) TENDRÁ MAYOR PESO PROPORCIONAL EN EL AVANCE DE ESTA META</t>
        </r>
      </text>
    </comment>
    <comment ref="E25" authorId="0">
      <text>
        <r>
          <rPr>
            <b/>
            <sz val="20"/>
            <rFont val="Tahoma"/>
            <family val="2"/>
          </rPr>
          <t>AMARILLO - METAS TRANSVERSALES ASOCIADAS AL MEJORAMIENTO DEL SISTEMA DE GESTIÓN DE LA ENTIDAD</t>
        </r>
      </text>
    </comment>
    <comment ref="E22" authorId="0">
      <text>
        <r>
          <rPr>
            <b/>
            <sz val="28"/>
            <rFont val="Tahoma"/>
            <family val="2"/>
          </rPr>
          <t>TRANSVERSALES</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<sst xmlns="http://schemas.openxmlformats.org/spreadsheetml/2006/main" count="370" uniqueCount="197">
  <si>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</si>
  <si>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</si>
  <si>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</si>
  <si>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</si>
  <si>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</si>
  <si>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</si>
  <si>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</si>
  <si>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</si>
  <si>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</si>
  <si>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</si>
  <si>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</si>
  <si>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</si>
  <si>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</si>
  <si>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</si>
  <si>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</si>
  <si>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</si>
  <si>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</si>
  <si>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</si>
  <si>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OBJETIVO ESTRATÉGICO</t>
  </si>
  <si>
    <t>INDICADOR</t>
  </si>
  <si>
    <t>VALOR ESTIMADO (En millones de pesos colombianos)</t>
  </si>
  <si>
    <t>x</t>
  </si>
  <si>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</si>
  <si>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</si>
  <si>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</si>
  <si>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</si>
  <si>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</si>
  <si>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</si>
  <si>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</si>
  <si>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</si>
  <si>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</si>
  <si>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</si>
  <si>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</si>
  <si>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</si>
  <si>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</si>
  <si>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</si>
  <si>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</si>
  <si>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</si>
  <si>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</si>
  <si>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</si>
  <si>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</si>
  <si>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</si>
  <si>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</si>
  <si>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</si>
  <si>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</si>
  <si>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</si>
  <si>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</si>
  <si>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</si>
  <si>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</si>
  <si>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</si>
  <si>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</si>
  <si>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</si>
  <si>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</si>
  <si>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</si>
  <si>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</si>
  <si>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</si>
  <si>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</si>
  <si>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</si>
  <si>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</si>
  <si>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</si>
  <si>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</si>
  <si>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</si>
  <si>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</si>
  <si>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</si>
  <si>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</si>
  <si>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</si>
  <si>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</si>
  <si>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</si>
  <si>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</si>
  <si>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</si>
  <si>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</si>
  <si>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</si>
  <si>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</si>
  <si>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</si>
  <si>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OBJETIVO ESPECIFICO</t>
  </si>
  <si>
    <r>
      <t xml:space="preserve">VIGENCIA DE LA PLANEACIÓN: </t>
    </r>
    <r>
      <rPr>
        <sz val="10"/>
        <rFont val="Arial"/>
        <family val="2"/>
      </rPr>
      <t>2017</t>
    </r>
  </si>
  <si>
    <t>TIPO DE META</t>
  </si>
  <si>
    <t>META PLAN DE GESTION VIGENCIA</t>
  </si>
  <si>
    <t>META CUATRIENAL PLAN ESTRATEGICO SDG</t>
  </si>
  <si>
    <t>I TRI</t>
  </si>
  <si>
    <t>II TRI</t>
  </si>
  <si>
    <t>III TRI</t>
  </si>
  <si>
    <t>IV TRI</t>
  </si>
  <si>
    <t>EVALUACIÓN FINAL PLAN DE GESTION</t>
  </si>
  <si>
    <t>Mantener el 100% de las acciones correctivas asignadas al proceso con relación a planes de mejoramiento interno/externo documentadas y vigentes</t>
  </si>
  <si>
    <t>Línea base del perfil del riesgo</t>
  </si>
  <si>
    <t>(No. De acciones de plan de mejoramiento responsabilidad del proceso documentadas y vigentes/No. De acciones bajo responsabilidad del proceso)*100</t>
  </si>
  <si>
    <t>TOTAL PROGRAMACION VIGENCIA</t>
  </si>
  <si>
    <t>Integrar las herramientas de planeación, gestión y control, con enfoque de innovación, mejoramiento continuo, responsabilidad social, desarrollo integral del talento humano y transparencia</t>
  </si>
  <si>
    <t>(No. De acciones del plan anticorrupción cumplidas en el trimestre/No. De acciones del plan antocorrupción formuladas para el trimestre en la versión vigente del plan anticorrupción)*100</t>
  </si>
  <si>
    <t>TOTAL PLAN DE GESTIÓN</t>
  </si>
  <si>
    <t>PONDERACIÓN DE LA META</t>
  </si>
  <si>
    <t>Cumplir con el 100% de reportes de riesgos y servicio no conforme del proceso de manera oportuna con destino a la mejora del Sistema de Gestión de la Entidad</t>
  </si>
  <si>
    <t>Asistir al 100% de las mesas de trabajo, comités o instancias de decisión o consulta relacionadas con el Sistema de Gestión de la Entidad</t>
  </si>
  <si>
    <t>Porcentaje de Cumplimiento Trimestre I</t>
  </si>
  <si>
    <t>Porcentaje de Cumplimiento Trimestre II</t>
  </si>
  <si>
    <t>Porcentaje de Cumplimiento Trimestre III</t>
  </si>
  <si>
    <t>Porcentaje de Cumplimiento Trimestre IV</t>
  </si>
  <si>
    <t>Porcentaje de Cumplimiento PLAN DE GESTIÓN 2017</t>
  </si>
  <si>
    <t>Promover la modernización institucional con enfoque basado en resultados que garantice el manejo eficaz y eficiente de los recursos</t>
  </si>
  <si>
    <t>Realizar un (1) informe de análisis de la percepción de los servidores publicos de la Entidad, con respecto a las herramientas de planeación y gestión institucional</t>
  </si>
  <si>
    <t>Publicaciones del posicionamiento de los procesos y alcaldias realizadas</t>
  </si>
  <si>
    <t>SUMATORIA DE PUBLICACIONES DEL POSICIONAMIENTO DE LOS PROCESOS Y ALCALDIAS LOCALES EN EL ESCALAFON DE MEJORA EN LA  GESTIÓN</t>
  </si>
  <si>
    <t>Informes de analisis de la percepción de los servidores en la entidad realizados</t>
  </si>
  <si>
    <t>Numero de informes de analisis de percepción de los servidores publicos de la entidad, con respecto a las herramientas de planeación y gestión institucional</t>
  </si>
  <si>
    <t xml:space="preserve">Dependencia:OFICINA ASESORA DE PLANECIÓN </t>
  </si>
  <si>
    <r>
      <t>Líder del  Proceso:</t>
    </r>
    <r>
      <rPr>
        <sz val="10"/>
        <rFont val="Arial"/>
        <family val="2"/>
      </rPr>
      <t xml:space="preserve"> JEFE DE OFICINA ASESORA DE PLANEACIÓN</t>
    </r>
  </si>
  <si>
    <t>RUTINARIA</t>
  </si>
  <si>
    <t>RETADORA (MEJORA)</t>
  </si>
  <si>
    <t>GESTIÓN</t>
  </si>
  <si>
    <t>Establecer linea base del perfil de riesgo del proceso aplicando metodologia del manual de gestión del riesgo 1D-PGE-M4</t>
  </si>
  <si>
    <t>SOTENIBILIDAD DEL SISTEMA DE GESTIÓN</t>
  </si>
  <si>
    <t>(No. de reportes remitidos oportunamente a la OAP/ No. De reportes relacionados con el Sistema de gestion de la entidad)*100</t>
  </si>
  <si>
    <t>(No. de espacios en las que se participó/ No. de espacios convocados relacionados con el Sistema de gestion de la entidad)*100</t>
  </si>
  <si>
    <t>Cumplir el 100% del Plan de Actualización de la documentación del Sistema de Gestión de la Entidad correspondientes al proceso</t>
  </si>
  <si>
    <t>(No. De Documentos actualizados según el  Plan/No. De Documentos previstos para actualización en el Plan  )*100</t>
  </si>
  <si>
    <t>SOSTENIBILDIAD DEL SISTEMA DE GESTIÓN</t>
  </si>
  <si>
    <t>Presentar un (1) informe al despacho de los resultados de la estrategia de depuración de hallazgos de planes de mejoramiento de la entidad correspondientes a fuentes cuya competencia sea de la Oficina Asesora de Planeación</t>
  </si>
  <si>
    <t>Diseñar una (1) herramienta para la identificación y analisis de la criticidad del conocimiento en la entidad.</t>
  </si>
  <si>
    <t>Numero de informes presentados al despacho de la estrategia de depureción de hallazgos correspondientes a fuentes de competencia de la OAP</t>
  </si>
  <si>
    <t>Numero de herramientas para la identificación y analisis de la criticidad del conocimiento en la entidad</t>
  </si>
  <si>
    <t>herramientas diseñadas para la identificación y analisis de la criticidad del conocimiento en la entidad</t>
  </si>
  <si>
    <t>Informes presentados al despacho sobre la estrategia de depuración de hallazgos correspondientes a fuentes de competencia de la OAP</t>
  </si>
  <si>
    <t>SOSTENIBILIDAD DEL SISTEMA DE GESTIÓN</t>
  </si>
  <si>
    <t>Consumo de papel 2017</t>
  </si>
  <si>
    <t>Datos entregados por la Dirección Administrativa</t>
  </si>
  <si>
    <t>Equipo de Planeación Institucional</t>
  </si>
  <si>
    <t>N/A</t>
  </si>
  <si>
    <t>Linea Base Perfil del Riesgo</t>
  </si>
  <si>
    <t>Reportes Gestión del Riesgo</t>
  </si>
  <si>
    <t>Acciones correctivas documentadas y vigentes</t>
  </si>
  <si>
    <t>Acciones Correctivas Actualizadas y Documentadas</t>
  </si>
  <si>
    <t>Aplicativo SIG MEJORA</t>
  </si>
  <si>
    <t>Cumplimiento en reportes de riesgos de manera oportuna</t>
  </si>
  <si>
    <t>Reportes de Riesgos y Servicio No Conforme</t>
  </si>
  <si>
    <t>Asistencia a las mesas de trabajo relacionadas con el Sistema de Gestión</t>
  </si>
  <si>
    <t>Asistencia a mesas de trabajo, comites o instancias de desición</t>
  </si>
  <si>
    <t>Actas
Memorandos
Correos</t>
  </si>
  <si>
    <t>Cumplimiento del plan de actualización de los procesos en el marco del Sistema de Gestión</t>
  </si>
  <si>
    <t>Plan de Actualización de la Documentación</t>
  </si>
  <si>
    <t>Cumplimiento oportuno al 100% de las actividades consignadas en el plan anticorrupción 2017 o asignadas formalmente en virtud  de su implementaciòn, a desarrollar en el respectivo trimestre según el cronograma establecido en el Plan Publicado.</t>
  </si>
  <si>
    <t>Cumplimiento oportuno Plan Anticorrupción 2017</t>
  </si>
  <si>
    <t>Actividades Cumplidas del Plan Anticorrupción</t>
  </si>
  <si>
    <t>Seguimiento Plan Anticorrupción</t>
  </si>
  <si>
    <t>metodologia para la promoción y captura de nuevas practicas innovadores diseñada</t>
  </si>
  <si>
    <t>Numero de metodologias diseñadas para la promoción y captura de nuevas practicas innovadoras</t>
  </si>
  <si>
    <t xml:space="preserve">Intranet
</t>
  </si>
  <si>
    <t>Correos Electronicos
Intranet</t>
  </si>
  <si>
    <t>Correos Electronicos
Memorandos</t>
  </si>
  <si>
    <t>Actas
CD
Intranet</t>
  </si>
  <si>
    <t>Realizar 3 publicaciones del posicionamiento de los procesos y alcaldías locales en el escalafón de gestión , de acuerdo a los criterios de monitoreo al desempeño de la planeación y gestión(metas transversales OAP)</t>
  </si>
  <si>
    <t>Diseñar (1) una metodologia para la promoción y captura de nuevas practicas innovadores en la Secretaría Distrital de Gobierno</t>
  </si>
  <si>
    <t>Establecer la linea base del consumo de papel del proceso durante la vigencia 2017</t>
  </si>
  <si>
    <t>Linea base del consumo de papel del proceso establecida</t>
  </si>
  <si>
    <t>Linea base del consumo de papel del proceso</t>
  </si>
  <si>
    <t>No se realizò programación para el I trimestre</t>
  </si>
  <si>
    <t>Dado que el proceso es nuevo y actualmente se encuentra en construcción, actualmente no existen Planes de mejoramiento a su cargo</t>
  </si>
  <si>
    <t>Dado que el proceso es nuevo y actualmente se encuentra en construcción, se está realizando la identificación de los riesgos</t>
  </si>
  <si>
    <t>Asistencia a la reunión de socialización del nuevo mapa de procesos e instrumentos del sistema de gestión con los promotores del nivel local 
1. Nivel Local/ Fecha:30 marzo de 2017</t>
  </si>
  <si>
    <t xml:space="preserve">Acta de reunión </t>
  </si>
  <si>
    <t>Existe: 
1. Estado del arte del proceso de gestión del conocimiento 
2. Analisis referencial de procesos de gestión del conocimiento exitosos, Nacional, Internacional y Distrital
3. Propuesta de servicios del proceso de Gestión del Conocimiento
4. Propuesta de caracterización del proceso de Gesitón del Conocimiento
5. Avance en el procedimiento de analis de datos</t>
  </si>
  <si>
    <t>debido a que El proceso es nuevo, no se encuentran acciones relacionadas con el Plan Anticorrupción, sin embargo el analisis multidinamico que se encuentra en la meta 1, darán cuenta del cumplimiento de esta meta en los demas procesos</t>
  </si>
  <si>
    <t xml:space="preserve">http://gaia.gobiernobogota.gov.co/noticias/encuesta-de-resignificaci%C3%B3n-sig, </t>
  </si>
  <si>
    <t>Despues de haberse cumplido el cronograma de reinducciones a las personas vinculadas a la entidad, el 15 de junio se publicó en la intranet la encuesta de reSIGnificación, cuyo informe estadistico arrojo el comportamiento de las respuestas de las personas que en ella participarón.
Se discutiò el resultado de la aplicacion de la encuesta en informe presentado a la Jefe de la Oficina Asesora de PLaneación segùn acta del 30 de junio de 2017</t>
  </si>
  <si>
    <t>http://www.gobiernobogota.gov.co/transparencia/planeacion/metas-objetivos-indicadores en el cual se encuentra consolidado procesos y alcaldias locales</t>
  </si>
  <si>
    <t xml:space="preserve"> La publicaciones se encuentran en el link que se describe en la columna de medio de verificaciòn</t>
  </si>
  <si>
    <t>No aplica para este trimestre, toda vez que está programada para ser ejecutada con posterioridad</t>
  </si>
  <si>
    <t>No aplica para el proceso dado que no tiene asignados planes de mejora</t>
  </si>
  <si>
    <t>No aplica para el proceso dado que no cuenta con matriz de riesgos oficial</t>
  </si>
  <si>
    <t>Asistencia a la reunión convocadas</t>
  </si>
  <si>
    <t>El porcentaje corresponde al avance en la actualización del proceso. A 30 de junio no se contaba con caracterización de proceso (80%), no se tenía matriz de riesgos (70%) y un avance del 15% en la actualización de la demas documentación</t>
  </si>
  <si>
    <t>Los compromisos de la OAP frente al PAAC no aplican para el proceso de Gestión del Conocimiento</t>
  </si>
  <si>
    <t xml:space="preserve">El cumplimiento de la programación de esta meta en el trimestre se evidencia medianta la publicación del Ranking de Gestión correspondiente al II trimestre para los 37 Planes de Gestión por Proceso y Alcaldia Local, la cual se puede ubicar en el siguiente link:
http://www.gobiernobogota.gov.co/sites/gobiernobogota.gov.co/files/planeacion/dir_estra_publi2.pdf
</t>
  </si>
  <si>
    <t xml:space="preserve">http://www.gobiernobogota.gov.co/sites/gobiernobogota.gov.co/files/planeacion/dir_estra_publi2.pdf
</t>
  </si>
  <si>
    <t>Meta no programada para el III trimestre</t>
  </si>
  <si>
    <t>http://gaia.gobiernobogota.gov.co/content/buenas-pr%C3%A1cticas</t>
  </si>
  <si>
    <t>Se cuenta con la herramienta denominada formulario para la identificación de buenas practicas que se encuentra ubicada en la intranet, en la siguiente ruta: 
http://gaia.gobiernobogota.gov.co/content/buenas-pr%C3%A1cticas
Ademas se encuentra con codificada en el Sistema de Gestión de Calidad con el nombre  Formulario  de  identificación y captura de buenas practicas, con codigo GCN-F001</t>
  </si>
  <si>
    <t xml:space="preserve">Se cuenta con el Manual de Para la Promoción y Captura de Nuevas Practicas Innovadoras en el Sistema de Gestión de la Entidad, con codigo GCN-M001 correspondiente al Proceso de Gestión del Conocimiento en el  link: 
http://gaia.gobiernobogota.gov.co/sites/default/files/documentos/sig/documentos/Procedimiento/gcn-m001.pdf
</t>
  </si>
  <si>
    <t>http://gaia.gobiernobogota.gov.co/sites/default/files/documentos/sig/documentos/Procedimiento/gcn-m001.pdf</t>
  </si>
  <si>
    <t xml:space="preserve">El proceso no tiene asignadas acciones correctivas </t>
  </si>
  <si>
    <t xml:space="preserve">La matriz de riesgos se encuentra publicada en la ruta : 
http://gaia.gobiernobogota.gov.co/sites/default/files/documentos/sig/documentos/mapasderiesgo/gcn-mr.pdf de la intranet </t>
  </si>
  <si>
    <t xml:space="preserve">
http://gaia.gobiernobogota.gov.co/sites/default/files/documentos/sig/documentos/mapasderiesgo/gcn-mr.pdf de la intranet </t>
  </si>
  <si>
    <t>Se cumplió con la asistencia a las mesas de trabajo asociadas al proceso</t>
  </si>
  <si>
    <t xml:space="preserve">Avance según el plan de actualización documental que se encuentra publicado en el link: 
https://gobiernobogota.sharepoint.com/sites/pioap/_layouts/15/WopiFrame.aspx?sourcedoc={A35CC3D6-3A1A-4204-9983-A1FD50696A27}&amp;file=CONTROL%20ACTUALIZACI%C3%93N%20DOCUMENTAL.xlsx&amp;action=default&amp;IsList=1&amp;ListId={9E27C9B7-5C81-4517-BDE2-8FFD2F03A9A8}&amp;ListItemId=230
</t>
  </si>
  <si>
    <t>https://gobiernobogota.sharepoint.com/sites/pioap/_layouts/15/WopiFrame.aspx?sourcedoc={A35CC3D6-3A1A-4204-9983-A1FD50696A27}&amp;file=CONTROL%20ACTUALIZACI%C3%93N%20DOCUMENTAL.xlsx&amp;action=default&amp;IsList=1&amp;ListId={9E27C9B7-5C81-4517-BDE2-8FFD2F03A9A8}&amp;ListItemId=230</t>
  </si>
  <si>
    <t>En el marco del comité de coordinación de control interno y calidad llevado a cabo el dia 15 de septiembre, se hizo presentación a los miembros de la alta dirección del avance que presenta los resultados e la estrategia de depuración de hallazgos de planes de mejoramiento de la entidad.Adicionalmente se formuló el informe de avance con corte al 15 de septiembre de 2017 con destino al despacho en el que se ofrece mayor detalle de la información expuesta en el comite</t>
  </si>
  <si>
    <t>Acta del comité de coordinación de control interno y calidad</t>
  </si>
  <si>
    <t>Actas de Asistencia</t>
  </si>
  <si>
    <t>http://www.gobiernobogota.gov.co/sites/gobiernobogota.gov.co/files/planeacion/ranking_30nov_publi.pdf</t>
  </si>
  <si>
    <t>NO PROGRAMADO PARA EL IV TRIMESTRE</t>
  </si>
  <si>
    <t>Durante la vigencia 2017, se realizarón 3 públicaciones del posicionamiento de los procesos y alcaldías locales en el escalafón de gestión, tomando como insumo los reportes de seguimiento trimestral de los Planes de Gestión por proceso y Alcaldía Local, lo cual facilitó la toma de decisiones durante cada trimestre. Las públicaciones se encuentran en el apartado de transparencia del portal web de la entidad, como se evidencia en el siguiente link:
http://www.gobiernobogota.gov.co/transparencia/planeacion/metas-objetivos-indicadores</t>
  </si>
  <si>
    <t xml:space="preserve">El cumplimiento de la programación de esta meta en el trimestre se evidencia mediante la publicación del Ranking de Gestión correspondiente al III trimestre para los 37 Planes de Gestión por Proceso y Alcaldia Local, la cual se puede ubicar en el siguiente link:
http://www.gobiernobogota.gov.co/sites/gobiernobogota.gov.co/files/planeacion/ranking_30nov_publi.pdf
</t>
  </si>
  <si>
    <t>En la vigencia 2017, a partir de la encuesta de resignificación se realizó informe de análisis de la percepción de los servidores públicos de la entidad, con respecto a las herramientas de planeación y gestión.
Se discutiò el resultado de la aplicacion de la encuesta en informe presentado a la Jefe de la Oficina Asesora de PLaneación segùn acta del 30 de junio de 2017</t>
  </si>
  <si>
    <t>En el marco del comité de coordinación de control interno y calidad llevado a cabo el dia 15 de septiembre, se hizo presentación a los miembros de la alta dirección del avance que presenta los resultados de la estrategia de depuración de hallazgos de planes de mejoramiento de la entidad.Adicionalmente se formuló el informe de avance con corte al 15 de septiembre de 2017 con destino al despacho en el que se ofrece mayor detalle de la información expuesta en el comite</t>
  </si>
  <si>
    <r>
      <t>Objetivo Proceso:</t>
    </r>
    <r>
      <rPr>
        <sz val="10"/>
        <rFont val="Arial"/>
        <family val="2"/>
      </rPr>
      <t xml:space="preserve">  Gestionar en todos los niveles y de manera estratégica los flujos de conocimiento a nivel interno y externo, mediante la implementación de las distintas herramientas de
identificación, recopilación, almacenamiento y difusión de la información, así como su análisis cuantitativo y cualitativo, en el marco del modelo de operación por procesos, la
modernización institucional, la gestión orientada a resultados, el mejoramiento continuo y la innovación en la gestión, para mejorar la capacidad en la prestación de los servicios</t>
    </r>
  </si>
  <si>
    <r>
      <t>Alcance del Proceso:</t>
    </r>
    <r>
      <rPr>
        <sz val="10"/>
        <rFont val="Arial"/>
        <family val="2"/>
      </rPr>
      <t xml:space="preserve"> Inicia con la identificación de las fuentes y flujos de conocimiento interno y externo, el análisis cuantitativo y cualitativo de la información y finaliza con la toma decisiones y la
gestión de la mejora continua de todos los procesos de la Secretaría Distrital de Gobierno</t>
    </r>
  </si>
  <si>
    <t>N° META</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</si>
</sst>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0.0"/>
    <numFmt numFmtId="182" formatCode="[$$-240A]\ #,##0.00"/>
    <numFmt numFmtId="183" formatCode="* #,##0.00&quot;    &quot;;\-* #,##0.00&quot;    &quot;;* \-#&quot;    &quot;;@\ "/>
    <numFmt numFmtId="184" formatCode="[$-C0A]dddd\,\ dd&quot; de &quot;mmmm&quot; de &quot;yyyy"/>
    <numFmt numFmtId="185" formatCode="[$-240A]dddd\,\ d\ &quot;de&quot;\ mmmm\ &quot;de&quot;\ yyyy"/>
    <numFmt numFmtId="186" formatCode="[$-240A]h:mm:ss\ AM/PM"/>
  </numFmts>
  <fonts count="83">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8"/>
      <name val="Tahoma"/>
      <family val="2"/>
    </font>
    <font>
      <b/>
      <sz val="8"/>
      <name val="Tahoma"/>
      <family val="2"/>
    </font>
    <font>
      <sz val="14"/>
      <name val="Arial Narrow"/>
      <family val="2"/>
    </font>
    <font>
      <sz val="12"/>
      <name val="Arial"/>
      <family val="2"/>
    </font>
    <font>
      <b/>
      <sz val="20"/>
      <name val="Tahoma"/>
      <family val="2"/>
    </font>
    <font>
      <b/>
      <sz val="22"/>
      <name val="Arial"/>
      <family val="2"/>
    </font>
    <font>
      <sz val="9"/>
      <name val="Tahoma"/>
      <family val="2"/>
    </font>
    <font>
      <sz val="12"/>
      <name val="Arial Narrow"/>
      <family val="2"/>
    </font>
    <font>
      <b/>
      <sz val="28"/>
      <name val="Tahoma"/>
      <family val="2"/>
    </font>
    <font>
      <b/>
      <sz val="14"/>
      <name val="Arial Rounded MT Bold"/>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35"/>
      <color indexed="12"/>
      <name val="Calibri"/>
      <family val="2"/>
    </font>
    <font>
      <u val="single"/>
      <sz val="9.3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sz val="10"/>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0"/>
      <color indexed="8"/>
      <name val="Arial Narrow"/>
      <family val="2"/>
    </font>
    <font>
      <b/>
      <sz val="28"/>
      <color indexed="8"/>
      <name val="Arial"/>
      <family val="2"/>
    </font>
    <font>
      <sz val="11"/>
      <name val="Calibri"/>
      <family val="2"/>
    </font>
    <font>
      <sz val="11"/>
      <color indexed="8"/>
      <name val="Arial Narrow"/>
      <family val="2"/>
    </font>
    <font>
      <b/>
      <sz val="12"/>
      <color indexed="8"/>
      <name val="Arial Rounded MT Bold"/>
      <family val="2"/>
    </font>
    <font>
      <b/>
      <sz val="26"/>
      <color indexed="8"/>
      <name val="Arial"/>
      <family val="2"/>
    </font>
    <font>
      <b/>
      <sz val="11"/>
      <color indexed="8"/>
      <name val="Arial"/>
      <family val="2"/>
    </font>
    <font>
      <b/>
      <sz val="20"/>
      <color indexed="8"/>
      <name val="Arial"/>
      <family val="2"/>
    </font>
    <font>
      <b/>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u val="single"/>
      <sz val="9.3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0"/>
      <color theme="1"/>
      <name val="Arial Narrow"/>
      <family val="2"/>
    </font>
    <font>
      <b/>
      <sz val="28"/>
      <color theme="1"/>
      <name val="Arial"/>
      <family val="2"/>
    </font>
    <font>
      <sz val="11"/>
      <color theme="1"/>
      <name val="Arial Narrow"/>
      <family val="2"/>
    </font>
    <font>
      <b/>
      <sz val="12"/>
      <color theme="1"/>
      <name val="Arial Rounded MT Bold"/>
      <family val="2"/>
    </font>
    <font>
      <b/>
      <sz val="18"/>
      <color theme="1"/>
      <name val="Calibri"/>
      <family val="2"/>
    </font>
    <font>
      <b/>
      <sz val="11"/>
      <color theme="1"/>
      <name val="Arial"/>
      <family val="2"/>
    </font>
    <font>
      <b/>
      <sz val="20"/>
      <color theme="1"/>
      <name val="Arial"/>
      <family val="2"/>
    </font>
    <font>
      <b/>
      <sz val="26"/>
      <color theme="1"/>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8" tint="-0.24997000396251678"/>
        <bgColor indexed="64"/>
      </patternFill>
    </fill>
    <fill>
      <patternFill patternType="solid">
        <fgColor rgb="FF0070C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B050"/>
        <bgColor indexed="64"/>
      </patternFill>
    </fill>
    <fill>
      <patternFill patternType="solid">
        <fgColor theme="2"/>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top style="thin"/>
      <bottom style="thin"/>
    </border>
    <border>
      <left style="thin"/>
      <right style="thin"/>
      <top style="thin"/>
      <bottom style="thin"/>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border>
    <border>
      <left style="thin"/>
      <right style="medium"/>
      <top style="medium"/>
      <bottom style="thin"/>
    </border>
    <border>
      <left style="thin"/>
      <right style="medium"/>
      <top style="thin"/>
      <bottom style="thin"/>
    </border>
    <border>
      <left/>
      <right style="medium"/>
      <top style="thin"/>
      <bottom/>
    </border>
    <border>
      <left/>
      <right style="medium"/>
      <top style="thin"/>
      <bottom style="thin"/>
    </border>
    <border>
      <left style="thin"/>
      <right style="medium"/>
      <top style="thin"/>
      <bottom style="medium"/>
    </border>
    <border>
      <left style="thin"/>
      <right/>
      <top/>
      <bottom style="thin"/>
    </border>
    <border>
      <left style="thin"/>
      <right style="medium"/>
      <top/>
      <bottom style="thin"/>
    </border>
    <border>
      <left style="medium"/>
      <right style="thin"/>
      <top/>
      <bottom style="thin"/>
    </border>
    <border>
      <left style="thin"/>
      <right/>
      <top style="thin"/>
      <bottom style="medium"/>
    </border>
    <border>
      <left style="thin"/>
      <right/>
      <top style="medium"/>
      <bottom style="thin"/>
    </border>
    <border>
      <left/>
      <right/>
      <top/>
      <bottom style="thin"/>
    </border>
    <border>
      <left/>
      <right/>
      <top style="thin"/>
      <bottom style="thin"/>
    </border>
    <border>
      <left style="medium"/>
      <right/>
      <top style="thin"/>
      <bottom style="thin"/>
    </border>
    <border>
      <left style="medium"/>
      <right style="thin"/>
      <top/>
      <bottom/>
    </border>
    <border>
      <left style="medium"/>
      <right style="thin"/>
      <top/>
      <bottom style="medium"/>
    </border>
    <border>
      <left style="thin"/>
      <right style="thin"/>
      <top/>
      <bottom/>
    </border>
    <border>
      <left style="thin"/>
      <right style="thin"/>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3" fillId="20" borderId="0" applyNumberFormat="0" applyBorder="0" applyAlignment="0" applyProtection="0"/>
    <xf numFmtId="0" fontId="50" fillId="21" borderId="0" applyNumberFormat="0" applyBorder="0" applyAlignment="0" applyProtection="0"/>
    <xf numFmtId="0" fontId="51" fillId="22" borderId="1" applyNumberFormat="0" applyAlignment="0" applyProtection="0"/>
    <xf numFmtId="0" fontId="52" fillId="23"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6" fillId="30"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3" fillId="0" borderId="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32" borderId="0" applyNumberFormat="0" applyBorder="0" applyAlignment="0" applyProtection="0"/>
    <xf numFmtId="0" fontId="3" fillId="0" borderId="0">
      <alignment/>
      <protection/>
    </xf>
    <xf numFmtId="0" fontId="0" fillId="33" borderId="5" applyNumberFormat="0" applyFont="0" applyAlignment="0" applyProtection="0"/>
    <xf numFmtId="9" fontId="0"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4" borderId="0" applyNumberFormat="0" applyBorder="0" applyAlignment="0" applyProtection="0"/>
    <xf numFmtId="0" fontId="61" fillId="22"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xf numFmtId="0" fontId="3" fillId="35" borderId="0" applyNumberFormat="0" applyBorder="0" applyAlignment="0" applyProtection="0"/>
  </cellStyleXfs>
  <cellXfs count="312">
    <xf numFmtId="0" fontId="0" fillId="0" borderId="0" xfId="0" applyFont="1" applyAlignment="1">
      <alignment/>
    </xf>
    <xf numFmtId="0" fontId="67" fillId="36" borderId="0" xfId="0" applyFont="1" applyFill="1" applyAlignment="1">
      <alignment/>
    </xf>
    <xf numFmtId="0" fontId="3" fillId="36" borderId="10"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67" fillId="36" borderId="0" xfId="0" applyFont="1" applyFill="1" applyAlignment="1">
      <alignment horizontal="center"/>
    </xf>
    <xf numFmtId="0" fontId="2" fillId="36" borderId="11" xfId="0" applyFont="1" applyFill="1" applyBorder="1" applyAlignment="1">
      <alignment vertical="center" wrapText="1"/>
    </xf>
    <xf numFmtId="9" fontId="3" fillId="36" borderId="12" xfId="58" applyFont="1" applyFill="1" applyBorder="1" applyAlignment="1">
      <alignment horizontal="center" vertical="center" wrapText="1"/>
    </xf>
    <xf numFmtId="0" fontId="2" fillId="37" borderId="12" xfId="0" applyFont="1" applyFill="1" applyBorder="1" applyAlignment="1">
      <alignment horizontal="center" vertical="center" wrapText="1"/>
    </xf>
    <xf numFmtId="9" fontId="68" fillId="36" borderId="12" xfId="58" applyFont="1" applyFill="1" applyBorder="1" applyAlignment="1">
      <alignment horizontal="center" vertical="center" wrapText="1"/>
    </xf>
    <xf numFmtId="0" fontId="68" fillId="36" borderId="0" xfId="0" applyFont="1" applyFill="1" applyBorder="1" applyAlignment="1">
      <alignment vertical="center" wrapText="1"/>
    </xf>
    <xf numFmtId="0" fontId="68" fillId="36" borderId="0" xfId="0" applyFont="1" applyFill="1" applyAlignment="1">
      <alignment/>
    </xf>
    <xf numFmtId="0" fontId="2" fillId="38" borderId="12" xfId="0" applyFont="1" applyFill="1" applyBorder="1" applyAlignment="1">
      <alignment horizontal="center" vertical="center" wrapText="1"/>
    </xf>
    <xf numFmtId="0" fontId="69" fillId="36" borderId="0" xfId="0" applyFont="1" applyFill="1" applyBorder="1" applyAlignment="1">
      <alignment vertical="center"/>
    </xf>
    <xf numFmtId="0" fontId="5" fillId="36" borderId="0" xfId="0" applyFont="1" applyFill="1" applyBorder="1" applyAlignment="1">
      <alignment horizontal="center" vertical="center" wrapText="1"/>
    </xf>
    <xf numFmtId="0" fontId="67" fillId="36" borderId="0" xfId="0" applyFont="1" applyFill="1" applyBorder="1" applyAlignment="1">
      <alignment/>
    </xf>
    <xf numFmtId="0" fontId="70" fillId="0" borderId="13" xfId="0" applyFont="1" applyFill="1" applyBorder="1" applyAlignment="1">
      <alignment horizontal="justify" vertical="center" wrapText="1"/>
    </xf>
    <xf numFmtId="0" fontId="70" fillId="0" borderId="12" xfId="0" applyFont="1" applyFill="1" applyBorder="1" applyAlignment="1">
      <alignment horizontal="center" vertical="center" wrapText="1"/>
    </xf>
    <xf numFmtId="0" fontId="0" fillId="0" borderId="0" xfId="0" applyAlignment="1">
      <alignment wrapText="1"/>
    </xf>
    <xf numFmtId="0" fontId="70" fillId="0" borderId="14" xfId="0" applyFont="1" applyFill="1" applyBorder="1" applyAlignment="1">
      <alignment horizontal="justify" vertical="center" wrapText="1"/>
    </xf>
    <xf numFmtId="0" fontId="70" fillId="0" borderId="12" xfId="0" applyFont="1" applyFill="1" applyBorder="1" applyAlignment="1">
      <alignment horizontal="justify" vertical="center" wrapText="1"/>
    </xf>
    <xf numFmtId="0" fontId="70" fillId="0" borderId="15" xfId="0" applyFont="1" applyFill="1" applyBorder="1" applyAlignment="1">
      <alignment horizontal="justify" vertical="center" wrapText="1"/>
    </xf>
    <xf numFmtId="0" fontId="70" fillId="0" borderId="16" xfId="0" applyFont="1" applyFill="1" applyBorder="1" applyAlignment="1">
      <alignment horizontal="justify" vertical="center" wrapText="1"/>
    </xf>
    <xf numFmtId="0" fontId="70" fillId="0" borderId="17"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4" fillId="36" borderId="0" xfId="0" applyFont="1" applyFill="1" applyBorder="1" applyAlignment="1">
      <alignment horizontal="center"/>
    </xf>
    <xf numFmtId="0" fontId="68" fillId="36" borderId="12" xfId="58" applyNumberFormat="1" applyFont="1" applyFill="1" applyBorder="1" applyAlignment="1">
      <alignment horizontal="center" vertical="center" wrapText="1"/>
    </xf>
    <xf numFmtId="0" fontId="71" fillId="0" borderId="0" xfId="0" applyFont="1" applyAlignment="1">
      <alignment horizontal="justify"/>
    </xf>
    <xf numFmtId="0" fontId="72" fillId="10" borderId="18" xfId="0" applyFont="1" applyFill="1" applyBorder="1" applyAlignment="1">
      <alignment horizontal="justify" vertical="center" wrapText="1"/>
    </xf>
    <xf numFmtId="0" fontId="72" fillId="36" borderId="18" xfId="0" applyFont="1" applyFill="1" applyBorder="1" applyAlignment="1">
      <alignment horizontal="justify" vertical="center" wrapText="1"/>
    </xf>
    <xf numFmtId="0" fontId="8" fillId="8" borderId="12" xfId="0" applyFont="1" applyFill="1" applyBorder="1" applyAlignment="1">
      <alignment horizontal="center" vertical="center" wrapText="1"/>
    </xf>
    <xf numFmtId="0" fontId="8" fillId="8" borderId="12" xfId="0" applyFont="1" applyFill="1" applyBorder="1" applyAlignment="1">
      <alignment horizontal="justify" vertical="center" wrapText="1"/>
    </xf>
    <xf numFmtId="0" fontId="72" fillId="8" borderId="18" xfId="0" applyFont="1" applyFill="1" applyBorder="1" applyAlignment="1">
      <alignment horizontal="justify" vertical="center" wrapText="1"/>
    </xf>
    <xf numFmtId="0" fontId="72" fillId="8" borderId="19" xfId="0" applyFont="1" applyFill="1" applyBorder="1" applyAlignment="1">
      <alignment horizontal="justify" vertical="center" wrapText="1"/>
    </xf>
    <xf numFmtId="0" fontId="8" fillId="39" borderId="20" xfId="0" applyFont="1" applyFill="1" applyBorder="1" applyAlignment="1">
      <alignment horizontal="justify" vertical="center" wrapText="1"/>
    </xf>
    <xf numFmtId="0" fontId="8" fillId="39" borderId="18" xfId="0" applyFont="1" applyFill="1" applyBorder="1" applyAlignment="1">
      <alignment horizontal="justify" vertical="center" wrapText="1"/>
    </xf>
    <xf numFmtId="0" fontId="8" fillId="11" borderId="12" xfId="0" applyFont="1" applyFill="1" applyBorder="1" applyAlignment="1">
      <alignment horizontal="justify" vertical="center" wrapText="1"/>
    </xf>
    <xf numFmtId="0" fontId="8" fillId="11" borderId="18" xfId="0" applyFont="1" applyFill="1" applyBorder="1" applyAlignment="1">
      <alignment horizontal="justify" vertical="center" wrapText="1"/>
    </xf>
    <xf numFmtId="0" fontId="8" fillId="40" borderId="18" xfId="0" applyFont="1" applyFill="1" applyBorder="1" applyAlignment="1">
      <alignment horizontal="justify" vertical="center" wrapText="1"/>
    </xf>
    <xf numFmtId="0" fontId="72" fillId="40" borderId="21" xfId="0" applyFont="1" applyFill="1" applyBorder="1" applyAlignment="1">
      <alignment horizontal="justify" vertical="center" wrapText="1"/>
    </xf>
    <xf numFmtId="0" fontId="72" fillId="40" borderId="18" xfId="0" applyFont="1" applyFill="1" applyBorder="1" applyAlignment="1">
      <alignment horizontal="justify" vertical="center" wrapText="1"/>
    </xf>
    <xf numFmtId="0" fontId="8" fillId="40" borderId="12" xfId="0" applyFont="1" applyFill="1" applyBorder="1" applyAlignment="1">
      <alignment vertical="center" wrapText="1"/>
    </xf>
    <xf numFmtId="0" fontId="72" fillId="13" borderId="20" xfId="0" applyFont="1" applyFill="1" applyBorder="1" applyAlignment="1">
      <alignment horizontal="justify" vertical="center" wrapText="1"/>
    </xf>
    <xf numFmtId="0" fontId="72" fillId="13" borderId="18" xfId="0" applyFont="1" applyFill="1" applyBorder="1" applyAlignment="1">
      <alignment horizontal="justify" vertical="center" wrapText="1"/>
    </xf>
    <xf numFmtId="0" fontId="8" fillId="13" borderId="18" xfId="0" applyFont="1" applyFill="1" applyBorder="1" applyAlignment="1">
      <alignment horizontal="justify" vertical="center" wrapText="1"/>
    </xf>
    <xf numFmtId="0" fontId="73" fillId="13" borderId="18" xfId="0" applyFont="1" applyFill="1" applyBorder="1" applyAlignment="1">
      <alignment horizontal="justify" vertical="center" wrapText="1"/>
    </xf>
    <xf numFmtId="0" fontId="72" fillId="13" borderId="22" xfId="0" applyFont="1" applyFill="1" applyBorder="1" applyAlignment="1">
      <alignment horizontal="left" vertical="center" wrapText="1"/>
    </xf>
    <xf numFmtId="0" fontId="72" fillId="13" borderId="19" xfId="0" applyFont="1" applyFill="1" applyBorder="1" applyAlignment="1">
      <alignment horizontal="justify" vertical="center" wrapText="1"/>
    </xf>
    <xf numFmtId="0" fontId="8" fillId="13" borderId="20" xfId="0" applyFont="1" applyFill="1" applyBorder="1" applyAlignment="1">
      <alignment horizontal="justify" vertical="center" wrapText="1"/>
    </xf>
    <xf numFmtId="0" fontId="8" fillId="13" borderId="19" xfId="0" applyFont="1" applyFill="1" applyBorder="1" applyAlignment="1">
      <alignment horizontal="justify" vertical="center" wrapText="1"/>
    </xf>
    <xf numFmtId="9" fontId="3" fillId="36" borderId="0" xfId="58" applyFont="1" applyFill="1" applyBorder="1" applyAlignment="1">
      <alignment horizontal="center" vertical="center" wrapText="1"/>
    </xf>
    <xf numFmtId="9" fontId="3" fillId="36" borderId="12" xfId="58" applyFont="1" applyFill="1" applyBorder="1" applyAlignment="1" applyProtection="1">
      <alignment horizontal="center" vertical="center" wrapText="1"/>
      <protection locked="0"/>
    </xf>
    <xf numFmtId="0" fontId="71" fillId="36" borderId="12" xfId="0" applyFont="1" applyFill="1" applyBorder="1" applyAlignment="1" applyProtection="1">
      <alignment horizontal="center" vertical="center" wrapText="1"/>
      <protection locked="0"/>
    </xf>
    <xf numFmtId="0" fontId="71" fillId="36" borderId="12" xfId="0" applyFont="1" applyFill="1" applyBorder="1" applyAlignment="1" applyProtection="1">
      <alignment horizontal="left" vertical="center" wrapText="1"/>
      <protection locked="0"/>
    </xf>
    <xf numFmtId="0" fontId="71" fillId="36" borderId="12" xfId="0" applyFont="1" applyFill="1" applyBorder="1" applyAlignment="1" applyProtection="1">
      <alignment horizontal="justify" vertical="center" wrapText="1"/>
      <protection locked="0"/>
    </xf>
    <xf numFmtId="0" fontId="68" fillId="36" borderId="12" xfId="0" applyFont="1" applyFill="1" applyBorder="1" applyAlignment="1" applyProtection="1">
      <alignment horizontal="center" vertical="center" wrapText="1"/>
      <protection locked="0"/>
    </xf>
    <xf numFmtId="9" fontId="68" fillId="36" borderId="12" xfId="58" applyFont="1" applyFill="1" applyBorder="1" applyAlignment="1" applyProtection="1">
      <alignment horizontal="center" vertical="center" wrapText="1"/>
      <protection locked="0"/>
    </xf>
    <xf numFmtId="9" fontId="68" fillId="36" borderId="12" xfId="0" applyNumberFormat="1" applyFont="1" applyFill="1" applyBorder="1" applyAlignment="1" applyProtection="1">
      <alignment horizontal="center" vertical="center" wrapText="1"/>
      <protection locked="0"/>
    </xf>
    <xf numFmtId="180" fontId="68" fillId="36" borderId="12" xfId="58" applyNumberFormat="1" applyFont="1" applyFill="1" applyBorder="1" applyAlignment="1" applyProtection="1">
      <alignment horizontal="center" vertical="center" wrapText="1"/>
      <protection locked="0"/>
    </xf>
    <xf numFmtId="181" fontId="68" fillId="36" borderId="12" xfId="0" applyNumberFormat="1" applyFont="1" applyFill="1" applyBorder="1" applyAlignment="1" applyProtection="1">
      <alignment horizontal="center" vertical="center" wrapText="1"/>
      <protection locked="0"/>
    </xf>
    <xf numFmtId="0" fontId="68" fillId="36" borderId="12" xfId="0" applyFont="1" applyFill="1" applyBorder="1" applyAlignment="1" applyProtection="1">
      <alignment horizontal="justify" vertical="center" wrapText="1"/>
      <protection locked="0"/>
    </xf>
    <xf numFmtId="0" fontId="68" fillId="36" borderId="12"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center" vertical="center" wrapText="1"/>
      <protection locked="0"/>
    </xf>
    <xf numFmtId="0" fontId="4" fillId="36" borderId="12" xfId="0" applyFont="1" applyFill="1" applyBorder="1" applyAlignment="1" applyProtection="1">
      <alignment horizontal="center" vertical="center" wrapText="1"/>
      <protection locked="0"/>
    </xf>
    <xf numFmtId="0" fontId="0" fillId="0" borderId="12" xfId="0" applyBorder="1" applyAlignment="1">
      <alignment vertical="center" wrapText="1"/>
    </xf>
    <xf numFmtId="0" fontId="5" fillId="36" borderId="0" xfId="0" applyFont="1" applyFill="1" applyBorder="1" applyAlignment="1">
      <alignment horizontal="center" vertical="center" wrapText="1"/>
    </xf>
    <xf numFmtId="0" fontId="2" fillId="36" borderId="0" xfId="0" applyFont="1" applyFill="1" applyBorder="1" applyAlignment="1">
      <alignment horizontal="center" vertical="center" wrapText="1"/>
    </xf>
    <xf numFmtId="9" fontId="0" fillId="0" borderId="12" xfId="58" applyFont="1" applyBorder="1" applyAlignment="1">
      <alignment horizontal="center" vertical="center"/>
    </xf>
    <xf numFmtId="0" fontId="69" fillId="36" borderId="0" xfId="0" applyFont="1" applyFill="1" applyBorder="1" applyAlignment="1">
      <alignment horizontal="right" vertical="center" wrapText="1"/>
    </xf>
    <xf numFmtId="0" fontId="74" fillId="36" borderId="17" xfId="0" applyFont="1" applyFill="1" applyBorder="1" applyAlignment="1">
      <alignment horizontal="justify" vertical="center" wrapText="1"/>
    </xf>
    <xf numFmtId="9" fontId="75" fillId="36" borderId="12" xfId="58" applyFont="1" applyFill="1" applyBorder="1" applyAlignment="1" applyProtection="1">
      <alignment horizontal="center" vertical="center" wrapText="1"/>
      <protection/>
    </xf>
    <xf numFmtId="0" fontId="68" fillId="39" borderId="12" xfId="0" applyFont="1" applyFill="1" applyBorder="1" applyAlignment="1" applyProtection="1">
      <alignment horizontal="center" vertical="center" wrapText="1"/>
      <protection locked="0"/>
    </xf>
    <xf numFmtId="9" fontId="0" fillId="0" borderId="12" xfId="58" applyFont="1" applyBorder="1" applyAlignment="1">
      <alignment horizontal="center" vertical="center"/>
    </xf>
    <xf numFmtId="0" fontId="0" fillId="39" borderId="12" xfId="0" applyFill="1" applyBorder="1" applyAlignment="1" applyProtection="1">
      <alignment horizontal="left" vertical="center" wrapText="1"/>
      <protection locked="0"/>
    </xf>
    <xf numFmtId="0" fontId="42" fillId="39" borderId="12" xfId="0" applyFont="1" applyFill="1" applyBorder="1" applyAlignment="1" applyProtection="1">
      <alignment horizontal="left" vertical="center" wrapText="1"/>
      <protection locked="0"/>
    </xf>
    <xf numFmtId="9" fontId="0" fillId="36" borderId="12" xfId="58" applyFont="1" applyFill="1" applyBorder="1" applyAlignment="1">
      <alignment horizontal="center" vertical="center"/>
    </xf>
    <xf numFmtId="0" fontId="5" fillId="38" borderId="12"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68" fillId="36" borderId="12" xfId="0" applyFont="1" applyFill="1" applyBorder="1" applyAlignment="1">
      <alignment horizontal="center" vertical="center" wrapText="1"/>
    </xf>
    <xf numFmtId="0" fontId="68" fillId="36" borderId="15"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74" fillId="42" borderId="12" xfId="0" applyFont="1" applyFill="1" applyBorder="1" applyAlignment="1" applyProtection="1">
      <alignment horizontal="center" vertical="center" wrapText="1"/>
      <protection locked="0"/>
    </xf>
    <xf numFmtId="0" fontId="68" fillId="36" borderId="14" xfId="0" applyFont="1" applyFill="1" applyBorder="1" applyAlignment="1" applyProtection="1">
      <alignment horizontal="center" vertical="center" wrapText="1"/>
      <protection locked="0"/>
    </xf>
    <xf numFmtId="0" fontId="68" fillId="36" borderId="14" xfId="0" applyFont="1" applyFill="1" applyBorder="1" applyAlignment="1">
      <alignment horizontal="center" vertical="center" wrapText="1"/>
    </xf>
    <xf numFmtId="9" fontId="68" fillId="36" borderId="14" xfId="0" applyNumberFormat="1" applyFont="1" applyFill="1" applyBorder="1" applyAlignment="1" applyProtection="1">
      <alignment horizontal="center" vertical="center" wrapText="1"/>
      <protection locked="0"/>
    </xf>
    <xf numFmtId="0" fontId="0" fillId="39" borderId="23" xfId="0" applyFill="1" applyBorder="1" applyAlignment="1">
      <alignment vertical="center" wrapText="1"/>
    </xf>
    <xf numFmtId="0" fontId="68" fillId="36" borderId="12" xfId="0" applyFont="1" applyFill="1" applyBorder="1" applyAlignment="1">
      <alignment horizontal="left" vertical="center" wrapText="1"/>
    </xf>
    <xf numFmtId="0" fontId="67" fillId="36" borderId="12" xfId="0" applyFont="1" applyFill="1" applyBorder="1" applyAlignment="1" applyProtection="1">
      <alignment horizontal="center" vertical="center"/>
      <protection locked="0"/>
    </xf>
    <xf numFmtId="0" fontId="42" fillId="39" borderId="23" xfId="0" applyFont="1" applyFill="1" applyBorder="1" applyAlignment="1">
      <alignment vertical="center" wrapText="1"/>
    </xf>
    <xf numFmtId="0" fontId="0" fillId="39" borderId="24" xfId="0" applyFill="1" applyBorder="1" applyAlignment="1">
      <alignment vertical="center" wrapText="1"/>
    </xf>
    <xf numFmtId="9" fontId="0" fillId="0" borderId="16" xfId="58" applyFont="1" applyBorder="1" applyAlignment="1">
      <alignment horizontal="center" vertical="center"/>
    </xf>
    <xf numFmtId="0" fontId="68" fillId="39" borderId="16" xfId="0"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0" fillId="39" borderId="16" xfId="0" applyFill="1" applyBorder="1" applyAlignment="1" applyProtection="1">
      <alignment horizontal="left" vertical="center" wrapText="1"/>
      <protection locked="0"/>
    </xf>
    <xf numFmtId="0" fontId="68" fillId="36" borderId="16" xfId="0" applyFont="1" applyFill="1" applyBorder="1" applyAlignment="1" applyProtection="1">
      <alignment horizontal="center" vertical="center" wrapText="1"/>
      <protection locked="0"/>
    </xf>
    <xf numFmtId="0" fontId="68" fillId="36" borderId="16" xfId="0" applyFont="1" applyFill="1" applyBorder="1" applyAlignment="1">
      <alignment horizontal="center" vertical="center" wrapText="1"/>
    </xf>
    <xf numFmtId="9" fontId="68" fillId="36" borderId="16" xfId="0" applyNumberFormat="1" applyFont="1" applyFill="1" applyBorder="1" applyAlignment="1" applyProtection="1">
      <alignment horizontal="center" vertical="center" wrapText="1"/>
      <protection locked="0"/>
    </xf>
    <xf numFmtId="9" fontId="0" fillId="26" borderId="12" xfId="58" applyFont="1" applyFill="1" applyBorder="1" applyAlignment="1">
      <alignment horizontal="center" vertical="center" wrapText="1"/>
    </xf>
    <xf numFmtId="0" fontId="68" fillId="36" borderId="15" xfId="0" applyFont="1" applyFill="1" applyBorder="1" applyAlignment="1" applyProtection="1">
      <alignment horizontal="center" vertical="center" wrapText="1"/>
      <protection locked="0"/>
    </xf>
    <xf numFmtId="0" fontId="68" fillId="36" borderId="15" xfId="0" applyFont="1" applyFill="1" applyBorder="1" applyAlignment="1" applyProtection="1">
      <alignment horizontal="left" vertical="center" wrapText="1"/>
      <protection locked="0"/>
    </xf>
    <xf numFmtId="9" fontId="3" fillId="36" borderId="15" xfId="58" applyFont="1" applyFill="1" applyBorder="1" applyAlignment="1">
      <alignment horizontal="center" vertical="center" wrapText="1"/>
    </xf>
    <xf numFmtId="0" fontId="68" fillId="36" borderId="15" xfId="0" applyFont="1" applyFill="1" applyBorder="1" applyAlignment="1" applyProtection="1">
      <alignment horizontal="justify" vertical="center" wrapText="1"/>
      <protection locked="0"/>
    </xf>
    <xf numFmtId="9" fontId="68" fillId="36" borderId="15" xfId="58" applyFont="1" applyFill="1" applyBorder="1" applyAlignment="1" applyProtection="1">
      <alignment horizontal="center" vertical="center" wrapText="1"/>
      <protection locked="0"/>
    </xf>
    <xf numFmtId="9" fontId="68" fillId="36" borderId="15" xfId="58" applyNumberFormat="1" applyFont="1" applyFill="1" applyBorder="1" applyAlignment="1" applyProtection="1">
      <alignment horizontal="center" vertical="center" wrapText="1"/>
      <protection locked="0"/>
    </xf>
    <xf numFmtId="0" fontId="71" fillId="36" borderId="15" xfId="0" applyFont="1" applyFill="1" applyBorder="1" applyAlignment="1" applyProtection="1">
      <alignment horizontal="justify" vertical="center" wrapText="1"/>
      <protection locked="0"/>
    </xf>
    <xf numFmtId="9" fontId="68" fillId="36" borderId="15" xfId="58" applyFont="1" applyFill="1" applyBorder="1" applyAlignment="1">
      <alignment horizontal="center" vertical="center" wrapText="1"/>
    </xf>
    <xf numFmtId="9" fontId="3" fillId="36" borderId="15" xfId="58" applyFont="1" applyFill="1" applyBorder="1" applyAlignment="1" applyProtection="1">
      <alignment horizontal="center" vertical="center" wrapText="1"/>
      <protection locked="0"/>
    </xf>
    <xf numFmtId="0" fontId="74" fillId="36" borderId="25" xfId="0" applyFont="1" applyFill="1" applyBorder="1" applyAlignment="1" applyProtection="1">
      <alignment horizontal="justify" vertical="center" wrapText="1"/>
      <protection locked="0"/>
    </xf>
    <xf numFmtId="9" fontId="0" fillId="26" borderId="14" xfId="58" applyFont="1" applyFill="1" applyBorder="1" applyAlignment="1">
      <alignment horizontal="center" vertical="center" wrapText="1"/>
    </xf>
    <xf numFmtId="0" fontId="74" fillId="36" borderId="26" xfId="0" applyFont="1" applyFill="1" applyBorder="1" applyAlignment="1">
      <alignment horizontal="justify" vertical="center" wrapText="1"/>
    </xf>
    <xf numFmtId="0" fontId="74" fillId="42" borderId="14" xfId="0" applyFont="1" applyFill="1" applyBorder="1" applyAlignment="1" applyProtection="1">
      <alignment horizontal="center" vertical="center" wrapText="1"/>
      <protection locked="0"/>
    </xf>
    <xf numFmtId="0" fontId="4" fillId="36" borderId="20" xfId="0" applyFont="1" applyFill="1" applyBorder="1" applyAlignment="1" applyProtection="1">
      <alignment horizontal="center" vertical="center" wrapText="1"/>
      <protection locked="0"/>
    </xf>
    <xf numFmtId="0" fontId="4" fillId="36" borderId="14" xfId="0" applyFont="1" applyFill="1" applyBorder="1" applyAlignment="1" applyProtection="1">
      <alignment horizontal="center" vertical="center" wrapText="1"/>
      <protection locked="0"/>
    </xf>
    <xf numFmtId="0" fontId="68" fillId="36" borderId="14" xfId="0" applyFont="1" applyFill="1" applyBorder="1" applyAlignment="1" applyProtection="1">
      <alignment horizontal="left" vertical="center" wrapText="1"/>
      <protection locked="0"/>
    </xf>
    <xf numFmtId="9" fontId="3" fillId="36" borderId="14" xfId="58" applyFont="1" applyFill="1" applyBorder="1" applyAlignment="1">
      <alignment horizontal="center" vertical="center" wrapText="1"/>
    </xf>
    <xf numFmtId="0" fontId="68" fillId="36" borderId="14" xfId="0" applyFont="1" applyFill="1" applyBorder="1" applyAlignment="1" applyProtection="1">
      <alignment horizontal="justify" vertical="center" wrapText="1"/>
      <protection locked="0"/>
    </xf>
    <xf numFmtId="0" fontId="68" fillId="36" borderId="14" xfId="58" applyNumberFormat="1" applyFont="1" applyFill="1" applyBorder="1" applyAlignment="1">
      <alignment horizontal="center" vertical="center" wrapText="1"/>
    </xf>
    <xf numFmtId="9" fontId="68" fillId="36" borderId="14" xfId="58" applyFont="1" applyFill="1" applyBorder="1" applyAlignment="1">
      <alignment horizontal="center" vertical="center" wrapText="1"/>
    </xf>
    <xf numFmtId="9" fontId="3" fillId="36" borderId="14" xfId="58" applyFont="1" applyFill="1" applyBorder="1" applyAlignment="1" applyProtection="1">
      <alignment horizontal="center" vertical="center" wrapText="1"/>
      <protection locked="0"/>
    </xf>
    <xf numFmtId="0" fontId="71" fillId="36" borderId="27" xfId="0" applyFont="1" applyFill="1" applyBorder="1" applyAlignment="1" applyProtection="1">
      <alignment horizontal="center" vertical="center" wrapText="1"/>
      <protection locked="0"/>
    </xf>
    <xf numFmtId="0" fontId="74" fillId="36" borderId="23" xfId="0" applyFont="1" applyFill="1" applyBorder="1" applyAlignment="1" applyProtection="1">
      <alignment horizontal="justify" vertical="center" wrapText="1"/>
      <protection locked="0"/>
    </xf>
    <xf numFmtId="0" fontId="71" fillId="36" borderId="28" xfId="0" applyFont="1" applyFill="1" applyBorder="1" applyAlignment="1" applyProtection="1">
      <alignment horizontal="center" vertical="center" wrapText="1"/>
      <protection locked="0"/>
    </xf>
    <xf numFmtId="0" fontId="76" fillId="0" borderId="23" xfId="0" applyFont="1" applyBorder="1" applyAlignment="1" applyProtection="1">
      <alignment vertical="center" wrapText="1"/>
      <protection locked="0"/>
    </xf>
    <xf numFmtId="0" fontId="76" fillId="0" borderId="24" xfId="0" applyFont="1" applyBorder="1" applyAlignment="1" applyProtection="1">
      <alignment vertical="center" wrapText="1"/>
      <protection locked="0"/>
    </xf>
    <xf numFmtId="9" fontId="0" fillId="26" borderId="16" xfId="58" applyFont="1" applyFill="1" applyBorder="1" applyAlignment="1">
      <alignment horizontal="center" vertical="center" wrapText="1"/>
    </xf>
    <xf numFmtId="0" fontId="0" fillId="0" borderId="16" xfId="0" applyBorder="1" applyAlignment="1">
      <alignment vertical="center" wrapText="1"/>
    </xf>
    <xf numFmtId="0" fontId="74" fillId="42" borderId="16" xfId="0" applyFont="1" applyFill="1" applyBorder="1" applyAlignment="1" applyProtection="1">
      <alignment horizontal="center" vertical="center" wrapText="1"/>
      <protection locked="0"/>
    </xf>
    <xf numFmtId="0" fontId="4" fillId="36" borderId="19" xfId="0" applyFont="1" applyFill="1" applyBorder="1" applyAlignment="1" applyProtection="1">
      <alignment horizontal="center" vertical="center" wrapText="1"/>
      <protection locked="0"/>
    </xf>
    <xf numFmtId="0" fontId="4" fillId="36" borderId="16" xfId="0" applyFont="1" applyFill="1" applyBorder="1" applyAlignment="1" applyProtection="1">
      <alignment horizontal="center" vertical="center" wrapText="1"/>
      <protection locked="0"/>
    </xf>
    <xf numFmtId="0" fontId="68" fillId="36" borderId="16" xfId="0" applyFont="1" applyFill="1" applyBorder="1" applyAlignment="1" applyProtection="1">
      <alignment horizontal="left" vertical="center" wrapText="1"/>
      <protection locked="0"/>
    </xf>
    <xf numFmtId="9" fontId="3" fillId="36" borderId="16" xfId="58" applyFont="1" applyFill="1" applyBorder="1" applyAlignment="1">
      <alignment horizontal="center" vertical="center" wrapText="1"/>
    </xf>
    <xf numFmtId="0" fontId="68" fillId="36" borderId="16" xfId="0" applyFont="1" applyFill="1" applyBorder="1" applyAlignment="1" applyProtection="1">
      <alignment horizontal="justify" vertical="center" wrapText="1"/>
      <protection locked="0"/>
    </xf>
    <xf numFmtId="0" fontId="68" fillId="36" borderId="16" xfId="58" applyNumberFormat="1" applyFont="1" applyFill="1" applyBorder="1" applyAlignment="1">
      <alignment horizontal="center" vertical="center" wrapText="1"/>
    </xf>
    <xf numFmtId="9" fontId="68" fillId="36" borderId="16" xfId="58" applyFont="1" applyFill="1" applyBorder="1" applyAlignment="1">
      <alignment horizontal="center" vertical="center" wrapText="1"/>
    </xf>
    <xf numFmtId="9" fontId="3" fillId="36" borderId="16" xfId="58" applyFont="1" applyFill="1" applyBorder="1" applyAlignment="1" applyProtection="1">
      <alignment horizontal="center" vertical="center" wrapText="1"/>
      <protection locked="0"/>
    </xf>
    <xf numFmtId="0" fontId="8" fillId="36" borderId="28" xfId="0" applyFont="1" applyFill="1" applyBorder="1" applyAlignment="1" applyProtection="1">
      <alignment horizontal="justify" vertical="center" wrapText="1"/>
      <protection locked="0"/>
    </xf>
    <xf numFmtId="0" fontId="9" fillId="36" borderId="29" xfId="0" applyFont="1" applyFill="1" applyBorder="1" applyAlignment="1" applyProtection="1">
      <alignment horizontal="left" vertical="center" wrapText="1"/>
      <protection locked="0"/>
    </xf>
    <xf numFmtId="0" fontId="8" fillId="42" borderId="28" xfId="0" applyFont="1" applyFill="1" applyBorder="1" applyAlignment="1" applyProtection="1">
      <alignment horizontal="justify" vertical="center" wrapText="1"/>
      <protection locked="0"/>
    </xf>
    <xf numFmtId="0" fontId="68" fillId="36" borderId="30" xfId="0" applyFont="1" applyFill="1" applyBorder="1" applyAlignment="1" applyProtection="1">
      <alignment horizontal="center" vertical="center" wrapText="1"/>
      <protection locked="0"/>
    </xf>
    <xf numFmtId="0" fontId="68" fillId="36" borderId="28" xfId="0" applyFont="1" applyFill="1" applyBorder="1" applyAlignment="1" applyProtection="1">
      <alignment horizontal="center" vertical="center" wrapText="1"/>
      <protection locked="0"/>
    </xf>
    <xf numFmtId="0" fontId="68" fillId="36" borderId="31" xfId="0" applyFont="1" applyFill="1" applyBorder="1" applyAlignment="1" applyProtection="1">
      <alignment horizontal="center" vertical="center" wrapText="1"/>
      <protection locked="0"/>
    </xf>
    <xf numFmtId="0" fontId="2" fillId="36" borderId="32" xfId="0" applyFont="1" applyFill="1" applyBorder="1" applyAlignment="1">
      <alignment vertical="center" wrapText="1"/>
    </xf>
    <xf numFmtId="0" fontId="8" fillId="36" borderId="33" xfId="0" applyFont="1" applyFill="1" applyBorder="1" applyAlignment="1" applyProtection="1">
      <alignment horizontal="justify" vertical="center" wrapText="1"/>
      <protection locked="0"/>
    </xf>
    <xf numFmtId="0" fontId="5" fillId="38" borderId="23" xfId="0" applyFont="1" applyFill="1" applyBorder="1" applyAlignment="1">
      <alignment horizontal="center" vertical="center" wrapText="1"/>
    </xf>
    <xf numFmtId="0" fontId="5" fillId="38" borderId="28"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24" borderId="28"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16" xfId="0" applyFont="1" applyFill="1" applyBorder="1" applyAlignment="1">
      <alignment vertical="center" wrapText="1"/>
    </xf>
    <xf numFmtId="0" fontId="2" fillId="38" borderId="31"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69" fillId="37" borderId="16" xfId="0" applyFont="1" applyFill="1" applyBorder="1" applyAlignment="1">
      <alignment/>
    </xf>
    <xf numFmtId="0" fontId="2" fillId="19" borderId="16" xfId="0" applyFont="1" applyFill="1" applyBorder="1" applyAlignment="1">
      <alignment horizontal="center" vertical="center" wrapText="1"/>
    </xf>
    <xf numFmtId="0" fontId="2" fillId="19" borderId="31" xfId="0" applyFont="1" applyFill="1" applyBorder="1" applyAlignment="1">
      <alignment horizontal="center" vertical="center" wrapText="1"/>
    </xf>
    <xf numFmtId="0" fontId="2" fillId="26" borderId="23" xfId="0" applyFont="1" applyFill="1" applyBorder="1" applyAlignment="1">
      <alignment horizontal="center" vertical="center" wrapText="1"/>
    </xf>
    <xf numFmtId="0" fontId="2" fillId="41" borderId="24" xfId="0" applyFont="1" applyFill="1" applyBorder="1" applyAlignment="1">
      <alignment horizontal="center" vertical="center" wrapText="1"/>
    </xf>
    <xf numFmtId="0" fontId="2" fillId="41" borderId="16" xfId="0" applyFont="1" applyFill="1" applyBorder="1" applyAlignment="1">
      <alignment horizontal="center" vertical="center" wrapText="1"/>
    </xf>
    <xf numFmtId="0" fontId="2" fillId="26" borderId="16" xfId="0" applyFont="1" applyFill="1" applyBorder="1" applyAlignment="1">
      <alignment horizontal="center" vertical="center" wrapText="1"/>
    </xf>
    <xf numFmtId="0" fontId="2" fillId="41" borderId="31" xfId="0" applyFont="1" applyFill="1" applyBorder="1" applyAlignment="1">
      <alignment horizontal="center" vertical="center" wrapText="1"/>
    </xf>
    <xf numFmtId="0" fontId="2" fillId="19" borderId="23" xfId="0" applyFont="1" applyFill="1" applyBorder="1" applyAlignment="1">
      <alignment horizontal="center" vertical="center" wrapText="1"/>
    </xf>
    <xf numFmtId="0" fontId="2" fillId="19" borderId="24" xfId="0" applyFont="1" applyFill="1" applyBorder="1" applyAlignment="1">
      <alignment horizontal="center" vertical="center" wrapText="1"/>
    </xf>
    <xf numFmtId="0" fontId="2" fillId="41" borderId="23" xfId="0" applyFont="1" applyFill="1" applyBorder="1" applyAlignment="1">
      <alignment horizontal="center" vertical="center" wrapText="1"/>
    </xf>
    <xf numFmtId="0" fontId="2" fillId="39" borderId="23" xfId="0" applyFont="1" applyFill="1" applyBorder="1" applyAlignment="1">
      <alignment horizontal="center" vertical="center" wrapText="1"/>
    </xf>
    <xf numFmtId="0" fontId="2" fillId="39" borderId="24" xfId="0" applyFont="1" applyFill="1" applyBorder="1" applyAlignment="1">
      <alignment horizontal="center" vertical="center" wrapText="1"/>
    </xf>
    <xf numFmtId="0" fontId="2" fillId="39" borderId="16" xfId="0" applyFont="1" applyFill="1" applyBorder="1" applyAlignment="1">
      <alignment horizontal="center" vertical="center" wrapText="1"/>
    </xf>
    <xf numFmtId="0" fontId="2" fillId="39" borderId="31" xfId="0" applyFont="1" applyFill="1" applyBorder="1" applyAlignment="1">
      <alignment horizontal="center" vertical="center" wrapText="1"/>
    </xf>
    <xf numFmtId="0" fontId="2" fillId="16" borderId="23" xfId="0" applyFont="1" applyFill="1" applyBorder="1" applyAlignment="1">
      <alignment horizontal="center" vertical="center" wrapText="1"/>
    </xf>
    <xf numFmtId="0" fontId="2" fillId="16" borderId="24"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 fillId="16" borderId="31" xfId="0" applyFont="1" applyFill="1" applyBorder="1" applyAlignment="1">
      <alignment horizontal="center" vertical="center" wrapText="1"/>
    </xf>
    <xf numFmtId="9" fontId="11" fillId="36" borderId="15" xfId="58" applyFont="1" applyFill="1" applyBorder="1" applyAlignment="1" applyProtection="1">
      <alignment horizontal="center" vertical="center" wrapText="1"/>
      <protection/>
    </xf>
    <xf numFmtId="0" fontId="68" fillId="36" borderId="25" xfId="0" applyFont="1" applyFill="1" applyBorder="1" applyAlignment="1">
      <alignment horizontal="center" vertical="center" wrapText="1"/>
    </xf>
    <xf numFmtId="0" fontId="68" fillId="36" borderId="23" xfId="0" applyFont="1" applyFill="1" applyBorder="1" applyAlignment="1">
      <alignment horizontal="center" vertical="center" wrapText="1"/>
    </xf>
    <xf numFmtId="0" fontId="68" fillId="36" borderId="24" xfId="0" applyFont="1" applyFill="1" applyBorder="1" applyAlignment="1">
      <alignment horizontal="center" vertical="center" wrapText="1"/>
    </xf>
    <xf numFmtId="0" fontId="68" fillId="36" borderId="34" xfId="0" applyFont="1" applyFill="1" applyBorder="1" applyAlignment="1">
      <alignment horizontal="center" vertical="center" wrapText="1"/>
    </xf>
    <xf numFmtId="0" fontId="71" fillId="36" borderId="33" xfId="0" applyFont="1" applyFill="1" applyBorder="1" applyAlignment="1" applyProtection="1">
      <alignment horizontal="justify" vertical="center" wrapText="1"/>
      <protection locked="0"/>
    </xf>
    <xf numFmtId="0" fontId="71" fillId="36" borderId="28" xfId="0" applyFont="1" applyFill="1" applyBorder="1" applyAlignment="1" applyProtection="1">
      <alignment horizontal="justify" vertical="center" wrapText="1"/>
      <protection locked="0"/>
    </xf>
    <xf numFmtId="0" fontId="71" fillId="36" borderId="28" xfId="0" applyFont="1" applyFill="1" applyBorder="1" applyAlignment="1" applyProtection="1">
      <alignment horizontal="left" vertical="center" wrapText="1"/>
      <protection locked="0"/>
    </xf>
    <xf numFmtId="9" fontId="3" fillId="36" borderId="15" xfId="58" applyFont="1" applyFill="1" applyBorder="1" applyAlignment="1" applyProtection="1">
      <alignment horizontal="center" vertical="center" wrapText="1"/>
      <protection/>
    </xf>
    <xf numFmtId="0" fontId="71" fillId="36" borderId="15" xfId="0" applyFont="1" applyFill="1" applyBorder="1" applyAlignment="1" applyProtection="1">
      <alignment horizontal="center" vertical="center" wrapText="1"/>
      <protection/>
    </xf>
    <xf numFmtId="0" fontId="68" fillId="36" borderId="33" xfId="0" applyFont="1" applyFill="1" applyBorder="1" applyAlignment="1" applyProtection="1">
      <alignment horizontal="center" vertical="center" wrapText="1"/>
      <protection locked="0"/>
    </xf>
    <xf numFmtId="0" fontId="2" fillId="19" borderId="35" xfId="0" applyFont="1" applyFill="1" applyBorder="1" applyAlignment="1">
      <alignment horizontal="center" vertical="center" wrapText="1"/>
    </xf>
    <xf numFmtId="0" fontId="68" fillId="36" borderId="33" xfId="0" applyFont="1" applyFill="1" applyBorder="1" applyAlignment="1" applyProtection="1">
      <alignment horizontal="justify" vertical="center" wrapText="1"/>
      <protection locked="0"/>
    </xf>
    <xf numFmtId="182" fontId="68" fillId="36" borderId="36" xfId="53" applyNumberFormat="1" applyFont="1" applyFill="1" applyBorder="1" applyAlignment="1" applyProtection="1">
      <alignment horizontal="center" vertical="center" wrapText="1"/>
      <protection locked="0"/>
    </xf>
    <xf numFmtId="182" fontId="68" fillId="36" borderId="11" xfId="53" applyNumberFormat="1" applyFont="1" applyFill="1" applyBorder="1" applyAlignment="1" applyProtection="1">
      <alignment horizontal="center" vertical="center" wrapText="1"/>
      <protection locked="0"/>
    </xf>
    <xf numFmtId="182" fontId="68" fillId="36" borderId="35" xfId="0" applyNumberFormat="1" applyFont="1" applyFill="1" applyBorder="1" applyAlignment="1" applyProtection="1">
      <alignment horizontal="center" vertical="center" wrapText="1"/>
      <protection locked="0"/>
    </xf>
    <xf numFmtId="182" fontId="68" fillId="36" borderId="32" xfId="53" applyNumberFormat="1" applyFont="1" applyFill="1" applyBorder="1" applyAlignment="1" applyProtection="1">
      <alignment horizontal="center" vertical="center" wrapText="1"/>
      <protection locked="0"/>
    </xf>
    <xf numFmtId="182" fontId="68" fillId="36" borderId="11" xfId="0" applyNumberFormat="1" applyFont="1" applyFill="1" applyBorder="1" applyAlignment="1" applyProtection="1">
      <alignment horizontal="center" vertical="center" wrapText="1"/>
      <protection locked="0"/>
    </xf>
    <xf numFmtId="0" fontId="68" fillId="36" borderId="27" xfId="0" applyFont="1" applyFill="1" applyBorder="1" applyAlignment="1" applyProtection="1">
      <alignment horizontal="justify" vertical="center" wrapText="1"/>
      <protection locked="0"/>
    </xf>
    <xf numFmtId="0" fontId="68" fillId="36" borderId="28" xfId="0" applyFont="1" applyFill="1" applyBorder="1" applyAlignment="1" applyProtection="1">
      <alignment horizontal="justify" vertical="center" wrapText="1"/>
      <protection locked="0"/>
    </xf>
    <xf numFmtId="0" fontId="68" fillId="36" borderId="31" xfId="0" applyFont="1" applyFill="1" applyBorder="1" applyAlignment="1" applyProtection="1">
      <alignment horizontal="justify" vertical="center" wrapText="1"/>
      <protection locked="0"/>
    </xf>
    <xf numFmtId="0" fontId="68" fillId="36" borderId="14" xfId="58" applyNumberFormat="1" applyFont="1" applyFill="1" applyBorder="1" applyAlignment="1" applyProtection="1">
      <alignment horizontal="center" vertical="center" wrapText="1"/>
      <protection locked="0"/>
    </xf>
    <xf numFmtId="0" fontId="68" fillId="36" borderId="12" xfId="58" applyNumberFormat="1" applyFont="1" applyFill="1" applyBorder="1" applyAlignment="1" applyProtection="1">
      <alignment horizontal="center" vertical="center" wrapText="1"/>
      <protection locked="0"/>
    </xf>
    <xf numFmtId="0" fontId="68" fillId="36" borderId="16" xfId="58" applyNumberFormat="1" applyFont="1" applyFill="1" applyBorder="1" applyAlignment="1" applyProtection="1">
      <alignment horizontal="center" vertical="center" wrapText="1"/>
      <protection locked="0"/>
    </xf>
    <xf numFmtId="0" fontId="13" fillId="39" borderId="34" xfId="0" applyFont="1" applyFill="1" applyBorder="1" applyAlignment="1">
      <alignment vertical="center" wrapText="1"/>
    </xf>
    <xf numFmtId="9" fontId="13" fillId="36" borderId="15" xfId="58" applyFont="1" applyFill="1" applyBorder="1" applyAlignment="1">
      <alignment horizontal="center" vertical="center" wrapText="1"/>
    </xf>
    <xf numFmtId="0" fontId="13" fillId="39" borderId="15" xfId="0" applyFont="1" applyFill="1" applyBorder="1" applyAlignment="1" applyProtection="1">
      <alignment horizontal="center" vertical="center" wrapText="1"/>
      <protection locked="0"/>
    </xf>
    <xf numFmtId="0" fontId="13" fillId="36" borderId="15" xfId="0" applyFont="1" applyFill="1" applyBorder="1" applyAlignment="1">
      <alignment vertical="center" wrapText="1"/>
    </xf>
    <xf numFmtId="0" fontId="13" fillId="39" borderId="15" xfId="0" applyFont="1" applyFill="1" applyBorder="1" applyAlignment="1">
      <alignment horizontal="left" vertical="center" wrapText="1"/>
    </xf>
    <xf numFmtId="0" fontId="13" fillId="36" borderId="15" xfId="0" applyFont="1" applyFill="1" applyBorder="1" applyAlignment="1" applyProtection="1">
      <alignment horizontal="center" vertical="center" wrapText="1"/>
      <protection locked="0"/>
    </xf>
    <xf numFmtId="0" fontId="13" fillId="36" borderId="15" xfId="0" applyFont="1" applyFill="1" applyBorder="1" applyAlignment="1">
      <alignment horizontal="center" vertical="center" wrapText="1"/>
    </xf>
    <xf numFmtId="0" fontId="67" fillId="36" borderId="14" xfId="0" applyNumberFormat="1" applyFont="1" applyFill="1" applyBorder="1" applyAlignment="1" applyProtection="1">
      <alignment horizontal="center" vertical="center"/>
      <protection locked="0"/>
    </xf>
    <xf numFmtId="180" fontId="77" fillId="0" borderId="12" xfId="0" applyNumberFormat="1" applyFont="1" applyBorder="1" applyAlignment="1">
      <alignment horizontal="center" vertical="center" wrapText="1"/>
    </xf>
    <xf numFmtId="9" fontId="15" fillId="36" borderId="36" xfId="58" applyFont="1" applyFill="1" applyBorder="1" applyAlignment="1">
      <alignment horizontal="center" vertical="center" wrapText="1"/>
    </xf>
    <xf numFmtId="0" fontId="57" fillId="36" borderId="28" xfId="47" applyFill="1" applyBorder="1" applyAlignment="1" applyProtection="1">
      <alignment horizontal="center" vertical="center" wrapText="1"/>
      <protection locked="0"/>
    </xf>
    <xf numFmtId="0" fontId="57" fillId="36" borderId="27" xfId="47" applyFill="1" applyBorder="1" applyAlignment="1" applyProtection="1">
      <alignment horizontal="center" vertical="center" wrapText="1"/>
      <protection locked="0"/>
    </xf>
    <xf numFmtId="0" fontId="2" fillId="19" borderId="17" xfId="0" applyFont="1" applyFill="1" applyBorder="1" applyAlignment="1">
      <alignment horizontal="center" vertical="center" wrapText="1"/>
    </xf>
    <xf numFmtId="9" fontId="68" fillId="36" borderId="14" xfId="58" applyFont="1" applyFill="1" applyBorder="1" applyAlignment="1" applyProtection="1">
      <alignment horizontal="center" vertical="center" wrapText="1"/>
      <protection locked="0"/>
    </xf>
    <xf numFmtId="0" fontId="68" fillId="0" borderId="14" xfId="0" applyFont="1" applyFill="1" applyBorder="1" applyAlignment="1" applyProtection="1">
      <alignment horizontal="center" vertical="center" wrapText="1"/>
      <protection locked="0"/>
    </xf>
    <xf numFmtId="9" fontId="68" fillId="0" borderId="14" xfId="58" applyFont="1" applyFill="1" applyBorder="1" applyAlignment="1" applyProtection="1">
      <alignment horizontal="center" vertical="center" wrapText="1"/>
      <protection locked="0"/>
    </xf>
    <xf numFmtId="0" fontId="3" fillId="36" borderId="14" xfId="0" applyFont="1" applyFill="1" applyBorder="1" applyAlignment="1" applyProtection="1">
      <alignment horizontal="center" vertical="center" wrapText="1"/>
      <protection locked="0"/>
    </xf>
    <xf numFmtId="0" fontId="57" fillId="36" borderId="31" xfId="47" applyFill="1" applyBorder="1" applyAlignment="1" applyProtection="1">
      <alignment horizontal="center" vertical="center" wrapText="1"/>
      <protection locked="0"/>
    </xf>
    <xf numFmtId="10" fontId="3" fillId="36" borderId="12" xfId="58" applyNumberFormat="1" applyFont="1" applyFill="1" applyBorder="1" applyAlignment="1">
      <alignment horizontal="center" vertical="center" wrapText="1"/>
    </xf>
    <xf numFmtId="0" fontId="68" fillId="36" borderId="14" xfId="0" applyNumberFormat="1" applyFont="1" applyFill="1" applyBorder="1" applyAlignment="1" applyProtection="1">
      <alignment horizontal="center" vertical="center" wrapText="1"/>
      <protection locked="0"/>
    </xf>
    <xf numFmtId="22" fontId="78" fillId="14" borderId="12" xfId="0" applyNumberFormat="1" applyFont="1" applyFill="1" applyBorder="1" applyAlignment="1">
      <alignment horizontal="center" vertical="center"/>
    </xf>
    <xf numFmtId="0" fontId="78" fillId="14" borderId="12" xfId="0" applyFont="1" applyFill="1" applyBorder="1" applyAlignment="1">
      <alignment horizontal="center" vertical="center"/>
    </xf>
    <xf numFmtId="0" fontId="78" fillId="8" borderId="12" xfId="0" applyFont="1" applyFill="1" applyBorder="1" applyAlignment="1">
      <alignment horizontal="center" vertical="center"/>
    </xf>
    <xf numFmtId="0" fontId="69" fillId="36" borderId="0" xfId="0" applyFont="1" applyFill="1" applyBorder="1" applyAlignment="1">
      <alignment horizontal="right" vertical="center" wrapText="1"/>
    </xf>
    <xf numFmtId="0" fontId="5" fillId="39" borderId="25"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9" borderId="27" xfId="0" applyFont="1" applyFill="1" applyBorder="1" applyAlignment="1">
      <alignment horizontal="center" vertical="center" wrapText="1"/>
    </xf>
    <xf numFmtId="0" fontId="5" fillId="16" borderId="25"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5" fillId="16" borderId="27" xfId="0" applyFont="1" applyFill="1" applyBorder="1" applyAlignment="1">
      <alignment horizontal="center" vertical="center" wrapText="1"/>
    </xf>
    <xf numFmtId="0" fontId="5" fillId="41" borderId="23" xfId="0" applyFont="1" applyFill="1" applyBorder="1" applyAlignment="1">
      <alignment horizontal="center" vertical="center" wrapText="1"/>
    </xf>
    <xf numFmtId="0" fontId="5" fillId="41" borderId="12" xfId="0" applyFont="1" applyFill="1" applyBorder="1" applyAlignment="1">
      <alignment horizontal="center" vertical="center" wrapText="1"/>
    </xf>
    <xf numFmtId="0" fontId="5" fillId="41" borderId="28" xfId="0" applyFont="1" applyFill="1" applyBorder="1" applyAlignment="1">
      <alignment horizontal="center" vertical="center" wrapText="1"/>
    </xf>
    <xf numFmtId="0" fontId="5" fillId="19" borderId="23" xfId="0" applyFont="1" applyFill="1" applyBorder="1" applyAlignment="1">
      <alignment horizontal="center" vertical="center" wrapText="1"/>
    </xf>
    <xf numFmtId="0" fontId="5" fillId="19" borderId="12" xfId="0" applyFont="1" applyFill="1" applyBorder="1" applyAlignment="1">
      <alignment horizontal="center" vertical="center" wrapText="1"/>
    </xf>
    <xf numFmtId="0" fontId="5" fillId="19" borderId="28" xfId="0" applyFont="1" applyFill="1" applyBorder="1" applyAlignment="1">
      <alignment horizontal="center" vertical="center" wrapText="1"/>
    </xf>
    <xf numFmtId="0" fontId="79" fillId="29" borderId="32" xfId="0" applyFont="1" applyFill="1" applyBorder="1" applyAlignment="1" applyProtection="1">
      <alignment horizontal="center" vertical="center" wrapText="1"/>
      <protection/>
    </xf>
    <xf numFmtId="0" fontId="79" fillId="29" borderId="37" xfId="0" applyFont="1" applyFill="1" applyBorder="1" applyAlignment="1" applyProtection="1">
      <alignment horizontal="center" vertical="center" wrapText="1"/>
      <protection/>
    </xf>
    <xf numFmtId="0" fontId="79" fillId="29" borderId="21" xfId="0" applyFont="1" applyFill="1" applyBorder="1" applyAlignment="1" applyProtection="1">
      <alignment horizontal="center" vertical="center" wrapText="1"/>
      <protection/>
    </xf>
    <xf numFmtId="0" fontId="79" fillId="26" borderId="32" xfId="0" applyFont="1" applyFill="1" applyBorder="1" applyAlignment="1" applyProtection="1">
      <alignment horizontal="center" vertical="center" wrapText="1"/>
      <protection/>
    </xf>
    <xf numFmtId="0" fontId="79" fillId="26" borderId="37" xfId="0" applyFont="1" applyFill="1" applyBorder="1" applyAlignment="1" applyProtection="1">
      <alignment horizontal="center" vertical="center" wrapText="1"/>
      <protection/>
    </xf>
    <xf numFmtId="0" fontId="79" fillId="26" borderId="21" xfId="0" applyFont="1" applyFill="1" applyBorder="1" applyAlignment="1" applyProtection="1">
      <alignment horizontal="center" vertical="center" wrapText="1"/>
      <protection/>
    </xf>
    <xf numFmtId="0" fontId="79" fillId="39" borderId="32" xfId="0" applyFont="1" applyFill="1" applyBorder="1" applyAlignment="1" applyProtection="1">
      <alignment horizontal="center" vertical="center" wrapText="1"/>
      <protection/>
    </xf>
    <xf numFmtId="0" fontId="79" fillId="39" borderId="37" xfId="0" applyFont="1" applyFill="1" applyBorder="1" applyAlignment="1" applyProtection="1">
      <alignment horizontal="center" vertical="center" wrapText="1"/>
      <protection/>
    </xf>
    <xf numFmtId="0" fontId="79" fillId="39" borderId="21" xfId="0" applyFont="1" applyFill="1" applyBorder="1" applyAlignment="1" applyProtection="1">
      <alignment horizontal="center" vertical="center" wrapText="1"/>
      <protection/>
    </xf>
    <xf numFmtId="0" fontId="80" fillId="26" borderId="32" xfId="0" applyFont="1" applyFill="1" applyBorder="1" applyAlignment="1" applyProtection="1">
      <alignment horizontal="center" vertical="center" wrapText="1"/>
      <protection/>
    </xf>
    <xf numFmtId="0" fontId="80" fillId="26" borderId="37" xfId="0" applyFont="1" applyFill="1" applyBorder="1" applyAlignment="1" applyProtection="1">
      <alignment horizontal="center" vertical="center" wrapText="1"/>
      <protection/>
    </xf>
    <xf numFmtId="0" fontId="80" fillId="26" borderId="21" xfId="0" applyFont="1" applyFill="1" applyBorder="1" applyAlignment="1" applyProtection="1">
      <alignment horizontal="center" vertical="center" wrapText="1"/>
      <protection/>
    </xf>
    <xf numFmtId="9" fontId="3" fillId="36" borderId="32" xfId="58" applyFont="1" applyFill="1" applyBorder="1" applyAlignment="1" applyProtection="1">
      <alignment horizontal="center" vertical="center" wrapText="1"/>
      <protection/>
    </xf>
    <xf numFmtId="9" fontId="3" fillId="36" borderId="21" xfId="58" applyFont="1" applyFill="1" applyBorder="1" applyAlignment="1" applyProtection="1">
      <alignment horizontal="center" vertical="center" wrapText="1"/>
      <protection/>
    </xf>
    <xf numFmtId="0" fontId="5" fillId="39" borderId="23"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5" fillId="39" borderId="28" xfId="0" applyFont="1" applyFill="1" applyBorder="1" applyAlignment="1">
      <alignment horizontal="center" vertical="center" wrapText="1"/>
    </xf>
    <xf numFmtId="0" fontId="5" fillId="16" borderId="23"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5" fillId="16" borderId="28" xfId="0" applyFont="1" applyFill="1" applyBorder="1" applyAlignment="1">
      <alignment horizontal="center" vertical="center" wrapText="1"/>
    </xf>
    <xf numFmtId="0" fontId="68" fillId="36" borderId="11" xfId="0" applyFont="1" applyFill="1" applyBorder="1" applyAlignment="1" applyProtection="1">
      <alignment horizontal="center" vertical="center" wrapText="1"/>
      <protection/>
    </xf>
    <xf numFmtId="0" fontId="68" fillId="36" borderId="38" xfId="0" applyFont="1" applyFill="1" applyBorder="1" applyAlignment="1" applyProtection="1">
      <alignment horizontal="center" vertical="center" wrapText="1"/>
      <protection/>
    </xf>
    <xf numFmtId="0" fontId="68" fillId="36" borderId="18" xfId="0" applyFont="1" applyFill="1" applyBorder="1" applyAlignment="1" applyProtection="1">
      <alignment horizontal="center" vertical="center" wrapText="1"/>
      <protection/>
    </xf>
    <xf numFmtId="0" fontId="2" fillId="39" borderId="28"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2" fillId="41" borderId="23"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9" borderId="28" xfId="0" applyFont="1" applyFill="1" applyBorder="1" applyAlignment="1">
      <alignment horizontal="center" vertical="center" wrapText="1"/>
    </xf>
    <xf numFmtId="0" fontId="68" fillId="36" borderId="32" xfId="0" applyFont="1" applyFill="1" applyBorder="1" applyAlignment="1" applyProtection="1">
      <alignment horizontal="center" vertical="center" wrapText="1"/>
      <protection/>
    </xf>
    <xf numFmtId="0" fontId="68" fillId="36" borderId="21" xfId="0" applyFont="1" applyFill="1" applyBorder="1" applyAlignment="1" applyProtection="1">
      <alignment horizontal="center" vertical="center" wrapText="1"/>
      <protection/>
    </xf>
    <xf numFmtId="0" fontId="5" fillId="38" borderId="25"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8" borderId="27" xfId="0" applyFont="1" applyFill="1" applyBorder="1" applyAlignment="1">
      <alignment horizontal="center" vertical="center" wrapText="1"/>
    </xf>
    <xf numFmtId="0" fontId="5" fillId="38" borderId="23" xfId="0" applyFont="1" applyFill="1" applyBorder="1" applyAlignment="1">
      <alignment horizontal="center" vertical="center" wrapText="1"/>
    </xf>
    <xf numFmtId="0" fontId="5" fillId="38" borderId="12" xfId="0" applyFont="1" applyFill="1" applyBorder="1" applyAlignment="1">
      <alignment horizontal="center" vertical="center" wrapText="1"/>
    </xf>
    <xf numFmtId="0" fontId="5" fillId="38" borderId="28"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19" borderId="18" xfId="0" applyFont="1" applyFill="1" applyBorder="1" applyAlignment="1">
      <alignment horizontal="center" vertical="center" wrapText="1"/>
    </xf>
    <xf numFmtId="0" fontId="2" fillId="41" borderId="28" xfId="0" applyFont="1" applyFill="1" applyBorder="1" applyAlignment="1">
      <alignment horizontal="center" vertical="center" wrapText="1"/>
    </xf>
    <xf numFmtId="0" fontId="81" fillId="43" borderId="32" xfId="0" applyFont="1" applyFill="1" applyBorder="1" applyAlignment="1" applyProtection="1">
      <alignment horizontal="center" vertical="center" wrapText="1"/>
      <protection/>
    </xf>
    <xf numFmtId="0" fontId="81" fillId="43" borderId="37" xfId="0" applyFont="1" applyFill="1" applyBorder="1" applyAlignment="1" applyProtection="1">
      <alignment horizontal="center" vertical="center" wrapText="1"/>
      <protection/>
    </xf>
    <xf numFmtId="0" fontId="81" fillId="43" borderId="18" xfId="0" applyFont="1" applyFill="1" applyBorder="1" applyAlignment="1" applyProtection="1">
      <alignment horizontal="center" vertical="center" wrapText="1"/>
      <protection/>
    </xf>
    <xf numFmtId="0" fontId="68" fillId="36" borderId="40" xfId="0" applyFont="1" applyFill="1" applyBorder="1" applyAlignment="1">
      <alignment horizontal="center" vertical="center" wrapText="1"/>
    </xf>
    <xf numFmtId="0" fontId="68" fillId="36" borderId="41" xfId="0" applyFont="1" applyFill="1" applyBorder="1" applyAlignment="1">
      <alignment horizontal="center" vertical="center" wrapText="1"/>
    </xf>
    <xf numFmtId="0" fontId="68" fillId="36" borderId="42" xfId="0" applyNumberFormat="1" applyFont="1" applyFill="1" applyBorder="1" applyAlignment="1">
      <alignment horizontal="center" vertical="center" wrapText="1"/>
    </xf>
    <xf numFmtId="0" fontId="68" fillId="36" borderId="43" xfId="0" applyNumberFormat="1" applyFont="1" applyFill="1" applyBorder="1" applyAlignment="1">
      <alignment horizontal="center" vertical="center" wrapText="1"/>
    </xf>
    <xf numFmtId="0" fontId="2" fillId="39" borderId="23"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71" fillId="36" borderId="32" xfId="0" applyFont="1" applyFill="1" applyBorder="1" applyAlignment="1" applyProtection="1">
      <alignment horizontal="center" vertical="center" wrapText="1"/>
      <protection/>
    </xf>
    <xf numFmtId="0" fontId="71" fillId="36" borderId="21" xfId="0" applyFont="1" applyFill="1" applyBorder="1" applyAlignment="1" applyProtection="1">
      <alignment horizontal="center" vertical="center" wrapText="1"/>
      <protection/>
    </xf>
    <xf numFmtId="0" fontId="5" fillId="36" borderId="0"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36" borderId="12" xfId="0" applyFont="1" applyFill="1" applyBorder="1" applyAlignment="1">
      <alignment horizontal="justify" vertical="center" wrapText="1"/>
    </xf>
    <xf numFmtId="0" fontId="69" fillId="36" borderId="0" xfId="0" applyFont="1" applyFill="1" applyBorder="1" applyAlignment="1">
      <alignment horizontal="center" vertical="center"/>
    </xf>
    <xf numFmtId="0" fontId="2" fillId="16" borderId="28"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16" borderId="23"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36" xfId="0" applyFont="1" applyFill="1" applyBorder="1" applyAlignment="1">
      <alignment horizontal="center" vertical="center" wrapText="1"/>
    </xf>
    <xf numFmtId="0" fontId="5" fillId="37" borderId="23"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41" borderId="25"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41" borderId="27" xfId="0" applyFont="1" applyFill="1" applyBorder="1" applyAlignment="1">
      <alignment horizontal="center" vertical="center" wrapText="1"/>
    </xf>
    <xf numFmtId="0" fontId="5" fillId="19" borderId="25" xfId="0" applyFont="1" applyFill="1" applyBorder="1" applyAlignment="1">
      <alignment horizontal="center" vertical="center" wrapText="1"/>
    </xf>
    <xf numFmtId="0" fontId="5" fillId="19" borderId="14" xfId="0" applyFont="1" applyFill="1" applyBorder="1" applyAlignment="1">
      <alignment horizontal="center" vertical="center" wrapText="1"/>
    </xf>
    <xf numFmtId="0" fontId="5" fillId="19" borderId="27" xfId="0" applyFont="1" applyFill="1" applyBorder="1" applyAlignment="1">
      <alignment horizontal="center" vertical="center" wrapText="1"/>
    </xf>
    <xf numFmtId="0" fontId="2" fillId="19" borderId="23" xfId="0" applyFont="1" applyFill="1" applyBorder="1" applyAlignment="1">
      <alignment horizontal="center" vertical="center" wrapText="1"/>
    </xf>
    <xf numFmtId="0" fontId="67" fillId="36" borderId="0" xfId="0" applyFont="1" applyFill="1" applyBorder="1" applyAlignment="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2" xfId="56"/>
    <cellStyle name="Notas" xfId="57"/>
    <cellStyle name="Percent" xfId="58"/>
    <cellStyle name="Porcentaje 2" xfId="59"/>
    <cellStyle name="Porcentual 2" xfId="60"/>
    <cellStyle name="Rojo" xfId="61"/>
    <cellStyle name="Salida" xfId="62"/>
    <cellStyle name="Texto de advertencia" xfId="63"/>
    <cellStyle name="Texto explicativo" xfId="64"/>
    <cellStyle name="Título" xfId="65"/>
    <cellStyle name="Título 2" xfId="66"/>
    <cellStyle name="Título 3" xfId="67"/>
    <cellStyle name="Total" xfId="68"/>
    <cellStyle name="Verde" xfId="69"/>
  </cellStyles>
  <dxfs count="9">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aia.gobiernobogota.gov.co/noticias/encuesta-de-resignificaci%C3%B3n-sig," TargetMode="External" /><Relationship Id="rId2" Type="http://schemas.openxmlformats.org/officeDocument/2006/relationships/hyperlink" Target="http://www.gobiernobogota.gov.co/transparencia/planeacion/metas-objetivos-indicadores%20en%20el%20cual%20se%20encuentra%20consolidado%20procesos%20y%20alcaldias%20locales" TargetMode="External" /><Relationship Id="rId3" Type="http://schemas.openxmlformats.org/officeDocument/2006/relationships/hyperlink" Target="http://www.gobiernobogota.gov.co/sites/gobiernobogota.gov.co/files/planeacion/dir_estra_publi2.pdf" TargetMode="External" /><Relationship Id="rId4" Type="http://schemas.openxmlformats.org/officeDocument/2006/relationships/hyperlink" Target="http://gaia.gobiernobogota.gov.co/content/buenas-pr%C3%A1cticas" TargetMode="External" /><Relationship Id="rId5" Type="http://schemas.openxmlformats.org/officeDocument/2006/relationships/hyperlink" Target="http://gaia.gobiernobogota.gov.co/sites/default/files/documentos/sig/documentos/Procedimiento/gcn-m001.pdf" TargetMode="External" /><Relationship Id="rId6" Type="http://schemas.openxmlformats.org/officeDocument/2006/relationships/hyperlink" Target="http://www.gobiernobogota.gov.co/sites/gobiernobogota.gov.co/files/planeacion/ranking_30nov_publi.pdf"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31"/>
  <sheetViews>
    <sheetView showGridLines="0" tabSelected="1" zoomScale="85" zoomScaleNormal="85" zoomScalePageLayoutView="0" workbookViewId="0" topLeftCell="AT25">
      <selection activeCell="BB29" sqref="BB29:BC29"/>
    </sheetView>
  </sheetViews>
  <sheetFormatPr defaultColWidth="11.421875" defaultRowHeight="15"/>
  <cols>
    <col min="1" max="1" width="8.8515625" style="0" customWidth="1"/>
    <col min="2" max="2" width="29.28125" style="0" customWidth="1"/>
    <col min="3" max="3" width="46.421875" style="0" customWidth="1"/>
    <col min="4" max="4" width="34.421875" style="0" customWidth="1"/>
    <col min="5" max="5" width="63.140625" style="0" customWidth="1"/>
    <col min="6" max="6" width="39.00390625" style="0" customWidth="1"/>
    <col min="7" max="7" width="36.00390625" style="0" customWidth="1"/>
    <col min="8" max="8" width="33.8515625" style="0" customWidth="1"/>
    <col min="9" max="9" width="39.7109375" style="0" customWidth="1"/>
    <col min="11" max="11" width="21.57421875" style="0" customWidth="1"/>
    <col min="17" max="17" width="24.57421875" style="0" customWidth="1"/>
    <col min="18" max="18" width="20.00390625" style="0" customWidth="1"/>
    <col min="19" max="19" width="27.28125" style="0" customWidth="1"/>
    <col min="20" max="20" width="19.57421875" style="0" customWidth="1"/>
    <col min="25" max="25" width="20.8515625" style="0" customWidth="1"/>
    <col min="26" max="26" width="18.8515625" style="0" customWidth="1"/>
    <col min="27" max="27" width="36.57421875" style="0" customWidth="1"/>
    <col min="28" max="28" width="18.8515625" style="0" customWidth="1"/>
    <col min="29" max="29" width="14.140625" style="0" customWidth="1"/>
    <col min="30" max="30" width="18.421875" style="0" customWidth="1"/>
    <col min="31" max="31" width="34.140625" style="0" customWidth="1"/>
    <col min="32" max="32" width="17.7109375" style="0" customWidth="1"/>
    <col min="33" max="33" width="34.57421875" style="0" customWidth="1"/>
    <col min="34" max="34" width="19.7109375" style="0" customWidth="1"/>
    <col min="35" max="36" width="16.421875" style="0" customWidth="1"/>
    <col min="37" max="37" width="53.00390625" style="0" customWidth="1"/>
    <col min="38" max="38" width="17.8515625" style="0" customWidth="1"/>
    <col min="39" max="39" width="24.7109375" style="0" customWidth="1"/>
    <col min="43" max="43" width="58.140625" style="0" customWidth="1"/>
    <col min="44" max="44" width="33.8515625" style="0" customWidth="1"/>
    <col min="45" max="45" width="33.00390625" style="0" customWidth="1"/>
    <col min="48" max="48" width="14.8515625" style="0" customWidth="1"/>
    <col min="49" max="49" width="44.57421875" style="0" customWidth="1"/>
    <col min="50" max="50" width="20.7109375" style="0" customWidth="1"/>
    <col min="51" max="51" width="58.421875" style="0" customWidth="1"/>
    <col min="52" max="52" width="19.140625" style="0" customWidth="1"/>
    <col min="53" max="53" width="31.421875" style="0" customWidth="1"/>
    <col min="54" max="54" width="18.421875" style="0" customWidth="1"/>
    <col min="55" max="55" width="82.421875" style="0" customWidth="1"/>
  </cols>
  <sheetData>
    <row r="1" spans="1:26" ht="40.5" customHeight="1">
      <c r="A1" s="220"/>
      <c r="B1" s="221"/>
      <c r="C1" s="221"/>
      <c r="D1" s="221"/>
      <c r="E1" s="221"/>
      <c r="F1" s="221"/>
      <c r="G1" s="221"/>
      <c r="H1" s="221"/>
      <c r="I1" s="221"/>
      <c r="J1" s="221"/>
      <c r="K1" s="221"/>
      <c r="L1" s="221"/>
      <c r="M1" s="221"/>
      <c r="N1" s="221"/>
      <c r="O1" s="221"/>
      <c r="P1" s="221"/>
      <c r="Q1" s="221"/>
      <c r="R1" s="221"/>
      <c r="S1" s="221"/>
      <c r="T1" s="221"/>
      <c r="U1" s="221"/>
      <c r="V1" s="221"/>
      <c r="W1" s="221"/>
      <c r="X1" s="221"/>
      <c r="Y1" s="221"/>
      <c r="Z1" s="221"/>
    </row>
    <row r="2" spans="1:26" ht="40.5" customHeight="1">
      <c r="A2" s="222" t="s">
        <v>22</v>
      </c>
      <c r="B2" s="222"/>
      <c r="C2" s="222"/>
      <c r="D2" s="222"/>
      <c r="E2" s="222"/>
      <c r="F2" s="222"/>
      <c r="G2" s="222"/>
      <c r="H2" s="222"/>
      <c r="I2" s="222"/>
      <c r="J2" s="222"/>
      <c r="K2" s="222"/>
      <c r="L2" s="222"/>
      <c r="M2" s="222"/>
      <c r="N2" s="222"/>
      <c r="O2" s="222"/>
      <c r="P2" s="222"/>
      <c r="Q2" s="222"/>
      <c r="R2" s="222"/>
      <c r="S2" s="222"/>
      <c r="T2" s="222"/>
      <c r="U2" s="222"/>
      <c r="V2" s="222"/>
      <c r="W2" s="222"/>
      <c r="X2" s="222"/>
      <c r="Y2" s="222"/>
      <c r="Z2" s="222"/>
    </row>
    <row r="3" spans="1:55" ht="15" customHeight="1">
      <c r="A3" s="293" t="s">
        <v>75</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c r="A4" s="293" t="s">
        <v>105</v>
      </c>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42.75" customHeight="1">
      <c r="A5" s="293" t="s">
        <v>194</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36" customHeight="1">
      <c r="A6" s="293" t="s">
        <v>195</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3"/>
      <c r="AB6" s="25"/>
      <c r="AC6" s="25"/>
      <c r="AD6" s="25"/>
      <c r="AE6" s="25"/>
      <c r="AF6" s="25"/>
      <c r="AG6" s="3"/>
      <c r="AH6" s="25"/>
      <c r="AI6" s="25"/>
      <c r="AJ6" s="25"/>
      <c r="AK6" s="25"/>
      <c r="AL6" s="25"/>
      <c r="AM6" s="3"/>
      <c r="AN6" s="25"/>
      <c r="AO6" s="25"/>
      <c r="AP6" s="25"/>
      <c r="AQ6" s="25"/>
      <c r="AR6" s="25"/>
      <c r="AS6" s="3"/>
      <c r="AT6" s="25"/>
      <c r="AU6" s="25"/>
      <c r="AV6" s="25"/>
      <c r="AW6" s="25"/>
      <c r="AX6" s="25"/>
      <c r="AY6" s="3"/>
      <c r="AZ6" s="25"/>
      <c r="BA6" s="25"/>
      <c r="BB6" s="25"/>
      <c r="BC6" s="25"/>
    </row>
    <row r="7" spans="1:55" ht="15.75" customHeight="1">
      <c r="A7" s="293" t="s">
        <v>106</v>
      </c>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row>
    <row r="8" spans="1:55" ht="15">
      <c r="A8" s="2"/>
      <c r="B8" s="3"/>
      <c r="C8" s="3"/>
      <c r="D8" s="3"/>
      <c r="E8" s="3"/>
      <c r="F8" s="3"/>
      <c r="G8" s="3"/>
      <c r="H8" s="3"/>
      <c r="I8" s="3"/>
      <c r="J8" s="3"/>
      <c r="K8" s="3"/>
      <c r="L8" s="3"/>
      <c r="M8" s="3"/>
      <c r="N8" s="3"/>
      <c r="O8" s="3"/>
      <c r="P8" s="3"/>
      <c r="Q8" s="3"/>
      <c r="R8" s="1"/>
      <c r="S8" s="1"/>
      <c r="T8" s="1"/>
      <c r="U8" s="1"/>
      <c r="V8" s="1"/>
      <c r="W8" s="1"/>
      <c r="X8" s="1"/>
      <c r="Y8" s="1"/>
      <c r="Z8" s="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c r="BB8" s="291"/>
      <c r="BC8" s="291"/>
    </row>
    <row r="9" spans="1:55" ht="15">
      <c r="A9" s="3"/>
      <c r="B9" s="3"/>
      <c r="C9" s="3"/>
      <c r="D9" s="3"/>
      <c r="E9" s="294"/>
      <c r="F9" s="294"/>
      <c r="G9" s="294"/>
      <c r="H9" s="294"/>
      <c r="I9" s="294"/>
      <c r="J9" s="294"/>
      <c r="K9" s="294"/>
      <c r="L9" s="294"/>
      <c r="M9" s="294"/>
      <c r="N9" s="294"/>
      <c r="O9" s="294"/>
      <c r="P9" s="294"/>
      <c r="Q9" s="294"/>
      <c r="R9" s="294"/>
      <c r="S9" s="294"/>
      <c r="T9" s="294"/>
      <c r="U9" s="12"/>
      <c r="V9" s="1"/>
      <c r="W9" s="1"/>
      <c r="X9" s="1"/>
      <c r="Y9" s="1"/>
      <c r="Z9" s="1"/>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1:55" ht="15">
      <c r="A10" s="4"/>
      <c r="B10" s="1"/>
      <c r="C10" s="1"/>
      <c r="D10" s="1"/>
      <c r="E10" s="311"/>
      <c r="F10" s="311"/>
      <c r="G10" s="311"/>
      <c r="H10" s="311"/>
      <c r="I10" s="311"/>
      <c r="J10" s="311"/>
      <c r="K10" s="311"/>
      <c r="L10" s="311"/>
      <c r="M10" s="296"/>
      <c r="N10" s="296"/>
      <c r="O10" s="296"/>
      <c r="P10" s="296"/>
      <c r="Q10" s="65"/>
      <c r="R10" s="65"/>
      <c r="S10" s="65"/>
      <c r="T10" s="65"/>
      <c r="U10" s="13"/>
      <c r="V10" s="1"/>
      <c r="W10" s="1"/>
      <c r="X10" s="1"/>
      <c r="Y10" s="1"/>
      <c r="Z10" s="1"/>
      <c r="AA10" s="296"/>
      <c r="AB10" s="296"/>
      <c r="AC10" s="296"/>
      <c r="AD10" s="66"/>
      <c r="AE10" s="66"/>
      <c r="AF10" s="66"/>
      <c r="AG10" s="296"/>
      <c r="AH10" s="296"/>
      <c r="AI10" s="296"/>
      <c r="AJ10" s="66"/>
      <c r="AK10" s="66"/>
      <c r="AL10" s="66"/>
      <c r="AM10" s="296"/>
      <c r="AN10" s="296"/>
      <c r="AO10" s="296"/>
      <c r="AP10" s="66"/>
      <c r="AQ10" s="66"/>
      <c r="AR10" s="66"/>
      <c r="AS10" s="296"/>
      <c r="AT10" s="296"/>
      <c r="AU10" s="296"/>
      <c r="AV10" s="66"/>
      <c r="AW10" s="66"/>
      <c r="AX10" s="66"/>
      <c r="AY10" s="296"/>
      <c r="AZ10" s="296"/>
      <c r="BA10" s="296"/>
      <c r="BB10" s="66"/>
      <c r="BC10" s="66"/>
    </row>
    <row r="11" spans="1:55" ht="15.75" thickBot="1">
      <c r="A11" s="1"/>
      <c r="B11" s="1"/>
      <c r="C11" s="1"/>
      <c r="D11" s="1"/>
      <c r="E11" s="1"/>
      <c r="F11" s="1"/>
      <c r="G11" s="1"/>
      <c r="H11" s="1"/>
      <c r="I11" s="1"/>
      <c r="J11" s="1"/>
      <c r="K11" s="1"/>
      <c r="L11" s="1"/>
      <c r="M11" s="1"/>
      <c r="N11" s="1"/>
      <c r="O11" s="1"/>
      <c r="P11" s="1"/>
      <c r="Q11" s="1"/>
      <c r="R11" s="1"/>
      <c r="S11" s="1"/>
      <c r="T11" s="1"/>
      <c r="U11" s="1"/>
      <c r="V11" s="1"/>
      <c r="W11" s="1"/>
      <c r="X11" s="1"/>
      <c r="Y11" s="1"/>
      <c r="Z11" s="1"/>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row>
    <row r="12" spans="1:55" ht="15">
      <c r="A12" s="268" t="s">
        <v>61</v>
      </c>
      <c r="B12" s="269"/>
      <c r="C12" s="269"/>
      <c r="D12" s="270"/>
      <c r="E12" s="298"/>
      <c r="F12" s="299"/>
      <c r="G12" s="299"/>
      <c r="H12" s="299"/>
      <c r="I12" s="299"/>
      <c r="J12" s="299"/>
      <c r="K12" s="299"/>
      <c r="L12" s="299"/>
      <c r="M12" s="299"/>
      <c r="N12" s="299"/>
      <c r="O12" s="299"/>
      <c r="P12" s="299"/>
      <c r="Q12" s="299"/>
      <c r="R12" s="299"/>
      <c r="S12" s="299"/>
      <c r="T12" s="299"/>
      <c r="U12" s="299"/>
      <c r="V12" s="299"/>
      <c r="W12" s="299"/>
      <c r="X12" s="299"/>
      <c r="Y12" s="299"/>
      <c r="Z12" s="300"/>
      <c r="AA12" s="304" t="s">
        <v>62</v>
      </c>
      <c r="AB12" s="305"/>
      <c r="AC12" s="305"/>
      <c r="AD12" s="305"/>
      <c r="AE12" s="305"/>
      <c r="AF12" s="306"/>
      <c r="AG12" s="307" t="s">
        <v>62</v>
      </c>
      <c r="AH12" s="308"/>
      <c r="AI12" s="308"/>
      <c r="AJ12" s="308"/>
      <c r="AK12" s="308"/>
      <c r="AL12" s="309"/>
      <c r="AM12" s="304" t="s">
        <v>62</v>
      </c>
      <c r="AN12" s="305"/>
      <c r="AO12" s="305"/>
      <c r="AP12" s="305"/>
      <c r="AQ12" s="305"/>
      <c r="AR12" s="306"/>
      <c r="AS12" s="224" t="s">
        <v>62</v>
      </c>
      <c r="AT12" s="225"/>
      <c r="AU12" s="225"/>
      <c r="AV12" s="225"/>
      <c r="AW12" s="225"/>
      <c r="AX12" s="226"/>
      <c r="AY12" s="227" t="s">
        <v>62</v>
      </c>
      <c r="AZ12" s="228"/>
      <c r="BA12" s="228"/>
      <c r="BB12" s="228"/>
      <c r="BC12" s="229"/>
    </row>
    <row r="13" spans="1:55" ht="15">
      <c r="A13" s="271"/>
      <c r="B13" s="272"/>
      <c r="C13" s="272"/>
      <c r="D13" s="273"/>
      <c r="E13" s="301"/>
      <c r="F13" s="302"/>
      <c r="G13" s="302"/>
      <c r="H13" s="302"/>
      <c r="I13" s="302"/>
      <c r="J13" s="302"/>
      <c r="K13" s="302"/>
      <c r="L13" s="302"/>
      <c r="M13" s="302"/>
      <c r="N13" s="302"/>
      <c r="O13" s="302"/>
      <c r="P13" s="302"/>
      <c r="Q13" s="302"/>
      <c r="R13" s="302"/>
      <c r="S13" s="302"/>
      <c r="T13" s="302"/>
      <c r="U13" s="302"/>
      <c r="V13" s="302"/>
      <c r="W13" s="302"/>
      <c r="X13" s="302"/>
      <c r="Y13" s="302"/>
      <c r="Z13" s="303"/>
      <c r="AA13" s="230" t="s">
        <v>0</v>
      </c>
      <c r="AB13" s="231"/>
      <c r="AC13" s="231"/>
      <c r="AD13" s="231"/>
      <c r="AE13" s="231"/>
      <c r="AF13" s="232"/>
      <c r="AG13" s="233" t="s">
        <v>1</v>
      </c>
      <c r="AH13" s="234"/>
      <c r="AI13" s="234"/>
      <c r="AJ13" s="234"/>
      <c r="AK13" s="234"/>
      <c r="AL13" s="235"/>
      <c r="AM13" s="230" t="s">
        <v>2</v>
      </c>
      <c r="AN13" s="231"/>
      <c r="AO13" s="231"/>
      <c r="AP13" s="231"/>
      <c r="AQ13" s="231"/>
      <c r="AR13" s="232"/>
      <c r="AS13" s="250" t="s">
        <v>3</v>
      </c>
      <c r="AT13" s="251"/>
      <c r="AU13" s="251"/>
      <c r="AV13" s="251"/>
      <c r="AW13" s="251"/>
      <c r="AX13" s="252"/>
      <c r="AY13" s="253" t="s">
        <v>83</v>
      </c>
      <c r="AZ13" s="254"/>
      <c r="BA13" s="254"/>
      <c r="BB13" s="254"/>
      <c r="BC13" s="255"/>
    </row>
    <row r="14" spans="1:55" ht="15" customHeight="1">
      <c r="A14" s="147"/>
      <c r="B14" s="76"/>
      <c r="C14" s="76"/>
      <c r="D14" s="148"/>
      <c r="E14" s="274" t="s">
        <v>4</v>
      </c>
      <c r="F14" s="275"/>
      <c r="G14" s="275"/>
      <c r="H14" s="275"/>
      <c r="I14" s="275"/>
      <c r="J14" s="275"/>
      <c r="K14" s="275"/>
      <c r="L14" s="275"/>
      <c r="M14" s="275"/>
      <c r="N14" s="275"/>
      <c r="O14" s="275"/>
      <c r="P14" s="275"/>
      <c r="Q14" s="275"/>
      <c r="R14" s="275"/>
      <c r="S14" s="275"/>
      <c r="T14" s="276"/>
      <c r="U14" s="80"/>
      <c r="V14" s="234" t="s">
        <v>23</v>
      </c>
      <c r="W14" s="234"/>
      <c r="X14" s="234"/>
      <c r="Y14" s="234"/>
      <c r="Z14" s="261"/>
      <c r="AA14" s="262" t="s">
        <v>5</v>
      </c>
      <c r="AB14" s="260"/>
      <c r="AC14" s="260"/>
      <c r="AD14" s="263" t="s">
        <v>6</v>
      </c>
      <c r="AE14" s="260" t="s">
        <v>7</v>
      </c>
      <c r="AF14" s="279" t="s">
        <v>8</v>
      </c>
      <c r="AG14" s="310" t="s">
        <v>5</v>
      </c>
      <c r="AH14" s="264"/>
      <c r="AI14" s="264"/>
      <c r="AJ14" s="264" t="s">
        <v>6</v>
      </c>
      <c r="AK14" s="264" t="s">
        <v>7</v>
      </c>
      <c r="AL14" s="265" t="s">
        <v>8</v>
      </c>
      <c r="AM14" s="262" t="s">
        <v>5</v>
      </c>
      <c r="AN14" s="260"/>
      <c r="AO14" s="260"/>
      <c r="AP14" s="260" t="s">
        <v>6</v>
      </c>
      <c r="AQ14" s="260" t="s">
        <v>7</v>
      </c>
      <c r="AR14" s="279" t="s">
        <v>8</v>
      </c>
      <c r="AS14" s="287" t="s">
        <v>5</v>
      </c>
      <c r="AT14" s="288"/>
      <c r="AU14" s="288"/>
      <c r="AV14" s="288" t="s">
        <v>6</v>
      </c>
      <c r="AW14" s="288" t="s">
        <v>7</v>
      </c>
      <c r="AX14" s="259" t="s">
        <v>8</v>
      </c>
      <c r="AY14" s="297" t="s">
        <v>5</v>
      </c>
      <c r="AZ14" s="292"/>
      <c r="BA14" s="292"/>
      <c r="BB14" s="292" t="s">
        <v>6</v>
      </c>
      <c r="BC14" s="295" t="s">
        <v>69</v>
      </c>
    </row>
    <row r="15" spans="1:55" ht="63.75">
      <c r="A15" s="149" t="s">
        <v>196</v>
      </c>
      <c r="B15" s="11" t="s">
        <v>18</v>
      </c>
      <c r="C15" s="11" t="s">
        <v>74</v>
      </c>
      <c r="D15" s="150" t="s">
        <v>78</v>
      </c>
      <c r="E15" s="154" t="s">
        <v>77</v>
      </c>
      <c r="F15" s="7" t="s">
        <v>91</v>
      </c>
      <c r="G15" s="7" t="s">
        <v>76</v>
      </c>
      <c r="H15" s="7" t="s">
        <v>9</v>
      </c>
      <c r="I15" s="7" t="s">
        <v>10</v>
      </c>
      <c r="J15" s="7" t="s">
        <v>11</v>
      </c>
      <c r="K15" s="7" t="s">
        <v>41</v>
      </c>
      <c r="L15" s="7" t="s">
        <v>12</v>
      </c>
      <c r="M15" s="7" t="s">
        <v>79</v>
      </c>
      <c r="N15" s="7" t="s">
        <v>80</v>
      </c>
      <c r="O15" s="7" t="s">
        <v>81</v>
      </c>
      <c r="P15" s="7" t="s">
        <v>82</v>
      </c>
      <c r="Q15" s="7" t="s">
        <v>87</v>
      </c>
      <c r="R15" s="7" t="s">
        <v>13</v>
      </c>
      <c r="S15" s="7" t="s">
        <v>14</v>
      </c>
      <c r="T15" s="7" t="s">
        <v>15</v>
      </c>
      <c r="U15" s="7" t="s">
        <v>30</v>
      </c>
      <c r="V15" s="83" t="s">
        <v>24</v>
      </c>
      <c r="W15" s="83" t="s">
        <v>26</v>
      </c>
      <c r="X15" s="277" t="s">
        <v>27</v>
      </c>
      <c r="Y15" s="278"/>
      <c r="Z15" s="84" t="s">
        <v>20</v>
      </c>
      <c r="AA15" s="160" t="s">
        <v>9</v>
      </c>
      <c r="AB15" s="79" t="s">
        <v>16</v>
      </c>
      <c r="AC15" s="79" t="s">
        <v>17</v>
      </c>
      <c r="AD15" s="263"/>
      <c r="AE15" s="260"/>
      <c r="AF15" s="279"/>
      <c r="AG15" s="165" t="s">
        <v>9</v>
      </c>
      <c r="AH15" s="83" t="s">
        <v>16</v>
      </c>
      <c r="AI15" s="83" t="s">
        <v>17</v>
      </c>
      <c r="AJ15" s="264"/>
      <c r="AK15" s="264"/>
      <c r="AL15" s="265"/>
      <c r="AM15" s="167" t="s">
        <v>9</v>
      </c>
      <c r="AN15" s="79" t="s">
        <v>16</v>
      </c>
      <c r="AO15" s="79" t="s">
        <v>17</v>
      </c>
      <c r="AP15" s="260"/>
      <c r="AQ15" s="260"/>
      <c r="AR15" s="279"/>
      <c r="AS15" s="168" t="s">
        <v>9</v>
      </c>
      <c r="AT15" s="78" t="s">
        <v>16</v>
      </c>
      <c r="AU15" s="78" t="s">
        <v>17</v>
      </c>
      <c r="AV15" s="288"/>
      <c r="AW15" s="288"/>
      <c r="AX15" s="259"/>
      <c r="AY15" s="172" t="s">
        <v>9</v>
      </c>
      <c r="AZ15" s="77" t="s">
        <v>16</v>
      </c>
      <c r="BA15" s="77" t="s">
        <v>17</v>
      </c>
      <c r="BB15" s="292"/>
      <c r="BC15" s="295"/>
    </row>
    <row r="16" spans="1:55" ht="15.75" thickBot="1">
      <c r="A16" s="151"/>
      <c r="B16" s="152"/>
      <c r="C16" s="152"/>
      <c r="D16" s="153"/>
      <c r="E16" s="155" t="s">
        <v>21</v>
      </c>
      <c r="F16" s="156"/>
      <c r="G16" s="156" t="s">
        <v>21</v>
      </c>
      <c r="H16" s="156" t="s">
        <v>21</v>
      </c>
      <c r="I16" s="156" t="s">
        <v>21</v>
      </c>
      <c r="J16" s="156" t="s">
        <v>21</v>
      </c>
      <c r="K16" s="156" t="s">
        <v>21</v>
      </c>
      <c r="L16" s="156" t="s">
        <v>21</v>
      </c>
      <c r="M16" s="157" t="s">
        <v>21</v>
      </c>
      <c r="N16" s="157" t="s">
        <v>21</v>
      </c>
      <c r="O16" s="157" t="s">
        <v>21</v>
      </c>
      <c r="P16" s="157" t="s">
        <v>21</v>
      </c>
      <c r="Q16" s="156" t="s">
        <v>21</v>
      </c>
      <c r="R16" s="156" t="s">
        <v>21</v>
      </c>
      <c r="S16" s="156" t="s">
        <v>21</v>
      </c>
      <c r="T16" s="156" t="s">
        <v>21</v>
      </c>
      <c r="U16" s="156"/>
      <c r="V16" s="158" t="s">
        <v>25</v>
      </c>
      <c r="W16" s="158" t="s">
        <v>21</v>
      </c>
      <c r="X16" s="158" t="s">
        <v>28</v>
      </c>
      <c r="Y16" s="158" t="s">
        <v>29</v>
      </c>
      <c r="Z16" s="187" t="s">
        <v>21</v>
      </c>
      <c r="AA16" s="161" t="s">
        <v>21</v>
      </c>
      <c r="AB16" s="162" t="s">
        <v>21</v>
      </c>
      <c r="AC16" s="162"/>
      <c r="AD16" s="163" t="s">
        <v>21</v>
      </c>
      <c r="AE16" s="162" t="s">
        <v>21</v>
      </c>
      <c r="AF16" s="164" t="s">
        <v>21</v>
      </c>
      <c r="AG16" s="166" t="s">
        <v>21</v>
      </c>
      <c r="AH16" s="158" t="s">
        <v>21</v>
      </c>
      <c r="AI16" s="158" t="s">
        <v>21</v>
      </c>
      <c r="AJ16" s="158" t="s">
        <v>21</v>
      </c>
      <c r="AK16" s="212" t="s">
        <v>21</v>
      </c>
      <c r="AL16" s="159" t="s">
        <v>21</v>
      </c>
      <c r="AM16" s="161" t="s">
        <v>21</v>
      </c>
      <c r="AN16" s="162" t="s">
        <v>21</v>
      </c>
      <c r="AO16" s="162" t="s">
        <v>21</v>
      </c>
      <c r="AP16" s="162"/>
      <c r="AQ16" s="162" t="s">
        <v>21</v>
      </c>
      <c r="AR16" s="164" t="s">
        <v>21</v>
      </c>
      <c r="AS16" s="169" t="s">
        <v>21</v>
      </c>
      <c r="AT16" s="170" t="s">
        <v>21</v>
      </c>
      <c r="AU16" s="170" t="s">
        <v>21</v>
      </c>
      <c r="AV16" s="170" t="s">
        <v>21</v>
      </c>
      <c r="AW16" s="170" t="s">
        <v>21</v>
      </c>
      <c r="AX16" s="171" t="s">
        <v>21</v>
      </c>
      <c r="AY16" s="173" t="s">
        <v>21</v>
      </c>
      <c r="AZ16" s="174"/>
      <c r="BA16" s="174" t="s">
        <v>21</v>
      </c>
      <c r="BB16" s="174" t="s">
        <v>21</v>
      </c>
      <c r="BC16" s="175" t="s">
        <v>21</v>
      </c>
    </row>
    <row r="17" spans="1:55" ht="198.75" customHeight="1" thickBot="1">
      <c r="A17" s="145">
        <v>1</v>
      </c>
      <c r="B17" s="283" t="s">
        <v>88</v>
      </c>
      <c r="C17" s="285" t="s">
        <v>99</v>
      </c>
      <c r="D17" s="146"/>
      <c r="E17" s="111" t="s">
        <v>150</v>
      </c>
      <c r="F17" s="112">
        <v>0.2</v>
      </c>
      <c r="G17" s="86" t="s">
        <v>108</v>
      </c>
      <c r="H17" s="113" t="s">
        <v>101</v>
      </c>
      <c r="I17" s="114" t="s">
        <v>102</v>
      </c>
      <c r="J17" s="115" t="s">
        <v>127</v>
      </c>
      <c r="K17" s="116" t="s">
        <v>43</v>
      </c>
      <c r="L17" s="116"/>
      <c r="M17" s="86"/>
      <c r="N17" s="86">
        <v>1</v>
      </c>
      <c r="O17" s="86">
        <v>1</v>
      </c>
      <c r="P17" s="86">
        <v>1</v>
      </c>
      <c r="Q17" s="86">
        <v>3</v>
      </c>
      <c r="R17" s="86" t="s">
        <v>50</v>
      </c>
      <c r="S17" s="86" t="s">
        <v>146</v>
      </c>
      <c r="T17" s="86" t="s">
        <v>126</v>
      </c>
      <c r="U17" s="86" t="s">
        <v>67</v>
      </c>
      <c r="V17" s="86"/>
      <c r="W17" s="86"/>
      <c r="X17" s="86"/>
      <c r="Y17" s="117" t="str">
        <f>IF('PLAN GESTION POR PROCESO'!X17=Hoja2!$B$100,Hoja2!$C$100,IF('PLAN GESTION POR PROCESO'!X17=Hoja2!$B$101,Hoja2!$C$101,IF('PLAN GESTION POR PROCESO'!X17=Hoja2!$B$102,Hoja2!$C$102,IF('PLAN GESTION POR PROCESO'!X17=Hoja2!$B$103,Hoja2!$C$103,IF('PLAN GESTION POR PROCESO'!X17=Hoja2!$B$104,Hoja2!$C$104,IF('PLAN GESTION POR PROCESO'!X17=Hoja2!$B$105,Hoja2!$C$105,IF('PLAN GESTION POR PROCESO'!X17=Hoja2!$B$106,Hoja2!$C$106,IF(X17=Hoja2!$B$107,Hoja2!$C$107,"COMPLETAR"))))))))</f>
        <v>COMPLETAR</v>
      </c>
      <c r="Z17" s="189"/>
      <c r="AA17" s="177" t="str">
        <f aca="true" t="shared" si="0" ref="AA17:AA28">H17</f>
        <v>Publicaciones del posicionamiento de los procesos y alcaldias realizadas</v>
      </c>
      <c r="AB17" s="87">
        <f aca="true" t="shared" si="1" ref="AB17:AB28">M17</f>
        <v>0</v>
      </c>
      <c r="AC17" s="118" t="s">
        <v>127</v>
      </c>
      <c r="AD17" s="118" t="s">
        <v>127</v>
      </c>
      <c r="AE17" s="119" t="s">
        <v>155</v>
      </c>
      <c r="AF17" s="194"/>
      <c r="AG17" s="177" t="str">
        <f aca="true" t="shared" si="2" ref="AG17:AG28">H17</f>
        <v>Publicaciones del posicionamiento de los procesos y alcaldias realizadas</v>
      </c>
      <c r="AH17" s="120">
        <f aca="true" t="shared" si="3" ref="AH17:AI28">N17</f>
        <v>1</v>
      </c>
      <c r="AI17" s="197">
        <v>1</v>
      </c>
      <c r="AJ17" s="209">
        <f>IF(AI17&gt;AH17*1.1,"SOBREEJECUTADO",(IF(ISERROR(AI17/AH17),"NO PROGRAMADO",(AI17/AH17))))</f>
        <v>1</v>
      </c>
      <c r="AK17" s="64" t="s">
        <v>165</v>
      </c>
      <c r="AL17" s="211" t="s">
        <v>164</v>
      </c>
      <c r="AM17" s="177" t="str">
        <f aca="true" t="shared" si="4" ref="AM17:AM28">H17</f>
        <v>Publicaciones del posicionamiento de los procesos y alcaldias realizadas</v>
      </c>
      <c r="AN17" s="87">
        <f aca="true" t="shared" si="5" ref="AN17:AN28">O17</f>
        <v>1</v>
      </c>
      <c r="AO17" s="86">
        <v>1</v>
      </c>
      <c r="AP17" s="118">
        <f aca="true" t="shared" si="6" ref="AP17:AP28">(AO17/AN17)</f>
        <v>1</v>
      </c>
      <c r="AQ17" s="216" t="s">
        <v>172</v>
      </c>
      <c r="AR17" s="211" t="s">
        <v>173</v>
      </c>
      <c r="AS17" s="177" t="str">
        <f aca="true" t="shared" si="7" ref="AS17:AS28">H17</f>
        <v>Publicaciones del posicionamiento de los procesos y alcaldias realizadas</v>
      </c>
      <c r="AT17" s="87">
        <f aca="true" t="shared" si="8" ref="AT17:AT28">P17</f>
        <v>1</v>
      </c>
      <c r="AU17" s="219">
        <v>1</v>
      </c>
      <c r="AV17" s="118">
        <f>(AU17/AT17)</f>
        <v>1</v>
      </c>
      <c r="AW17" s="216" t="s">
        <v>191</v>
      </c>
      <c r="AX17" s="211" t="s">
        <v>188</v>
      </c>
      <c r="AY17" s="177" t="str">
        <f aca="true" t="shared" si="9" ref="AY17:AY28">H17</f>
        <v>Publicaciones del posicionamiento de los procesos y alcaldias realizadas</v>
      </c>
      <c r="AZ17" s="87">
        <f aca="true" t="shared" si="10" ref="AZ17:AZ28">Q17</f>
        <v>3</v>
      </c>
      <c r="BA17" s="120">
        <f>IF(K17="CONSTANTE",AVERAGE(AC17,AI17,AO17,AU17),(SUM(AC17,AI17,AO17,AU17)))</f>
        <v>3</v>
      </c>
      <c r="BB17" s="122">
        <f>BA17/AZ17</f>
        <v>1</v>
      </c>
      <c r="BC17" s="123" t="s">
        <v>190</v>
      </c>
    </row>
    <row r="18" spans="1:55" ht="132.75" customHeight="1" thickBot="1">
      <c r="A18" s="5">
        <v>2</v>
      </c>
      <c r="B18" s="283"/>
      <c r="C18" s="285"/>
      <c r="D18" s="139"/>
      <c r="E18" s="124" t="s">
        <v>100</v>
      </c>
      <c r="F18" s="101">
        <v>0.15</v>
      </c>
      <c r="G18" s="55" t="s">
        <v>109</v>
      </c>
      <c r="H18" s="69" t="s">
        <v>103</v>
      </c>
      <c r="I18" s="85" t="s">
        <v>104</v>
      </c>
      <c r="J18" s="62" t="s">
        <v>127</v>
      </c>
      <c r="K18" s="63" t="s">
        <v>43</v>
      </c>
      <c r="L18" s="55"/>
      <c r="M18" s="55"/>
      <c r="N18" s="55">
        <v>1</v>
      </c>
      <c r="O18" s="55"/>
      <c r="P18" s="57"/>
      <c r="Q18" s="55">
        <v>1</v>
      </c>
      <c r="R18" s="55" t="s">
        <v>50</v>
      </c>
      <c r="S18" s="55" t="s">
        <v>147</v>
      </c>
      <c r="T18" s="55" t="s">
        <v>126</v>
      </c>
      <c r="U18" s="55" t="s">
        <v>67</v>
      </c>
      <c r="V18" s="55"/>
      <c r="W18" s="55"/>
      <c r="X18" s="55"/>
      <c r="Y18" s="61"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190"/>
      <c r="AA18" s="178" t="str">
        <f t="shared" si="0"/>
        <v>Informes de analisis de la percepción de los servidores en la entidad realizados</v>
      </c>
      <c r="AB18" s="81">
        <f t="shared" si="1"/>
        <v>0</v>
      </c>
      <c r="AC18" s="118" t="s">
        <v>127</v>
      </c>
      <c r="AD18" s="118" t="s">
        <v>127</v>
      </c>
      <c r="AE18" s="119" t="s">
        <v>155</v>
      </c>
      <c r="AF18" s="195"/>
      <c r="AG18" s="178" t="str">
        <f t="shared" si="2"/>
        <v>Informes de analisis de la percepción de los servidores en la entidad realizados</v>
      </c>
      <c r="AH18" s="26">
        <f t="shared" si="3"/>
        <v>1</v>
      </c>
      <c r="AI18" s="198">
        <v>1</v>
      </c>
      <c r="AJ18" s="209">
        <f>IF(AI18&gt;AH18*1.1,"SOBREEJECUTADO",(IF(ISERROR(AI18/AH18),"NO PROGRAMADO",(AI18/AH18))))</f>
        <v>1</v>
      </c>
      <c r="AK18" s="61" t="s">
        <v>163</v>
      </c>
      <c r="AL18" s="210" t="s">
        <v>162</v>
      </c>
      <c r="AM18" s="178" t="str">
        <f t="shared" si="4"/>
        <v>Informes de analisis de la percepción de los servidores en la entidad realizados</v>
      </c>
      <c r="AN18" s="87">
        <f t="shared" si="5"/>
        <v>0</v>
      </c>
      <c r="AO18" s="55">
        <v>0</v>
      </c>
      <c r="AP18" s="6" t="s">
        <v>127</v>
      </c>
      <c r="AQ18" s="55" t="s">
        <v>174</v>
      </c>
      <c r="AR18" s="143"/>
      <c r="AS18" s="178" t="str">
        <f t="shared" si="7"/>
        <v>Informes de analisis de la percepción de los servidores en la entidad realizados</v>
      </c>
      <c r="AT18" s="81">
        <f t="shared" si="8"/>
        <v>0</v>
      </c>
      <c r="AU18" s="58"/>
      <c r="AV18" s="6" t="s">
        <v>127</v>
      </c>
      <c r="AW18" s="52" t="s">
        <v>189</v>
      </c>
      <c r="AX18" s="143"/>
      <c r="AY18" s="178" t="str">
        <f t="shared" si="9"/>
        <v>Informes de analisis de la percepción de los servidores en la entidad realizados</v>
      </c>
      <c r="AZ18" s="81">
        <f t="shared" si="10"/>
        <v>1</v>
      </c>
      <c r="BA18" s="26">
        <f>IF(K18="CONSTANTE",AVERAGE(AC18,AI18,AO18,AU18),(SUM(AC18,AI18,AO18,AU18)))</f>
        <v>1</v>
      </c>
      <c r="BB18" s="122">
        <f>BA18/AZ18</f>
        <v>1</v>
      </c>
      <c r="BC18" s="123" t="s">
        <v>192</v>
      </c>
    </row>
    <row r="19" spans="1:55" ht="123" customHeight="1" thickBot="1">
      <c r="A19" s="5">
        <v>3</v>
      </c>
      <c r="B19" s="283"/>
      <c r="C19" s="285"/>
      <c r="D19" s="140"/>
      <c r="E19" s="126" t="s">
        <v>117</v>
      </c>
      <c r="F19" s="101">
        <v>0.15</v>
      </c>
      <c r="G19" s="55" t="s">
        <v>109</v>
      </c>
      <c r="H19" s="69" t="s">
        <v>122</v>
      </c>
      <c r="I19" s="85" t="s">
        <v>119</v>
      </c>
      <c r="J19" s="62" t="s">
        <v>127</v>
      </c>
      <c r="K19" s="63" t="s">
        <v>43</v>
      </c>
      <c r="L19" s="55"/>
      <c r="M19" s="55"/>
      <c r="N19" s="57"/>
      <c r="O19" s="55">
        <v>1</v>
      </c>
      <c r="P19" s="57"/>
      <c r="Q19" s="55">
        <v>1</v>
      </c>
      <c r="R19" s="55" t="s">
        <v>50</v>
      </c>
      <c r="S19" s="55" t="s">
        <v>148</v>
      </c>
      <c r="T19" s="55" t="s">
        <v>126</v>
      </c>
      <c r="U19" s="55" t="s">
        <v>67</v>
      </c>
      <c r="V19" s="55"/>
      <c r="W19" s="55"/>
      <c r="X19" s="55"/>
      <c r="Y19" s="61"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190"/>
      <c r="AA19" s="178" t="str">
        <f t="shared" si="0"/>
        <v>Informes presentados al despacho sobre la estrategia de depuración de hallazgos correspondientes a fuentes de competencia de la OAP</v>
      </c>
      <c r="AB19" s="81">
        <f t="shared" si="1"/>
        <v>0</v>
      </c>
      <c r="AC19" s="118" t="s">
        <v>127</v>
      </c>
      <c r="AD19" s="118" t="s">
        <v>127</v>
      </c>
      <c r="AE19" s="119" t="s">
        <v>155</v>
      </c>
      <c r="AF19" s="195"/>
      <c r="AG19" s="178" t="str">
        <f t="shared" si="2"/>
        <v>Informes presentados al despacho sobre la estrategia de depuración de hallazgos correspondientes a fuentes de competencia de la OAP</v>
      </c>
      <c r="AH19" s="26">
        <f t="shared" si="3"/>
        <v>0</v>
      </c>
      <c r="AI19" s="198"/>
      <c r="AJ19" s="209" t="str">
        <f>IF(AI19&gt;AH19*1.1,"SOBREEJECUTADO",(IF(ISERROR(AI19/AH19),"NO PROGRAMADO",(AI19/AH19))))</f>
        <v>NO PROGRAMADO</v>
      </c>
      <c r="AK19" s="61"/>
      <c r="AL19" s="143"/>
      <c r="AM19" s="178" t="str">
        <f t="shared" si="4"/>
        <v>Informes presentados al despacho sobre la estrategia de depuración de hallazgos correspondientes a fuentes de competencia de la OAP</v>
      </c>
      <c r="AN19" s="87">
        <f t="shared" si="5"/>
        <v>1</v>
      </c>
      <c r="AO19" s="55">
        <v>1</v>
      </c>
      <c r="AP19" s="6">
        <f t="shared" si="6"/>
        <v>1</v>
      </c>
      <c r="AQ19" s="55" t="s">
        <v>185</v>
      </c>
      <c r="AR19" s="143" t="s">
        <v>186</v>
      </c>
      <c r="AS19" s="178" t="str">
        <f t="shared" si="7"/>
        <v>Informes presentados al despacho sobre la estrategia de depuración de hallazgos correspondientes a fuentes de competencia de la OAP</v>
      </c>
      <c r="AT19" s="81">
        <f t="shared" si="8"/>
        <v>0</v>
      </c>
      <c r="AU19" s="58"/>
      <c r="AV19" s="6" t="s">
        <v>127</v>
      </c>
      <c r="AW19" s="52" t="s">
        <v>189</v>
      </c>
      <c r="AX19" s="143"/>
      <c r="AY19" s="178" t="str">
        <f t="shared" si="9"/>
        <v>Informes presentados al despacho sobre la estrategia de depuración de hallazgos correspondientes a fuentes de competencia de la OAP</v>
      </c>
      <c r="AZ19" s="81">
        <f t="shared" si="10"/>
        <v>1</v>
      </c>
      <c r="BA19" s="26">
        <f>IF(K19="CONSTANTE",AVERAGE(AC19,AI19,AO19,AU19),(SUM(AC19,AI19,AO19,AU19)))</f>
        <v>1</v>
      </c>
      <c r="BB19" s="122">
        <f>BA19/AZ19</f>
        <v>1</v>
      </c>
      <c r="BC19" s="123" t="s">
        <v>193</v>
      </c>
    </row>
    <row r="20" spans="1:55" ht="153.75" customHeight="1" thickBot="1">
      <c r="A20" s="5">
        <v>4</v>
      </c>
      <c r="B20" s="283"/>
      <c r="C20" s="285"/>
      <c r="D20" s="139"/>
      <c r="E20" s="126" t="s">
        <v>118</v>
      </c>
      <c r="F20" s="101">
        <v>0.15</v>
      </c>
      <c r="G20" s="55" t="s">
        <v>108</v>
      </c>
      <c r="H20" s="69" t="s">
        <v>121</v>
      </c>
      <c r="I20" s="85" t="s">
        <v>120</v>
      </c>
      <c r="J20" s="62" t="s">
        <v>127</v>
      </c>
      <c r="K20" s="63" t="s">
        <v>43</v>
      </c>
      <c r="L20" s="55"/>
      <c r="M20" s="55"/>
      <c r="N20" s="57"/>
      <c r="O20" s="55">
        <v>1</v>
      </c>
      <c r="P20" s="57"/>
      <c r="Q20" s="55">
        <v>1</v>
      </c>
      <c r="R20" s="55" t="s">
        <v>50</v>
      </c>
      <c r="S20" s="55" t="s">
        <v>149</v>
      </c>
      <c r="T20" s="55" t="s">
        <v>126</v>
      </c>
      <c r="U20" s="55" t="s">
        <v>67</v>
      </c>
      <c r="V20" s="55"/>
      <c r="W20" s="55"/>
      <c r="X20" s="55"/>
      <c r="Y20" s="61"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COMPLETAR</v>
      </c>
      <c r="Z20" s="190"/>
      <c r="AA20" s="178" t="str">
        <f t="shared" si="0"/>
        <v>herramientas diseñadas para la identificación y analisis de la criticidad del conocimiento en la entidad</v>
      </c>
      <c r="AB20" s="81">
        <f t="shared" si="1"/>
        <v>0</v>
      </c>
      <c r="AC20" s="118" t="s">
        <v>127</v>
      </c>
      <c r="AD20" s="118" t="s">
        <v>127</v>
      </c>
      <c r="AE20" s="119" t="s">
        <v>155</v>
      </c>
      <c r="AF20" s="195"/>
      <c r="AG20" s="178" t="str">
        <f t="shared" si="2"/>
        <v>herramientas diseñadas para la identificación y analisis de la criticidad del conocimiento en la entidad</v>
      </c>
      <c r="AH20" s="26">
        <f t="shared" si="3"/>
        <v>0</v>
      </c>
      <c r="AI20" s="198"/>
      <c r="AJ20" s="209" t="str">
        <f>IF(AI20&gt;AH20*1.1,"SOBREEJECUTADO",(IF(ISERROR(AI20/AH20),"NO PROGRAMADO",(AI20/AH20))))</f>
        <v>NO PROGRAMADO</v>
      </c>
      <c r="AK20" s="61"/>
      <c r="AL20" s="143"/>
      <c r="AM20" s="178" t="str">
        <f t="shared" si="4"/>
        <v>herramientas diseñadas para la identificación y analisis de la criticidad del conocimiento en la entidad</v>
      </c>
      <c r="AN20" s="87">
        <f t="shared" si="5"/>
        <v>1</v>
      </c>
      <c r="AO20" s="55">
        <v>1</v>
      </c>
      <c r="AP20" s="6">
        <f t="shared" si="6"/>
        <v>1</v>
      </c>
      <c r="AQ20" s="55" t="s">
        <v>176</v>
      </c>
      <c r="AR20" s="210" t="s">
        <v>175</v>
      </c>
      <c r="AS20" s="178" t="str">
        <f t="shared" si="7"/>
        <v>herramientas diseñadas para la identificación y analisis de la criticidad del conocimiento en la entidad</v>
      </c>
      <c r="AT20" s="81">
        <f t="shared" si="8"/>
        <v>0</v>
      </c>
      <c r="AU20" s="58"/>
      <c r="AV20" s="6" t="s">
        <v>127</v>
      </c>
      <c r="AW20" s="52" t="s">
        <v>189</v>
      </c>
      <c r="AX20" s="143"/>
      <c r="AY20" s="178" t="str">
        <f t="shared" si="9"/>
        <v>herramientas diseñadas para la identificación y analisis de la criticidad del conocimiento en la entidad</v>
      </c>
      <c r="AZ20" s="81">
        <f t="shared" si="10"/>
        <v>1</v>
      </c>
      <c r="BA20" s="26">
        <f>IF(K20="CONSTANTE",AVERAGE(AC20,AI20,AO20,AU20),(SUM(AC20,AI20,AO20,AU20)))</f>
        <v>1</v>
      </c>
      <c r="BB20" s="122">
        <f>BA20/AZ20</f>
        <v>1</v>
      </c>
      <c r="BC20" s="123" t="s">
        <v>176</v>
      </c>
    </row>
    <row r="21" spans="1:55" ht="138" customHeight="1" thickBot="1">
      <c r="A21" s="5">
        <v>5</v>
      </c>
      <c r="B21" s="283"/>
      <c r="C21" s="285"/>
      <c r="D21" s="141"/>
      <c r="E21" s="127" t="s">
        <v>151</v>
      </c>
      <c r="F21" s="128">
        <v>0.15</v>
      </c>
      <c r="G21" s="98" t="s">
        <v>108</v>
      </c>
      <c r="H21" s="129" t="s">
        <v>144</v>
      </c>
      <c r="I21" s="130" t="s">
        <v>145</v>
      </c>
      <c r="J21" s="131" t="s">
        <v>127</v>
      </c>
      <c r="K21" s="132" t="s">
        <v>43</v>
      </c>
      <c r="L21" s="98"/>
      <c r="M21" s="98"/>
      <c r="N21" s="100"/>
      <c r="O21" s="98">
        <v>1</v>
      </c>
      <c r="P21" s="100"/>
      <c r="Q21" s="98">
        <v>1</v>
      </c>
      <c r="R21" s="98" t="s">
        <v>50</v>
      </c>
      <c r="S21" s="98" t="s">
        <v>149</v>
      </c>
      <c r="T21" s="98" t="s">
        <v>126</v>
      </c>
      <c r="U21" s="98" t="s">
        <v>67</v>
      </c>
      <c r="V21" s="98"/>
      <c r="W21" s="98"/>
      <c r="X21" s="98"/>
      <c r="Y21" s="133" t="str">
        <f>IF('PLAN GESTION POR PROCESO'!X21=Hoja2!$B$100,Hoja2!$C$100,IF('PLAN GESTION POR PROCESO'!X21=Hoja2!$B$101,Hoja2!$C$101,IF('PLAN GESTION POR PROCESO'!X21=Hoja2!$B$102,Hoja2!$C$102,IF('PLAN GESTION POR PROCESO'!X21=Hoja2!$B$103,Hoja2!$C$103,IF('PLAN GESTION POR PROCESO'!X21=Hoja2!$B$104,Hoja2!$C$104,IF('PLAN GESTION POR PROCESO'!X21=Hoja2!$B$105,Hoja2!$C$105,IF('PLAN GESTION POR PROCESO'!X21=Hoja2!$B$106,Hoja2!$C$106,IF(X21=Hoja2!$B$107,Hoja2!$C$107,"COMPLETAR"))))))))</f>
        <v>COMPLETAR</v>
      </c>
      <c r="Z21" s="191"/>
      <c r="AA21" s="179" t="str">
        <f t="shared" si="0"/>
        <v>metodologia para la promoción y captura de nuevas practicas innovadores diseñada</v>
      </c>
      <c r="AB21" s="99">
        <f t="shared" si="1"/>
        <v>0</v>
      </c>
      <c r="AC21" s="118" t="s">
        <v>127</v>
      </c>
      <c r="AD21" s="118" t="s">
        <v>127</v>
      </c>
      <c r="AE21" s="119" t="s">
        <v>155</v>
      </c>
      <c r="AF21" s="196"/>
      <c r="AG21" s="179" t="str">
        <f t="shared" si="2"/>
        <v>metodologia para la promoción y captura de nuevas practicas innovadores diseñada</v>
      </c>
      <c r="AH21" s="136">
        <f t="shared" si="3"/>
        <v>0</v>
      </c>
      <c r="AI21" s="199"/>
      <c r="AJ21" s="209" t="str">
        <f>IF(AI21&gt;AH21*1.1,"SOBREEJECUTADO",(IF(ISERROR(AI21/AH21),"NO PROGRAMADO",(AI21/AH21))))</f>
        <v>NO PROGRAMADO</v>
      </c>
      <c r="AK21" s="98"/>
      <c r="AL21" s="144"/>
      <c r="AM21" s="179" t="str">
        <f t="shared" si="4"/>
        <v>metodologia para la promoción y captura de nuevas practicas innovadores diseñada</v>
      </c>
      <c r="AN21" s="87">
        <f t="shared" si="5"/>
        <v>1</v>
      </c>
      <c r="AO21" s="98">
        <v>1</v>
      </c>
      <c r="AP21" s="134">
        <f t="shared" si="6"/>
        <v>1</v>
      </c>
      <c r="AQ21" s="98" t="s">
        <v>177</v>
      </c>
      <c r="AR21" s="217" t="s">
        <v>178</v>
      </c>
      <c r="AS21" s="179" t="str">
        <f t="shared" si="7"/>
        <v>metodologia para la promoción y captura de nuevas practicas innovadores diseñada</v>
      </c>
      <c r="AT21" s="99">
        <f t="shared" si="8"/>
        <v>0</v>
      </c>
      <c r="AU21" s="100"/>
      <c r="AV21" s="6" t="s">
        <v>127</v>
      </c>
      <c r="AW21" s="52" t="s">
        <v>189</v>
      </c>
      <c r="AX21" s="144"/>
      <c r="AY21" s="179" t="str">
        <f t="shared" si="9"/>
        <v>metodologia para la promoción y captura de nuevas practicas innovadores diseñada</v>
      </c>
      <c r="AZ21" s="99">
        <f t="shared" si="10"/>
        <v>1</v>
      </c>
      <c r="BA21" s="136">
        <f>IF(K21="CONSTANTE",AVERAGE(AC21,AI21,AO21,AU21),(SUM(AC21,AI21,AO21,AU21)))</f>
        <v>1</v>
      </c>
      <c r="BB21" s="122">
        <f>BA21/AZ21</f>
        <v>1</v>
      </c>
      <c r="BC21" s="123" t="s">
        <v>177</v>
      </c>
    </row>
    <row r="22" spans="1:55" ht="68.25" customHeight="1" thickBot="1">
      <c r="A22" s="5">
        <v>6</v>
      </c>
      <c r="B22" s="283"/>
      <c r="C22" s="285"/>
      <c r="D22" s="142"/>
      <c r="E22" s="200" t="s">
        <v>152</v>
      </c>
      <c r="F22" s="201">
        <v>0.02</v>
      </c>
      <c r="G22" s="202" t="s">
        <v>123</v>
      </c>
      <c r="H22" s="203" t="s">
        <v>153</v>
      </c>
      <c r="I22" s="204" t="s">
        <v>154</v>
      </c>
      <c r="J22" s="205" t="s">
        <v>127</v>
      </c>
      <c r="K22" s="206" t="s">
        <v>43</v>
      </c>
      <c r="L22" s="205" t="s">
        <v>124</v>
      </c>
      <c r="M22" s="88"/>
      <c r="N22" s="88"/>
      <c r="O22" s="88"/>
      <c r="P22" s="207">
        <v>1</v>
      </c>
      <c r="Q22" s="207">
        <v>1</v>
      </c>
      <c r="R22" s="86" t="s">
        <v>50</v>
      </c>
      <c r="S22" s="102" t="s">
        <v>125</v>
      </c>
      <c r="T22" s="82" t="s">
        <v>126</v>
      </c>
      <c r="U22" s="102"/>
      <c r="V22" s="102"/>
      <c r="W22" s="102"/>
      <c r="X22" s="102"/>
      <c r="Y22" s="103"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PROCESO'!X22=Hoja2!$B$106,Hoja2!$C$106,IF(X22=Hoja2!$B$107,Hoja2!$C$107,"COMPLETAR"))))))))</f>
        <v>COMPLETAR</v>
      </c>
      <c r="Z22" s="192"/>
      <c r="AA22" s="180" t="str">
        <f t="shared" si="0"/>
        <v>Linea base del consumo de papel del proceso establecida</v>
      </c>
      <c r="AB22" s="82">
        <f t="shared" si="1"/>
        <v>0</v>
      </c>
      <c r="AC22" s="118" t="s">
        <v>127</v>
      </c>
      <c r="AD22" s="118" t="s">
        <v>127</v>
      </c>
      <c r="AE22" s="119" t="s">
        <v>155</v>
      </c>
      <c r="AF22" s="188"/>
      <c r="AG22" s="180" t="str">
        <f t="shared" si="2"/>
        <v>Linea base del consumo de papel del proceso establecida</v>
      </c>
      <c r="AH22" s="120">
        <f t="shared" si="3"/>
        <v>0</v>
      </c>
      <c r="AI22" s="120">
        <f t="shared" si="3"/>
        <v>0</v>
      </c>
      <c r="AJ22" s="118"/>
      <c r="AK22" s="86" t="s">
        <v>166</v>
      </c>
      <c r="AL22" s="188"/>
      <c r="AM22" s="180" t="str">
        <f t="shared" si="4"/>
        <v>Linea base del consumo de papel del proceso establecida</v>
      </c>
      <c r="AN22" s="82">
        <f t="shared" si="5"/>
        <v>0</v>
      </c>
      <c r="AO22" s="106"/>
      <c r="AP22" s="104" t="s">
        <v>127</v>
      </c>
      <c r="AQ22" s="105"/>
      <c r="AR22" s="188"/>
      <c r="AS22" s="180" t="str">
        <f t="shared" si="7"/>
        <v>Linea base del consumo de papel del proceso establecida</v>
      </c>
      <c r="AT22" s="82">
        <f t="shared" si="8"/>
        <v>1</v>
      </c>
      <c r="AU22" s="107"/>
      <c r="AV22" s="104"/>
      <c r="AW22" s="108"/>
      <c r="AX22" s="186"/>
      <c r="AY22" s="180" t="str">
        <f t="shared" si="9"/>
        <v>Linea base del consumo de papel del proceso establecida</v>
      </c>
      <c r="AZ22" s="82">
        <f t="shared" si="10"/>
        <v>1</v>
      </c>
      <c r="BA22" s="109"/>
      <c r="BB22" s="110"/>
      <c r="BC22" s="181"/>
    </row>
    <row r="23" spans="1:55" ht="78.75" customHeight="1" thickBot="1">
      <c r="A23" s="5">
        <v>7</v>
      </c>
      <c r="B23" s="283"/>
      <c r="C23" s="285"/>
      <c r="D23" s="143"/>
      <c r="E23" s="89" t="s">
        <v>110</v>
      </c>
      <c r="F23" s="72">
        <v>0.04</v>
      </c>
      <c r="G23" s="71" t="s">
        <v>111</v>
      </c>
      <c r="H23" s="90" t="s">
        <v>85</v>
      </c>
      <c r="I23" s="73" t="s">
        <v>85</v>
      </c>
      <c r="J23" s="55" t="s">
        <v>127</v>
      </c>
      <c r="K23" s="81" t="s">
        <v>43</v>
      </c>
      <c r="L23" s="55" t="s">
        <v>128</v>
      </c>
      <c r="M23" s="57"/>
      <c r="N23" s="57"/>
      <c r="O23" s="57"/>
      <c r="P23" s="91">
        <v>1</v>
      </c>
      <c r="Q23" s="91">
        <v>1</v>
      </c>
      <c r="R23" s="55" t="s">
        <v>50</v>
      </c>
      <c r="S23" s="55" t="s">
        <v>129</v>
      </c>
      <c r="T23" s="81" t="s">
        <v>126</v>
      </c>
      <c r="U23" s="55"/>
      <c r="V23" s="55"/>
      <c r="W23" s="55"/>
      <c r="X23" s="55"/>
      <c r="Y23" s="61"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PROCESO'!X23=Hoja2!$B$106,Hoja2!$C$106,IF(X23=Hoja2!$B$107,Hoja2!$C$107,"COMPLETAR"))))))))</f>
        <v>COMPLETAR</v>
      </c>
      <c r="Z23" s="193"/>
      <c r="AA23" s="178" t="str">
        <f t="shared" si="0"/>
        <v>Línea base del perfil del riesgo</v>
      </c>
      <c r="AB23" s="81">
        <f t="shared" si="1"/>
        <v>0</v>
      </c>
      <c r="AC23" s="118" t="s">
        <v>127</v>
      </c>
      <c r="AD23" s="118" t="s">
        <v>127</v>
      </c>
      <c r="AE23" s="119" t="s">
        <v>155</v>
      </c>
      <c r="AF23" s="195"/>
      <c r="AG23" s="178" t="str">
        <f t="shared" si="2"/>
        <v>Línea base del perfil del riesgo</v>
      </c>
      <c r="AH23" s="120">
        <f t="shared" si="3"/>
        <v>0</v>
      </c>
      <c r="AI23" s="120">
        <f t="shared" si="3"/>
        <v>0</v>
      </c>
      <c r="AJ23" s="118"/>
      <c r="AK23" s="86" t="s">
        <v>166</v>
      </c>
      <c r="AL23" s="143"/>
      <c r="AM23" s="178" t="str">
        <f t="shared" si="4"/>
        <v>Línea base del perfil del riesgo</v>
      </c>
      <c r="AN23" s="81">
        <f t="shared" si="5"/>
        <v>0</v>
      </c>
      <c r="AO23" s="55"/>
      <c r="AP23" s="6" t="s">
        <v>127</v>
      </c>
      <c r="AQ23" s="55"/>
      <c r="AR23" s="143"/>
      <c r="AS23" s="178" t="str">
        <f t="shared" si="7"/>
        <v>Línea base del perfil del riesgo</v>
      </c>
      <c r="AT23" s="81">
        <f t="shared" si="8"/>
        <v>1</v>
      </c>
      <c r="AU23" s="56"/>
      <c r="AV23" s="6"/>
      <c r="AW23" s="54"/>
      <c r="AX23" s="143"/>
      <c r="AY23" s="178" t="str">
        <f t="shared" si="9"/>
        <v>Línea base del perfil del riesgo</v>
      </c>
      <c r="AZ23" s="81">
        <f t="shared" si="10"/>
        <v>1</v>
      </c>
      <c r="BA23" s="8"/>
      <c r="BB23" s="51"/>
      <c r="BC23" s="182"/>
    </row>
    <row r="24" spans="1:55" ht="106.5" customHeight="1" thickBot="1">
      <c r="A24" s="5">
        <v>8</v>
      </c>
      <c r="B24" s="283"/>
      <c r="C24" s="285"/>
      <c r="D24" s="143"/>
      <c r="E24" s="89" t="s">
        <v>84</v>
      </c>
      <c r="F24" s="67">
        <v>0.06</v>
      </c>
      <c r="G24" s="71" t="s">
        <v>111</v>
      </c>
      <c r="H24" s="64" t="s">
        <v>130</v>
      </c>
      <c r="I24" s="73" t="s">
        <v>86</v>
      </c>
      <c r="J24" s="55" t="s">
        <v>127</v>
      </c>
      <c r="K24" s="81" t="s">
        <v>44</v>
      </c>
      <c r="L24" s="55" t="s">
        <v>131</v>
      </c>
      <c r="M24" s="57">
        <v>1</v>
      </c>
      <c r="N24" s="57">
        <v>1</v>
      </c>
      <c r="O24" s="57">
        <v>1</v>
      </c>
      <c r="P24" s="57">
        <v>1</v>
      </c>
      <c r="Q24" s="57">
        <v>1</v>
      </c>
      <c r="R24" s="55" t="s">
        <v>50</v>
      </c>
      <c r="S24" s="55" t="s">
        <v>132</v>
      </c>
      <c r="T24" s="81" t="s">
        <v>126</v>
      </c>
      <c r="U24" s="55"/>
      <c r="V24" s="55"/>
      <c r="W24" s="55"/>
      <c r="X24" s="55"/>
      <c r="Y24" s="61" t="str">
        <f>IF('PLAN GESTION POR PROCESO'!X24=Hoja2!$B$100,Hoja2!$C$100,IF('PLAN GESTION POR PROCESO'!X24=Hoja2!$B$101,Hoja2!$C$101,IF('PLAN GESTION POR PROCESO'!X24=Hoja2!$B$102,Hoja2!$C$102,IF('PLAN GESTION POR PROCESO'!X24=Hoja2!$B$103,Hoja2!$C$103,IF('PLAN GESTION POR PROCESO'!X24=Hoja2!$B$104,Hoja2!$C$104,IF('PLAN GESTION POR PROCESO'!X24=Hoja2!$B$105,Hoja2!$C$105,IF('PLAN GESTION POR PROCESO'!X24=Hoja2!$B$106,Hoja2!$C$106,IF(X24=Hoja2!$B$107,Hoja2!$C$107,"COMPLETAR"))))))))</f>
        <v>COMPLETAR</v>
      </c>
      <c r="Z24" s="193"/>
      <c r="AA24" s="178" t="str">
        <f t="shared" si="0"/>
        <v>Acciones correctivas documentadas y vigentes</v>
      </c>
      <c r="AB24" s="8">
        <f t="shared" si="1"/>
        <v>1</v>
      </c>
      <c r="AC24" s="208">
        <v>0.78</v>
      </c>
      <c r="AD24" s="6">
        <f>(AC24/AB24)</f>
        <v>0.78</v>
      </c>
      <c r="AE24" s="60" t="s">
        <v>156</v>
      </c>
      <c r="AF24" s="195"/>
      <c r="AG24" s="178" t="str">
        <f t="shared" si="2"/>
        <v>Acciones correctivas documentadas y vigentes</v>
      </c>
      <c r="AH24" s="121">
        <f t="shared" si="3"/>
        <v>1</v>
      </c>
      <c r="AI24" s="213">
        <v>1</v>
      </c>
      <c r="AJ24" s="118">
        <f>(AI24/AH24)</f>
        <v>1</v>
      </c>
      <c r="AK24" s="86" t="s">
        <v>167</v>
      </c>
      <c r="AL24" s="143"/>
      <c r="AM24" s="178" t="str">
        <f t="shared" si="4"/>
        <v>Acciones correctivas documentadas y vigentes</v>
      </c>
      <c r="AN24" s="8">
        <f t="shared" si="5"/>
        <v>1</v>
      </c>
      <c r="AO24" s="56">
        <v>1</v>
      </c>
      <c r="AP24" s="6">
        <f t="shared" si="6"/>
        <v>1</v>
      </c>
      <c r="AQ24" s="98" t="s">
        <v>179</v>
      </c>
      <c r="AR24" s="125"/>
      <c r="AS24" s="178" t="str">
        <f t="shared" si="7"/>
        <v>Acciones correctivas documentadas y vigentes</v>
      </c>
      <c r="AT24" s="81">
        <f t="shared" si="8"/>
        <v>1</v>
      </c>
      <c r="AU24" s="57"/>
      <c r="AV24" s="6"/>
      <c r="AW24" s="53"/>
      <c r="AX24" s="143"/>
      <c r="AY24" s="178" t="str">
        <f t="shared" si="9"/>
        <v>Acciones correctivas documentadas y vigentes</v>
      </c>
      <c r="AZ24" s="81">
        <f t="shared" si="10"/>
        <v>1</v>
      </c>
      <c r="BA24" s="8"/>
      <c r="BB24" s="51"/>
      <c r="BC24" s="183"/>
    </row>
    <row r="25" spans="1:55" ht="94.5" customHeight="1" thickBot="1">
      <c r="A25" s="5">
        <v>9</v>
      </c>
      <c r="B25" s="283"/>
      <c r="C25" s="285"/>
      <c r="D25" s="143"/>
      <c r="E25" s="92" t="s">
        <v>92</v>
      </c>
      <c r="F25" s="67">
        <v>0.02</v>
      </c>
      <c r="G25" s="71" t="s">
        <v>111</v>
      </c>
      <c r="H25" s="64" t="s">
        <v>133</v>
      </c>
      <c r="I25" s="74" t="s">
        <v>112</v>
      </c>
      <c r="J25" s="55" t="s">
        <v>127</v>
      </c>
      <c r="K25" s="81" t="s">
        <v>44</v>
      </c>
      <c r="L25" s="55" t="s">
        <v>134</v>
      </c>
      <c r="M25" s="57">
        <v>1</v>
      </c>
      <c r="N25" s="57">
        <v>1</v>
      </c>
      <c r="O25" s="57">
        <v>1</v>
      </c>
      <c r="P25" s="57">
        <v>1</v>
      </c>
      <c r="Q25" s="57">
        <v>1</v>
      </c>
      <c r="R25" s="55" t="s">
        <v>50</v>
      </c>
      <c r="S25" s="55" t="s">
        <v>129</v>
      </c>
      <c r="T25" s="81" t="s">
        <v>126</v>
      </c>
      <c r="U25" s="55"/>
      <c r="V25" s="55"/>
      <c r="W25" s="55"/>
      <c r="X25" s="55"/>
      <c r="Y25" s="61" t="str">
        <f>IF('PLAN GESTION POR PROCESO'!X25=Hoja2!$B$100,Hoja2!$C$100,IF('PLAN GESTION POR PROCESO'!X25=Hoja2!$B$101,Hoja2!$C$101,IF('PLAN GESTION POR PROCESO'!X25=Hoja2!$B$102,Hoja2!$C$102,IF('PLAN GESTION POR PROCESO'!X25=Hoja2!$B$103,Hoja2!$C$103,IF('PLAN GESTION POR PROCESO'!X25=Hoja2!$B$104,Hoja2!$C$104,IF('PLAN GESTION POR PROCESO'!X25=Hoja2!$B$105,Hoja2!$C$105,IF('PLAN GESTION POR PROCESO'!X25=Hoja2!$B$106,Hoja2!$C$106,IF(X25=Hoja2!$B$107,Hoja2!$C$107,"COMPLETAR"))))))))</f>
        <v>COMPLETAR</v>
      </c>
      <c r="Z25" s="193"/>
      <c r="AA25" s="178" t="str">
        <f t="shared" si="0"/>
        <v>Cumplimiento en reportes de riesgos de manera oportuna</v>
      </c>
      <c r="AB25" s="8">
        <f t="shared" si="1"/>
        <v>1</v>
      </c>
      <c r="AC25" s="208">
        <v>1</v>
      </c>
      <c r="AD25" s="6">
        <f>(AC25/AB25)</f>
        <v>1</v>
      </c>
      <c r="AE25" s="60" t="s">
        <v>157</v>
      </c>
      <c r="AF25" s="195"/>
      <c r="AG25" s="178" t="str">
        <f t="shared" si="2"/>
        <v>Cumplimiento en reportes de riesgos de manera oportuna</v>
      </c>
      <c r="AH25" s="121">
        <f t="shared" si="3"/>
        <v>1</v>
      </c>
      <c r="AI25" s="213">
        <v>1</v>
      </c>
      <c r="AJ25" s="118">
        <f>(AI25/AH25)</f>
        <v>1</v>
      </c>
      <c r="AK25" s="86" t="s">
        <v>168</v>
      </c>
      <c r="AL25" s="143"/>
      <c r="AM25" s="178" t="str">
        <f t="shared" si="4"/>
        <v>Cumplimiento en reportes de riesgos de manera oportuna</v>
      </c>
      <c r="AN25" s="8">
        <f t="shared" si="5"/>
        <v>1</v>
      </c>
      <c r="AO25" s="56">
        <v>1</v>
      </c>
      <c r="AP25" s="6">
        <f t="shared" si="6"/>
        <v>1</v>
      </c>
      <c r="AQ25" s="98" t="s">
        <v>180</v>
      </c>
      <c r="AR25" s="125" t="s">
        <v>181</v>
      </c>
      <c r="AS25" s="178" t="str">
        <f t="shared" si="7"/>
        <v>Cumplimiento en reportes de riesgos de manera oportuna</v>
      </c>
      <c r="AT25" s="81">
        <f t="shared" si="8"/>
        <v>1</v>
      </c>
      <c r="AU25" s="59"/>
      <c r="AV25" s="6"/>
      <c r="AW25" s="52"/>
      <c r="AX25" s="143"/>
      <c r="AY25" s="178" t="str">
        <f t="shared" si="9"/>
        <v>Cumplimiento en reportes de riesgos de manera oportuna</v>
      </c>
      <c r="AZ25" s="81">
        <f t="shared" si="10"/>
        <v>1</v>
      </c>
      <c r="BA25" s="8"/>
      <c r="BB25" s="51"/>
      <c r="BC25" s="125"/>
    </row>
    <row r="26" spans="1:55" ht="132" customHeight="1" thickBot="1">
      <c r="A26" s="5">
        <v>10</v>
      </c>
      <c r="B26" s="283"/>
      <c r="C26" s="285"/>
      <c r="D26" s="143"/>
      <c r="E26" s="92" t="s">
        <v>93</v>
      </c>
      <c r="F26" s="67">
        <v>0.02</v>
      </c>
      <c r="G26" s="71" t="s">
        <v>111</v>
      </c>
      <c r="H26" s="64" t="s">
        <v>135</v>
      </c>
      <c r="I26" s="74" t="s">
        <v>113</v>
      </c>
      <c r="J26" s="55" t="s">
        <v>127</v>
      </c>
      <c r="K26" s="81" t="s">
        <v>44</v>
      </c>
      <c r="L26" s="55" t="s">
        <v>136</v>
      </c>
      <c r="M26" s="57">
        <v>1</v>
      </c>
      <c r="N26" s="57">
        <v>1</v>
      </c>
      <c r="O26" s="57">
        <v>1</v>
      </c>
      <c r="P26" s="57">
        <v>1</v>
      </c>
      <c r="Q26" s="57">
        <v>1</v>
      </c>
      <c r="R26" s="55" t="s">
        <v>50</v>
      </c>
      <c r="S26" s="55" t="s">
        <v>137</v>
      </c>
      <c r="T26" s="81" t="s">
        <v>126</v>
      </c>
      <c r="U26" s="55"/>
      <c r="V26" s="55"/>
      <c r="W26" s="55"/>
      <c r="X26" s="55"/>
      <c r="Y26" s="61" t="str">
        <f>IF('PLAN GESTION POR PROCESO'!X26=Hoja2!$B$100,Hoja2!$C$100,IF('PLAN GESTION POR PROCESO'!X26=Hoja2!$B$101,Hoja2!$C$101,IF('PLAN GESTION POR PROCESO'!X26=Hoja2!$B$102,Hoja2!$C$102,IF('PLAN GESTION POR PROCESO'!X26=Hoja2!$B$103,Hoja2!$C$103,IF('PLAN GESTION POR PROCESO'!X26=Hoja2!$B$104,Hoja2!$C$104,IF('PLAN GESTION POR PROCESO'!X26=Hoja2!$B$105,Hoja2!$C$105,IF('PLAN GESTION POR PROCESO'!X26=Hoja2!$B$106,Hoja2!$C$106,IF(X26=Hoja2!$B$107,Hoja2!$C$107,"COMPLETAR"))))))))</f>
        <v>COMPLETAR</v>
      </c>
      <c r="Z26" s="193"/>
      <c r="AA26" s="178" t="str">
        <f t="shared" si="0"/>
        <v>Asistencia a las mesas de trabajo relacionadas con el Sistema de Gestión</v>
      </c>
      <c r="AB26" s="81">
        <f t="shared" si="1"/>
        <v>1</v>
      </c>
      <c r="AC26" s="208">
        <v>1</v>
      </c>
      <c r="AD26" s="6">
        <f>(AC26/AB26)</f>
        <v>1</v>
      </c>
      <c r="AE26" s="60" t="s">
        <v>158</v>
      </c>
      <c r="AF26" s="143" t="s">
        <v>159</v>
      </c>
      <c r="AG26" s="178" t="str">
        <f t="shared" si="2"/>
        <v>Asistencia a las mesas de trabajo relacionadas con el Sistema de Gestión</v>
      </c>
      <c r="AH26" s="121">
        <f t="shared" si="3"/>
        <v>1</v>
      </c>
      <c r="AI26" s="213">
        <v>1</v>
      </c>
      <c r="AJ26" s="118">
        <f>(AI26/AH26)</f>
        <v>1</v>
      </c>
      <c r="AK26" s="86" t="s">
        <v>169</v>
      </c>
      <c r="AL26" s="143"/>
      <c r="AM26" s="178" t="str">
        <f t="shared" si="4"/>
        <v>Asistencia a las mesas de trabajo relacionadas con el Sistema de Gestión</v>
      </c>
      <c r="AN26" s="8">
        <f t="shared" si="5"/>
        <v>1</v>
      </c>
      <c r="AO26" s="56">
        <v>1</v>
      </c>
      <c r="AP26" s="6">
        <f t="shared" si="6"/>
        <v>1</v>
      </c>
      <c r="AQ26" s="98" t="s">
        <v>182</v>
      </c>
      <c r="AR26" s="125" t="s">
        <v>187</v>
      </c>
      <c r="AS26" s="178" t="str">
        <f t="shared" si="7"/>
        <v>Asistencia a las mesas de trabajo relacionadas con el Sistema de Gestión</v>
      </c>
      <c r="AT26" s="81">
        <f t="shared" si="8"/>
        <v>1</v>
      </c>
      <c r="AU26" s="59"/>
      <c r="AV26" s="6"/>
      <c r="AW26" s="52"/>
      <c r="AX26" s="143"/>
      <c r="AY26" s="178" t="str">
        <f t="shared" si="9"/>
        <v>Asistencia a las mesas de trabajo relacionadas con el Sistema de Gestión</v>
      </c>
      <c r="AZ26" s="81">
        <f t="shared" si="10"/>
        <v>1</v>
      </c>
      <c r="BA26" s="8"/>
      <c r="BB26" s="51"/>
      <c r="BC26" s="125"/>
    </row>
    <row r="27" spans="1:55" ht="180" customHeight="1" thickBot="1">
      <c r="A27" s="5">
        <v>11</v>
      </c>
      <c r="B27" s="283"/>
      <c r="C27" s="285"/>
      <c r="D27" s="143"/>
      <c r="E27" s="92" t="s">
        <v>114</v>
      </c>
      <c r="F27" s="75">
        <v>0.02</v>
      </c>
      <c r="G27" s="71" t="s">
        <v>111</v>
      </c>
      <c r="H27" s="64" t="s">
        <v>138</v>
      </c>
      <c r="I27" s="73" t="s">
        <v>115</v>
      </c>
      <c r="J27" s="55" t="s">
        <v>127</v>
      </c>
      <c r="K27" s="81" t="s">
        <v>44</v>
      </c>
      <c r="L27" s="55" t="s">
        <v>139</v>
      </c>
      <c r="M27" s="57">
        <v>1</v>
      </c>
      <c r="N27" s="57">
        <v>1</v>
      </c>
      <c r="O27" s="57">
        <v>1</v>
      </c>
      <c r="P27" s="57">
        <v>1</v>
      </c>
      <c r="Q27" s="57">
        <v>1</v>
      </c>
      <c r="R27" s="55" t="s">
        <v>50</v>
      </c>
      <c r="S27" s="55"/>
      <c r="T27" s="81" t="s">
        <v>126</v>
      </c>
      <c r="U27" s="55"/>
      <c r="V27" s="55"/>
      <c r="W27" s="55"/>
      <c r="X27" s="55"/>
      <c r="Y27" s="61" t="str">
        <f>IF('PLAN GESTION POR PROCESO'!X27=Hoja2!$B$100,Hoja2!$C$100,IF('PLAN GESTION POR PROCESO'!X27=Hoja2!$B$101,Hoja2!$C$101,IF('PLAN GESTION POR PROCESO'!X27=Hoja2!$B$102,Hoja2!$C$102,IF('PLAN GESTION POR PROCESO'!X27=Hoja2!$B$103,Hoja2!$C$103,IF('PLAN GESTION POR PROCESO'!X27=Hoja2!$B$104,Hoja2!$C$104,IF('PLAN GESTION POR PROCESO'!X27=Hoja2!$B$105,Hoja2!$C$105,IF('PLAN GESTION POR PROCESO'!X27=Hoja2!$B$106,Hoja2!$C$106,IF(X27=Hoja2!$B$107,Hoja2!$C$107,"COMPLETAR"))))))))</f>
        <v>COMPLETAR</v>
      </c>
      <c r="Z27" s="193"/>
      <c r="AA27" s="178" t="str">
        <f t="shared" si="0"/>
        <v>Cumplimiento del plan de actualización de los procesos en el marco del Sistema de Gestión</v>
      </c>
      <c r="AB27" s="81">
        <f t="shared" si="1"/>
        <v>1</v>
      </c>
      <c r="AC27" s="208">
        <v>1</v>
      </c>
      <c r="AD27" s="6">
        <f>(AC27/AB27)</f>
        <v>1</v>
      </c>
      <c r="AE27" s="60" t="s">
        <v>160</v>
      </c>
      <c r="AF27" s="195"/>
      <c r="AG27" s="178" t="str">
        <f t="shared" si="2"/>
        <v>Cumplimiento del plan de actualización de los procesos en el marco del Sistema de Gestión</v>
      </c>
      <c r="AH27" s="121">
        <f t="shared" si="3"/>
        <v>1</v>
      </c>
      <c r="AI27" s="213">
        <v>0.55</v>
      </c>
      <c r="AJ27" s="118">
        <f>(AI27/AH27)</f>
        <v>0.55</v>
      </c>
      <c r="AK27" s="214" t="s">
        <v>170</v>
      </c>
      <c r="AL27" s="143"/>
      <c r="AM27" s="178" t="str">
        <f t="shared" si="4"/>
        <v>Cumplimiento del plan de actualización de los procesos en el marco del Sistema de Gestión</v>
      </c>
      <c r="AN27" s="8">
        <v>1</v>
      </c>
      <c r="AO27" s="56">
        <v>0.82</v>
      </c>
      <c r="AP27" s="218">
        <v>0.82</v>
      </c>
      <c r="AQ27" s="98" t="s">
        <v>183</v>
      </c>
      <c r="AR27" s="210" t="s">
        <v>184</v>
      </c>
      <c r="AS27" s="178" t="str">
        <f t="shared" si="7"/>
        <v>Cumplimiento del plan de actualización de los procesos en el marco del Sistema de Gestión</v>
      </c>
      <c r="AT27" s="81">
        <f t="shared" si="8"/>
        <v>1</v>
      </c>
      <c r="AU27" s="59"/>
      <c r="AV27" s="6"/>
      <c r="AW27" s="52"/>
      <c r="AX27" s="143"/>
      <c r="AY27" s="178" t="str">
        <f t="shared" si="9"/>
        <v>Cumplimiento del plan de actualización de los procesos en el marco del Sistema de Gestión</v>
      </c>
      <c r="AZ27" s="81">
        <f t="shared" si="10"/>
        <v>1</v>
      </c>
      <c r="BA27" s="8"/>
      <c r="BB27" s="51"/>
      <c r="BC27" s="125"/>
    </row>
    <row r="28" spans="1:55" ht="132.75" customHeight="1" thickBot="1">
      <c r="A28" s="5">
        <v>12</v>
      </c>
      <c r="B28" s="284"/>
      <c r="C28" s="286"/>
      <c r="D28" s="144"/>
      <c r="E28" s="93" t="s">
        <v>140</v>
      </c>
      <c r="F28" s="94">
        <v>0.02</v>
      </c>
      <c r="G28" s="95" t="s">
        <v>111</v>
      </c>
      <c r="H28" s="96" t="s">
        <v>141</v>
      </c>
      <c r="I28" s="97" t="s">
        <v>89</v>
      </c>
      <c r="J28" s="98" t="s">
        <v>127</v>
      </c>
      <c r="K28" s="99" t="s">
        <v>44</v>
      </c>
      <c r="L28" s="98" t="s">
        <v>142</v>
      </c>
      <c r="M28" s="100">
        <v>1</v>
      </c>
      <c r="N28" s="100">
        <v>1</v>
      </c>
      <c r="O28" s="100">
        <v>1</v>
      </c>
      <c r="P28" s="100">
        <v>1</v>
      </c>
      <c r="Q28" s="100">
        <v>1</v>
      </c>
      <c r="R28" s="98" t="s">
        <v>50</v>
      </c>
      <c r="S28" s="98" t="s">
        <v>143</v>
      </c>
      <c r="T28" s="99" t="s">
        <v>126</v>
      </c>
      <c r="U28" s="55"/>
      <c r="V28" s="55"/>
      <c r="W28" s="55"/>
      <c r="X28" s="55"/>
      <c r="Y28" s="61" t="str">
        <f>IF('PLAN GESTION POR PROCESO'!X28=Hoja2!$B$100,Hoja2!$C$100,IF('PLAN GESTION POR PROCESO'!X28=Hoja2!$B$101,Hoja2!$C$101,IF('PLAN GESTION POR PROCESO'!X28=Hoja2!$B$102,Hoja2!$C$102,IF('PLAN GESTION POR PROCESO'!X28=Hoja2!$B$103,Hoja2!$C$103,IF('PLAN GESTION POR PROCESO'!X28=Hoja2!$B$104,Hoja2!$C$104,IF('PLAN GESTION POR PROCESO'!X28=Hoja2!$B$105,Hoja2!$C$105,IF('PLAN GESTION POR PROCESO'!X28=Hoja2!$B$106,Hoja2!$C$106,IF(X28=Hoja2!$B$107,Hoja2!$C$107,"COMPLETAR"))))))))</f>
        <v>COMPLETAR</v>
      </c>
      <c r="Z28" s="190"/>
      <c r="AA28" s="179" t="str">
        <f t="shared" si="0"/>
        <v>Cumplimiento oportuno Plan Anticorrupción 2017</v>
      </c>
      <c r="AB28" s="99">
        <f t="shared" si="1"/>
        <v>1</v>
      </c>
      <c r="AC28" s="208">
        <v>0.6</v>
      </c>
      <c r="AD28" s="134">
        <f>(AC28/AB28)</f>
        <v>0.6</v>
      </c>
      <c r="AE28" s="135" t="s">
        <v>161</v>
      </c>
      <c r="AF28" s="196"/>
      <c r="AG28" s="179" t="str">
        <f t="shared" si="2"/>
        <v>Cumplimiento oportuno Plan Anticorrupción 2017</v>
      </c>
      <c r="AH28" s="121">
        <f t="shared" si="3"/>
        <v>1</v>
      </c>
      <c r="AI28" s="215">
        <v>1</v>
      </c>
      <c r="AJ28" s="118">
        <f>(AI28/AH28)</f>
        <v>1</v>
      </c>
      <c r="AK28" s="86" t="s">
        <v>171</v>
      </c>
      <c r="AL28" s="144"/>
      <c r="AM28" s="179" t="str">
        <f t="shared" si="4"/>
        <v>Cumplimiento oportuno Plan Anticorrupción 2017</v>
      </c>
      <c r="AN28" s="99">
        <f t="shared" si="5"/>
        <v>1</v>
      </c>
      <c r="AO28" s="215">
        <v>1</v>
      </c>
      <c r="AP28" s="118">
        <f t="shared" si="6"/>
        <v>1</v>
      </c>
      <c r="AQ28" s="86" t="s">
        <v>171</v>
      </c>
      <c r="AR28" s="144"/>
      <c r="AS28" s="179" t="str">
        <f t="shared" si="7"/>
        <v>Cumplimiento oportuno Plan Anticorrupción 2017</v>
      </c>
      <c r="AT28" s="99">
        <f t="shared" si="8"/>
        <v>1</v>
      </c>
      <c r="AU28" s="98"/>
      <c r="AV28" s="134"/>
      <c r="AW28" s="98"/>
      <c r="AX28" s="144"/>
      <c r="AY28" s="179" t="str">
        <f t="shared" si="9"/>
        <v>Cumplimiento oportuno Plan Anticorrupción 2017</v>
      </c>
      <c r="AZ28" s="99">
        <f t="shared" si="10"/>
        <v>1</v>
      </c>
      <c r="BA28" s="137"/>
      <c r="BB28" s="138"/>
      <c r="BC28" s="144"/>
    </row>
    <row r="29" spans="1:55" ht="95.25" customHeight="1">
      <c r="A29" s="5"/>
      <c r="B29" s="280" t="s">
        <v>90</v>
      </c>
      <c r="C29" s="281"/>
      <c r="D29" s="281"/>
      <c r="E29" s="282"/>
      <c r="F29" s="70">
        <f>SUM(F17:F28)</f>
        <v>1.0000000000000002</v>
      </c>
      <c r="G29" s="256"/>
      <c r="H29" s="257"/>
      <c r="I29" s="257"/>
      <c r="J29" s="257"/>
      <c r="K29" s="257"/>
      <c r="L29" s="257"/>
      <c r="M29" s="257"/>
      <c r="N29" s="257"/>
      <c r="O29" s="257"/>
      <c r="P29" s="257"/>
      <c r="Q29" s="257"/>
      <c r="R29" s="257"/>
      <c r="S29" s="257"/>
      <c r="T29" s="257"/>
      <c r="U29" s="257"/>
      <c r="V29" s="257"/>
      <c r="W29" s="257"/>
      <c r="X29" s="257"/>
      <c r="Y29" s="257"/>
      <c r="Z29" s="258"/>
      <c r="AA29" s="239" t="s">
        <v>94</v>
      </c>
      <c r="AB29" s="240"/>
      <c r="AC29" s="241"/>
      <c r="AD29" s="184">
        <f>AVERAGE(AD17:AD28)</f>
        <v>0.876</v>
      </c>
      <c r="AE29" s="266"/>
      <c r="AF29" s="267"/>
      <c r="AG29" s="236" t="s">
        <v>95</v>
      </c>
      <c r="AH29" s="237"/>
      <c r="AI29" s="238"/>
      <c r="AJ29" s="184">
        <f>AVERAGE(AJ17:AJ28)</f>
        <v>0.9357142857142857</v>
      </c>
      <c r="AK29" s="266"/>
      <c r="AL29" s="267"/>
      <c r="AM29" s="239" t="s">
        <v>96</v>
      </c>
      <c r="AN29" s="240"/>
      <c r="AO29" s="241"/>
      <c r="AP29" s="184">
        <f>AVERAGE(AP17:AP28)</f>
        <v>0.98</v>
      </c>
      <c r="AQ29" s="289"/>
      <c r="AR29" s="290"/>
      <c r="AS29" s="242" t="s">
        <v>97</v>
      </c>
      <c r="AT29" s="243"/>
      <c r="AU29" s="244"/>
      <c r="AV29" s="184">
        <f>AVERAGE(AV17:AV28)</f>
        <v>1</v>
      </c>
      <c r="AW29" s="185"/>
      <c r="AX29" s="245" t="s">
        <v>98</v>
      </c>
      <c r="AY29" s="246"/>
      <c r="AZ29" s="247"/>
      <c r="BA29" s="176">
        <f>AVERAGE(BB17:BB28)</f>
        <v>1</v>
      </c>
      <c r="BB29" s="248"/>
      <c r="BC29" s="249"/>
    </row>
    <row r="30" spans="1:55" ht="15">
      <c r="A30" s="4"/>
      <c r="B30" s="9"/>
      <c r="C30" s="9"/>
      <c r="D30" s="9"/>
      <c r="E30" s="9"/>
      <c r="F30" s="9"/>
      <c r="G30" s="9"/>
      <c r="H30" s="9"/>
      <c r="I30" s="10"/>
      <c r="J30" s="10"/>
      <c r="K30" s="10"/>
      <c r="L30" s="10"/>
      <c r="M30" s="10"/>
      <c r="N30" s="10"/>
      <c r="O30" s="10"/>
      <c r="P30" s="10"/>
      <c r="Q30" s="10"/>
      <c r="R30" s="10"/>
      <c r="S30" s="10"/>
      <c r="T30" s="1"/>
      <c r="U30" s="1"/>
      <c r="V30" s="1"/>
      <c r="W30" s="1"/>
      <c r="X30" s="1"/>
      <c r="Y30" s="1"/>
      <c r="Z30" s="1"/>
      <c r="AA30" s="223"/>
      <c r="AB30" s="223"/>
      <c r="AC30" s="223"/>
      <c r="AD30" s="50"/>
      <c r="AE30" s="14"/>
      <c r="AF30" s="14"/>
      <c r="AG30" s="223"/>
      <c r="AH30" s="223"/>
      <c r="AI30" s="223"/>
      <c r="AJ30" s="50"/>
      <c r="AK30" s="14"/>
      <c r="AL30" s="14"/>
      <c r="AM30" s="223"/>
      <c r="AN30" s="223"/>
      <c r="AO30" s="223"/>
      <c r="AP30" s="50"/>
      <c r="AQ30" s="14"/>
      <c r="AR30" s="14"/>
      <c r="AS30" s="223"/>
      <c r="AT30" s="223"/>
      <c r="AU30" s="223"/>
      <c r="AV30" s="50"/>
      <c r="AW30" s="14"/>
      <c r="AX30" s="14"/>
      <c r="AY30" s="223"/>
      <c r="AZ30" s="223"/>
      <c r="BA30" s="223"/>
      <c r="BB30" s="50"/>
      <c r="BC30" s="1"/>
    </row>
    <row r="31" spans="1:55" ht="15">
      <c r="A31" s="4"/>
      <c r="B31" s="9"/>
      <c r="C31" s="9"/>
      <c r="D31" s="9"/>
      <c r="E31" s="9"/>
      <c r="F31" s="9"/>
      <c r="G31" s="9"/>
      <c r="H31" s="9"/>
      <c r="I31" s="10"/>
      <c r="J31" s="10"/>
      <c r="K31" s="10"/>
      <c r="L31" s="10"/>
      <c r="M31" s="10"/>
      <c r="N31" s="10"/>
      <c r="O31" s="10"/>
      <c r="P31" s="10"/>
      <c r="Q31" s="10"/>
      <c r="R31" s="10"/>
      <c r="S31" s="10"/>
      <c r="T31" s="1"/>
      <c r="U31" s="1"/>
      <c r="V31" s="1"/>
      <c r="W31" s="1"/>
      <c r="X31" s="1"/>
      <c r="Y31" s="1"/>
      <c r="Z31" s="1"/>
      <c r="AA31" s="68"/>
      <c r="AB31" s="68"/>
      <c r="AC31" s="68"/>
      <c r="AD31" s="50"/>
      <c r="AE31" s="14"/>
      <c r="AF31" s="14"/>
      <c r="AG31" s="68"/>
      <c r="AH31" s="68"/>
      <c r="AI31" s="68"/>
      <c r="AJ31" s="50"/>
      <c r="AK31" s="14"/>
      <c r="AL31" s="14"/>
      <c r="AM31" s="68"/>
      <c r="AN31" s="68"/>
      <c r="AO31" s="68"/>
      <c r="AP31" s="50"/>
      <c r="AQ31" s="14"/>
      <c r="AR31" s="14"/>
      <c r="AS31" s="68"/>
      <c r="AT31" s="68"/>
      <c r="AU31" s="68"/>
      <c r="AV31" s="50"/>
      <c r="AW31" s="14"/>
      <c r="AX31" s="14"/>
      <c r="AY31" s="68"/>
      <c r="AZ31" s="68"/>
      <c r="BA31" s="68"/>
      <c r="BB31" s="50"/>
      <c r="BC31" s="1"/>
    </row>
  </sheetData>
  <sheetProtection/>
  <mergeCells count="77">
    <mergeCell ref="E10:L10"/>
    <mergeCell ref="M10:P10"/>
    <mergeCell ref="AA8:AF8"/>
    <mergeCell ref="AG10:AI10"/>
    <mergeCell ref="AA10:AC10"/>
    <mergeCell ref="AA12:AF12"/>
    <mergeCell ref="AG12:AL12"/>
    <mergeCell ref="AM12:AR12"/>
    <mergeCell ref="AM14:AO14"/>
    <mergeCell ref="AG14:AI14"/>
    <mergeCell ref="AJ14:AJ15"/>
    <mergeCell ref="BC14:BC15"/>
    <mergeCell ref="AW14:AW15"/>
    <mergeCell ref="AV14:AV15"/>
    <mergeCell ref="AY7:BC7"/>
    <mergeCell ref="AG8:AL8"/>
    <mergeCell ref="AS10:AU10"/>
    <mergeCell ref="AY10:BA10"/>
    <mergeCell ref="AM10:AO10"/>
    <mergeCell ref="AY14:BA14"/>
    <mergeCell ref="AM8:AR8"/>
    <mergeCell ref="AA7:AF7"/>
    <mergeCell ref="E9:T9"/>
    <mergeCell ref="AY8:BC8"/>
    <mergeCell ref="AM7:AR7"/>
    <mergeCell ref="AS7:AX7"/>
    <mergeCell ref="AG7:AL7"/>
    <mergeCell ref="AK29:AL29"/>
    <mergeCell ref="AQ29:AR29"/>
    <mergeCell ref="AA29:AC29"/>
    <mergeCell ref="AS8:AX8"/>
    <mergeCell ref="BB14:BB15"/>
    <mergeCell ref="A3:Z3"/>
    <mergeCell ref="A4:Z4"/>
    <mergeCell ref="A5:Z5"/>
    <mergeCell ref="A6:Z6"/>
    <mergeCell ref="A7:Z7"/>
    <mergeCell ref="AE29:AF29"/>
    <mergeCell ref="A12:D13"/>
    <mergeCell ref="E14:T14"/>
    <mergeCell ref="AE14:AE15"/>
    <mergeCell ref="X15:Y15"/>
    <mergeCell ref="AF14:AF15"/>
    <mergeCell ref="B29:E29"/>
    <mergeCell ref="B17:B28"/>
    <mergeCell ref="C17:C28"/>
    <mergeCell ref="E12:Z13"/>
    <mergeCell ref="G29:Z29"/>
    <mergeCell ref="AX14:AX15"/>
    <mergeCell ref="AP14:AP15"/>
    <mergeCell ref="AQ14:AQ15"/>
    <mergeCell ref="AG30:AI30"/>
    <mergeCell ref="V14:Z14"/>
    <mergeCell ref="AA14:AC14"/>
    <mergeCell ref="AD14:AD15"/>
    <mergeCell ref="AK14:AK15"/>
    <mergeCell ref="AL14:AL15"/>
    <mergeCell ref="AG29:AI29"/>
    <mergeCell ref="AM29:AO29"/>
    <mergeCell ref="AS29:AU29"/>
    <mergeCell ref="AX29:AZ29"/>
    <mergeCell ref="BB29:BC29"/>
    <mergeCell ref="AM13:AR13"/>
    <mergeCell ref="AS13:AX13"/>
    <mergeCell ref="AY13:BC13"/>
    <mergeCell ref="AR14:AR15"/>
    <mergeCell ref="AS14:AU14"/>
    <mergeCell ref="A1:Z1"/>
    <mergeCell ref="A2:Z2"/>
    <mergeCell ref="AM30:AO30"/>
    <mergeCell ref="AS30:AU30"/>
    <mergeCell ref="AY30:BA30"/>
    <mergeCell ref="AA30:AC30"/>
    <mergeCell ref="AS12:AX12"/>
    <mergeCell ref="AY12:BC12"/>
    <mergeCell ref="AA13:AF13"/>
    <mergeCell ref="AG13:AL13"/>
  </mergeCells>
  <conditionalFormatting sqref="BA29 AD17:AD23 AV17:AV29 BB17:BB29">
    <cfRule type="containsText" priority="263" dxfId="2" operator="containsText" text="N/A">
      <formula>NOT(ISERROR(SEARCH("N/A",AD17)))</formula>
    </cfRule>
    <cfRule type="cellIs" priority="264" dxfId="1" operator="between">
      <formula>'PLAN GESTION POR PROCESO'!#REF!</formula>
      <formula>'PLAN GESTION POR PROCESO'!#REF!</formula>
    </cfRule>
    <cfRule type="cellIs" priority="265" dxfId="0" operator="between">
      <formula>'PLAN GESTION POR PROCESO'!#REF!</formula>
      <formula>'PLAN GESTION POR PROCESO'!#REF!</formula>
    </cfRule>
    <cfRule type="cellIs" priority="266" dxfId="7" operator="between">
      <formula>'PLAN GESTION POR PROCESO'!#REF!</formula>
      <formula>'PLAN GESTION POR PROCESO'!#REF!</formula>
    </cfRule>
  </conditionalFormatting>
  <conditionalFormatting sqref="AV29">
    <cfRule type="colorScale" priority="51" dxfId="8">
      <colorScale>
        <cfvo type="min" val="0"/>
        <cfvo type="percentile" val="50"/>
        <cfvo type="max"/>
        <color rgb="FFF8696B"/>
        <color rgb="FFFFEB84"/>
        <color rgb="FF63BE7B"/>
      </colorScale>
    </cfRule>
  </conditionalFormatting>
  <conditionalFormatting sqref="BA29">
    <cfRule type="colorScale" priority="46" dxfId="8">
      <colorScale>
        <cfvo type="min" val="0"/>
        <cfvo type="percentile" val="50"/>
        <cfvo type="max"/>
        <color rgb="FFF8696B"/>
        <color rgb="FFFFEB84"/>
        <color rgb="FF63BE7B"/>
      </colorScale>
    </cfRule>
  </conditionalFormatting>
  <conditionalFormatting sqref="BA22:BA29">
    <cfRule type="colorScale" priority="348" dxfId="8">
      <colorScale>
        <cfvo type="min" val="0"/>
        <cfvo type="percentile" val="50"/>
        <cfvo type="max"/>
        <color rgb="FF63BE7B"/>
        <color rgb="FFFFEB84"/>
        <color rgb="FFF8696B"/>
      </colorScale>
    </cfRule>
  </conditionalFormatting>
  <conditionalFormatting sqref="AC17:AC25">
    <cfRule type="containsText" priority="41" dxfId="2" operator="containsText" text="N/A">
      <formula>NOT(ISERROR(SEARCH("N/A",AC17)))</formula>
    </cfRule>
  </conditionalFormatting>
  <conditionalFormatting sqref="AC17:AC25">
    <cfRule type="containsText" priority="37" dxfId="2" operator="containsText" text="N/A">
      <formula>NOT(ISERROR(SEARCH("N/A",AC17)))</formula>
    </cfRule>
    <cfRule type="cellIs" priority="38" dxfId="1" operator="between">
      <formula>'PLAN GESTION POR PROCESO'!#REF!</formula>
      <formula>'PLAN GESTION POR PROCESO'!#REF!</formula>
    </cfRule>
    <cfRule type="cellIs" priority="39" dxfId="0" operator="between">
      <formula>'PLAN GESTION POR PROCESO'!#REF!</formula>
      <formula>'PLAN GESTION POR PROCESO'!#REF!</formula>
    </cfRule>
    <cfRule type="cellIs" priority="40" dxfId="7" operator="between">
      <formula>'PLAN GESTION POR PROCESO'!#REF!</formula>
      <formula>'PLAN GESTION POR PROCESO'!#REF!</formula>
    </cfRule>
  </conditionalFormatting>
  <conditionalFormatting sqref="AD17:AD23">
    <cfRule type="iconSet" priority="26" dxfId="8">
      <iconSet iconSet="3TrafficLights1">
        <cfvo type="percent" val="0"/>
        <cfvo type="percent" val="85"/>
        <cfvo type="percent" val="90"/>
      </iconSet>
    </cfRule>
    <cfRule type="colorScale" priority="27" dxfId="8">
      <colorScale>
        <cfvo type="min" val="0"/>
        <cfvo type="percent" val="85"/>
        <cfvo type="max"/>
        <color rgb="FFF8696B"/>
        <color rgb="FFFFEB84"/>
        <color rgb="FF63BE7B"/>
      </colorScale>
    </cfRule>
    <cfRule type="iconSet" priority="28" dxfId="8">
      <iconSet iconSet="3TrafficLights1">
        <cfvo type="percent" val="0"/>
        <cfvo type="percent" val="33"/>
        <cfvo type="percent" val="67"/>
      </iconSet>
    </cfRule>
  </conditionalFormatting>
  <conditionalFormatting sqref="AD24:AD29">
    <cfRule type="colorScale" priority="21" dxfId="8">
      <colorScale>
        <cfvo type="min" val="0"/>
        <cfvo type="percent" val="85"/>
        <cfvo type="max"/>
        <color rgb="FFF8696B"/>
        <color rgb="FFFFEB84"/>
        <color rgb="FF63BE7B"/>
      </colorScale>
    </cfRule>
    <cfRule type="iconSet" priority="22" dxfId="8">
      <iconSet iconSet="3TrafficLights1">
        <cfvo type="percent" val="0"/>
        <cfvo type="percent" val="52"/>
        <cfvo type="percent" val="90"/>
      </iconSet>
    </cfRule>
    <cfRule type="iconSet" priority="23" dxfId="8">
      <iconSet iconSet="3TrafficLights1">
        <cfvo type="percent" val="0"/>
        <cfvo type="percent" val="33"/>
        <cfvo type="percent" val="67"/>
      </iconSet>
    </cfRule>
  </conditionalFormatting>
  <conditionalFormatting sqref="AJ17:AJ29">
    <cfRule type="colorScale" priority="14" dxfId="8">
      <colorScale>
        <cfvo type="min" val="0"/>
        <cfvo type="percent" val="85"/>
        <cfvo type="max"/>
        <color rgb="FFF8696B"/>
        <color rgb="FFFFEB84"/>
        <color rgb="FF63BE7B"/>
      </colorScale>
    </cfRule>
    <cfRule type="iconSet" priority="16" dxfId="8">
      <iconSet iconSet="3TrafficLights1">
        <cfvo type="percent" val="0"/>
        <cfvo type="percent" val="82"/>
        <cfvo type="percent" val="90"/>
      </iconSet>
    </cfRule>
    <cfRule type="iconSet" priority="17" dxfId="8">
      <iconSet iconSet="3TrafficLights1">
        <cfvo type="percent" val="0"/>
        <cfvo type="percent" val="33"/>
        <cfvo type="percent" val="67"/>
      </iconSet>
    </cfRule>
  </conditionalFormatting>
  <conditionalFormatting sqref="AJ29">
    <cfRule type="colorScale" priority="13" dxfId="8">
      <colorScale>
        <cfvo type="min" val="0"/>
        <cfvo type="percent" val="85"/>
        <cfvo type="max"/>
        <color rgb="FFF8696B"/>
        <color rgb="FFFFEB84"/>
        <color rgb="FF63BE7B"/>
      </colorScale>
    </cfRule>
    <cfRule type="iconSet" priority="15" dxfId="8">
      <iconSet iconSet="3TrafficLights1">
        <cfvo type="percent" val="0"/>
        <cfvo type="percent" val="33"/>
        <cfvo type="percent" val="67"/>
      </iconSet>
    </cfRule>
  </conditionalFormatting>
  <conditionalFormatting sqref="AP17:AP26 AP28:AP29">
    <cfRule type="iconSet" priority="5" dxfId="8">
      <iconSet iconSet="3TrafficLights1">
        <cfvo type="percent" val="0"/>
        <cfvo type="percent" val="81"/>
        <cfvo type="percent" val="90"/>
      </iconSet>
    </cfRule>
  </conditionalFormatting>
  <conditionalFormatting sqref="AP29">
    <cfRule type="iconSet" priority="4" dxfId="8">
      <iconSet iconSet="3TrafficLights1">
        <cfvo type="percent" val="0"/>
        <cfvo type="percent" val="33"/>
        <cfvo type="percent" val="67"/>
      </iconSet>
    </cfRule>
  </conditionalFormatting>
  <conditionalFormatting sqref="AP17:AP29">
    <cfRule type="colorScale" priority="2" dxfId="8">
      <colorScale>
        <cfvo type="min" val="0"/>
        <cfvo type="percent" val="85"/>
        <cfvo type="max"/>
        <color rgb="FFF8696B"/>
        <color rgb="FFFFEB84"/>
        <color rgb="FF63BE7B"/>
      </colorScale>
    </cfRule>
  </conditionalFormatting>
  <conditionalFormatting sqref="AP27">
    <cfRule type="colorScale" priority="1" dxfId="8">
      <colorScale>
        <cfvo type="min" val="0"/>
        <cfvo type="max"/>
        <color rgb="FF63BE7B"/>
        <color rgb="FFFFEF9C"/>
      </colorScale>
    </cfRule>
  </conditionalFormatting>
  <dataValidations count="8">
    <dataValidation type="list" allowBlank="1" showInputMessage="1" showErrorMessage="1" sqref="K17:K28">
      <formula1>PROGRAMACION</formula1>
    </dataValidation>
    <dataValidation type="list" allowBlank="1" showInputMessage="1" showErrorMessage="1" sqref="R17:R28">
      <formula1>INDICADOR</formula1>
    </dataValidation>
    <dataValidation type="list" allowBlank="1" showInputMessage="1" showErrorMessage="1" sqref="V17:V28">
      <formula1>FUENTE</formula1>
    </dataValidation>
    <dataValidation type="list" allowBlank="1" showInputMessage="1" showErrorMessage="1" sqref="W17:W28">
      <formula1>RUBROS</formula1>
    </dataValidation>
    <dataValidation type="list" allowBlank="1" showInputMessage="1" showErrorMessage="1" sqref="X17:X28">
      <formula1>CODIGO</formula1>
    </dataValidation>
    <dataValidation type="list" allowBlank="1" showInputMessage="1" showErrorMessage="1" sqref="U17:U28">
      <formula1>CONTRALORIA</formula1>
    </dataValidation>
    <dataValidation type="list" allowBlank="1" showInputMessage="1" showErrorMessage="1" sqref="AC5">
      <formula1>$BC$7:$BC$10</formula1>
    </dataValidation>
    <dataValidation type="list" allowBlank="1" showInputMessage="1" showErrorMessage="1" sqref="G17:G28">
      <formula1>META02</formula1>
    </dataValidation>
  </dataValidations>
  <hyperlinks>
    <hyperlink ref="AL18" r:id="rId1" display="http://gaia.gobiernobogota.gov.co/noticias/encuesta-de-resignificaci%C3%B3n-sig, "/>
    <hyperlink ref="AL17" r:id="rId2" display="http://www.gobiernobogota.gov.co/transparencia/planeacion/metas-objetivos-indicadores en el cual se encuentra consolidado procesos y alcaldias locales"/>
    <hyperlink ref="AR17" r:id="rId3" display="http://www.gobiernobogota.gov.co/sites/gobiernobogota.gov.co/files/planeacion/dir_estra_publi2.pdf&#10;"/>
    <hyperlink ref="AR20" r:id="rId4" display="http://gaia.gobiernobogota.gov.co/content/buenas-pr%C3%A1cticas"/>
    <hyperlink ref="AR21" r:id="rId5" display="http://gaia.gobiernobogota.gov.co/sites/default/files/documentos/sig/documentos/Procedimiento/gcn-m001.pdf"/>
    <hyperlink ref="AR27"/>
    <hyperlink ref="AX17" r:id="rId6" display="http://www.gobiernobogota.gov.co/sites/gobiernobogota.gov.co/files/planeacion/ranking_30nov_publi.pdf"/>
  </hyperlinks>
  <printOptions/>
  <pageMargins left="0.7086614173228347" right="0.7086614173228347" top="0.7480314960629921" bottom="0.7480314960629921" header="0.31496062992125984" footer="0.31496062992125984"/>
  <pageSetup orientation="landscape" paperSize="14" scale="40" r:id="rId9"/>
  <colBreaks count="1" manualBreakCount="1">
    <brk id="26" max="42" man="1"/>
  </colBreaks>
  <legacyDrawing r:id="rId8"/>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G21" sqref="G21"/>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37</v>
      </c>
      <c r="B1" t="s">
        <v>24</v>
      </c>
      <c r="C1" t="s">
        <v>40</v>
      </c>
      <c r="D1" t="s">
        <v>42</v>
      </c>
      <c r="F1" t="s">
        <v>19</v>
      </c>
    </row>
    <row r="2" spans="1:6" ht="15">
      <c r="A2" t="s">
        <v>31</v>
      </c>
      <c r="B2" t="s">
        <v>38</v>
      </c>
      <c r="D2" t="s">
        <v>43</v>
      </c>
      <c r="F2" t="s">
        <v>49</v>
      </c>
    </row>
    <row r="3" spans="1:6" ht="15">
      <c r="A3" t="s">
        <v>32</v>
      </c>
      <c r="B3" t="s">
        <v>39</v>
      </c>
      <c r="D3" t="s">
        <v>44</v>
      </c>
      <c r="F3" t="s">
        <v>50</v>
      </c>
    </row>
    <row r="4" spans="1:6" ht="15">
      <c r="A4" t="s">
        <v>33</v>
      </c>
      <c r="D4" t="s">
        <v>45</v>
      </c>
      <c r="F4" t="s">
        <v>51</v>
      </c>
    </row>
    <row r="5" spans="1:4" ht="15">
      <c r="A5" t="s">
        <v>34</v>
      </c>
      <c r="D5" t="s">
        <v>46</v>
      </c>
    </row>
    <row r="6" spans="1:7" ht="15">
      <c r="A6" t="s">
        <v>35</v>
      </c>
      <c r="C6" t="s">
        <v>107</v>
      </c>
      <c r="E6" t="s">
        <v>65</v>
      </c>
      <c r="G6" t="s">
        <v>66</v>
      </c>
    </row>
    <row r="7" spans="1:7" ht="15">
      <c r="A7" t="s">
        <v>36</v>
      </c>
      <c r="C7" t="s">
        <v>108</v>
      </c>
      <c r="E7" t="s">
        <v>47</v>
      </c>
      <c r="G7" t="s">
        <v>67</v>
      </c>
    </row>
    <row r="8" spans="3:7" ht="15">
      <c r="C8" t="s">
        <v>109</v>
      </c>
      <c r="E8" t="s">
        <v>48</v>
      </c>
      <c r="G8" t="s">
        <v>68</v>
      </c>
    </row>
    <row r="9" spans="3:5" ht="15">
      <c r="C9" t="s">
        <v>116</v>
      </c>
      <c r="E9" t="s">
        <v>63</v>
      </c>
    </row>
    <row r="10" ht="15">
      <c r="E10" t="s">
        <v>64</v>
      </c>
    </row>
    <row r="12" spans="1:8" s="17" customFormat="1" ht="74.25" customHeight="1">
      <c r="A12" s="27"/>
      <c r="C12" s="28"/>
      <c r="D12" s="20"/>
      <c r="H12" s="17" t="s">
        <v>70</v>
      </c>
    </row>
    <row r="13" spans="1:8" s="17" customFormat="1" ht="74.25" customHeight="1">
      <c r="A13" s="27"/>
      <c r="C13" s="28"/>
      <c r="D13" s="20"/>
      <c r="H13" s="17" t="s">
        <v>71</v>
      </c>
    </row>
    <row r="14" spans="1:8" s="17" customFormat="1" ht="74.25" customHeight="1">
      <c r="A14" s="27"/>
      <c r="C14" s="28"/>
      <c r="D14" s="16"/>
      <c r="H14" s="17" t="s">
        <v>72</v>
      </c>
    </row>
    <row r="15" spans="1:8" s="17" customFormat="1" ht="74.25" customHeight="1">
      <c r="A15" s="27"/>
      <c r="C15" s="28"/>
      <c r="D15" s="16"/>
      <c r="H15" s="17" t="s">
        <v>73</v>
      </c>
    </row>
    <row r="16" spans="1:4" s="17" customFormat="1" ht="74.25" customHeight="1" thickBot="1">
      <c r="A16" s="27"/>
      <c r="C16" s="28"/>
      <c r="D16" s="19"/>
    </row>
    <row r="17" spans="1:4" s="17" customFormat="1" ht="74.25" customHeight="1">
      <c r="A17" s="27"/>
      <c r="C17" s="28"/>
      <c r="D17" s="18"/>
    </row>
    <row r="18" spans="1:4" s="17" customFormat="1" ht="74.25" customHeight="1">
      <c r="A18" s="27"/>
      <c r="C18" s="28"/>
      <c r="D18" s="20"/>
    </row>
    <row r="19" spans="1:4" s="17" customFormat="1" ht="74.25" customHeight="1">
      <c r="A19" s="27"/>
      <c r="C19" s="28"/>
      <c r="D19" s="20"/>
    </row>
    <row r="20" spans="1:4" s="17" customFormat="1" ht="74.25" customHeight="1">
      <c r="A20" s="27"/>
      <c r="C20" s="28"/>
      <c r="D20" s="20"/>
    </row>
    <row r="21" spans="1:4" s="17" customFormat="1" ht="74.25" customHeight="1" thickBot="1">
      <c r="A21" s="27"/>
      <c r="C21" s="29"/>
      <c r="D21" s="20"/>
    </row>
    <row r="22" spans="3:4" ht="18.75" thickBot="1">
      <c r="C22" s="29"/>
      <c r="D22" s="18"/>
    </row>
    <row r="23" spans="3:4" ht="18.75" thickBot="1">
      <c r="C23" s="29"/>
      <c r="D23" s="15"/>
    </row>
    <row r="24" spans="3:4" ht="18">
      <c r="C24" s="30"/>
      <c r="D24" s="18"/>
    </row>
    <row r="25" spans="3:4" ht="18">
      <c r="C25" s="30"/>
      <c r="D25" s="20"/>
    </row>
    <row r="26" spans="3:4" ht="18">
      <c r="C26" s="30"/>
      <c r="D26" s="20"/>
    </row>
    <row r="27" spans="3:4" ht="18.75" thickBot="1">
      <c r="C27" s="30"/>
      <c r="D27" s="19"/>
    </row>
    <row r="28" spans="3:4" ht="18">
      <c r="C28" s="30"/>
      <c r="D28" s="18"/>
    </row>
    <row r="29" spans="3:4" ht="18">
      <c r="C29" s="30"/>
      <c r="D29" s="20"/>
    </row>
    <row r="30" spans="3:4" ht="18">
      <c r="C30" s="30"/>
      <c r="D30" s="20"/>
    </row>
    <row r="31" spans="3:4" ht="18">
      <c r="C31" s="30"/>
      <c r="D31" s="20"/>
    </row>
    <row r="32" spans="3:4" ht="18">
      <c r="C32" s="31"/>
      <c r="D32" s="20"/>
    </row>
    <row r="33" spans="3:4" ht="18">
      <c r="C33" s="31"/>
      <c r="D33" s="20"/>
    </row>
    <row r="34" spans="3:4" ht="18">
      <c r="C34" s="31"/>
      <c r="D34" s="19"/>
    </row>
    <row r="35" spans="3:4" ht="18">
      <c r="C35" s="31"/>
      <c r="D35" s="19"/>
    </row>
    <row r="36" spans="3:4" ht="18">
      <c r="C36" s="31"/>
      <c r="D36" s="19"/>
    </row>
    <row r="37" spans="3:4" ht="18">
      <c r="C37" s="31"/>
      <c r="D37" s="19"/>
    </row>
    <row r="38" spans="3:4" ht="18">
      <c r="C38" s="31"/>
      <c r="D38" s="22"/>
    </row>
    <row r="39" spans="3:4" ht="18">
      <c r="C39" s="31"/>
      <c r="D39" s="22"/>
    </row>
    <row r="40" spans="3:4" ht="18">
      <c r="C40" s="32"/>
      <c r="D40" s="22"/>
    </row>
    <row r="41" spans="3:4" ht="18">
      <c r="C41" s="32"/>
      <c r="D41" s="22"/>
    </row>
    <row r="42" spans="3:4" ht="18.75" thickBot="1">
      <c r="C42" s="33"/>
      <c r="D42" s="22"/>
    </row>
    <row r="43" spans="3:4" ht="18">
      <c r="C43" s="34"/>
      <c r="D43" s="18"/>
    </row>
    <row r="44" spans="3:4" ht="18">
      <c r="C44" s="35"/>
      <c r="D44" s="19"/>
    </row>
    <row r="45" spans="3:4" ht="18">
      <c r="C45" s="35"/>
      <c r="D45" s="19"/>
    </row>
    <row r="46" spans="3:4" ht="18">
      <c r="C46" s="35"/>
      <c r="D46" s="22"/>
    </row>
    <row r="47" spans="3:4" ht="18.75" thickBot="1">
      <c r="C47" s="36"/>
      <c r="D47" s="21"/>
    </row>
    <row r="48" ht="18">
      <c r="C48" s="37"/>
    </row>
    <row r="49" ht="18">
      <c r="C49" s="37"/>
    </row>
    <row r="50" ht="18">
      <c r="C50" s="37"/>
    </row>
    <row r="51" ht="18">
      <c r="C51" s="37"/>
    </row>
    <row r="52" ht="18">
      <c r="C52" s="38"/>
    </row>
    <row r="53" ht="18">
      <c r="C53" s="38"/>
    </row>
    <row r="54" ht="18">
      <c r="C54" s="38"/>
    </row>
    <row r="55" ht="18">
      <c r="C55" s="38"/>
    </row>
    <row r="56" ht="18">
      <c r="C56" s="39"/>
    </row>
    <row r="57" ht="18">
      <c r="C57" s="40"/>
    </row>
    <row r="58" ht="18">
      <c r="C58" s="40"/>
    </row>
    <row r="59" ht="18">
      <c r="C59" s="40"/>
    </row>
    <row r="60" ht="18.75" thickBot="1">
      <c r="C60" s="41"/>
    </row>
    <row r="61" ht="18">
      <c r="C61" s="42"/>
    </row>
    <row r="62" ht="18">
      <c r="C62" s="43"/>
    </row>
    <row r="63" ht="18">
      <c r="C63" s="43"/>
    </row>
    <row r="64" ht="18">
      <c r="C64" s="43"/>
    </row>
    <row r="65" ht="18">
      <c r="C65" s="43"/>
    </row>
    <row r="66" ht="18">
      <c r="C66" s="44"/>
    </row>
    <row r="67" ht="18">
      <c r="C67" s="44"/>
    </row>
    <row r="68" ht="18">
      <c r="C68" s="44"/>
    </row>
    <row r="69" ht="18">
      <c r="C69" s="44"/>
    </row>
    <row r="70" ht="18">
      <c r="C70" s="44"/>
    </row>
    <row r="71" ht="18">
      <c r="C71" s="45"/>
    </row>
    <row r="72" ht="18">
      <c r="C72" s="44"/>
    </row>
    <row r="73" ht="18">
      <c r="C73" s="44"/>
    </row>
    <row r="74" ht="18">
      <c r="C74" s="44"/>
    </row>
    <row r="75" ht="18">
      <c r="C75" s="44"/>
    </row>
    <row r="76" ht="18">
      <c r="C76" s="44"/>
    </row>
    <row r="77" ht="18">
      <c r="C77" s="44"/>
    </row>
    <row r="78" ht="18">
      <c r="C78" s="44"/>
    </row>
    <row r="79" ht="18">
      <c r="C79" s="43"/>
    </row>
    <row r="80" ht="18">
      <c r="C80" s="43"/>
    </row>
    <row r="81" ht="18">
      <c r="C81" s="43"/>
    </row>
    <row r="82" ht="18">
      <c r="C82" s="43"/>
    </row>
    <row r="83" ht="18">
      <c r="C83" s="43"/>
    </row>
    <row r="84" ht="18">
      <c r="C84" s="43"/>
    </row>
    <row r="85" ht="18">
      <c r="C85" s="46"/>
    </row>
    <row r="86" ht="18">
      <c r="C86" s="43"/>
    </row>
    <row r="87" ht="18">
      <c r="C87" s="43"/>
    </row>
    <row r="88" ht="18.75" thickBot="1">
      <c r="C88" s="47"/>
    </row>
    <row r="89" ht="18">
      <c r="C89" s="48"/>
    </row>
    <row r="90" ht="18">
      <c r="C90" s="44"/>
    </row>
    <row r="91" ht="18">
      <c r="C91" s="44"/>
    </row>
    <row r="92" ht="18">
      <c r="C92" s="44"/>
    </row>
    <row r="93" ht="18">
      <c r="C93" s="44"/>
    </row>
    <row r="94" ht="18.75" thickBot="1">
      <c r="C94" s="49"/>
    </row>
    <row r="99" spans="2:3" ht="15">
      <c r="B99" t="s">
        <v>28</v>
      </c>
      <c r="C99" t="s">
        <v>52</v>
      </c>
    </row>
    <row r="100" spans="2:3" ht="30">
      <c r="B100" s="24">
        <v>1167</v>
      </c>
      <c r="C100" s="17" t="s">
        <v>53</v>
      </c>
    </row>
    <row r="101" spans="2:3" ht="30">
      <c r="B101" s="24">
        <v>1131</v>
      </c>
      <c r="C101" s="17" t="s">
        <v>54</v>
      </c>
    </row>
    <row r="102" spans="2:3" ht="30">
      <c r="B102" s="24">
        <v>1177</v>
      </c>
      <c r="C102" s="17" t="s">
        <v>55</v>
      </c>
    </row>
    <row r="103" spans="2:3" ht="30">
      <c r="B103" s="24">
        <v>1094</v>
      </c>
      <c r="C103" s="17" t="s">
        <v>56</v>
      </c>
    </row>
    <row r="104" spans="2:3" ht="30">
      <c r="B104" s="24">
        <v>1128</v>
      </c>
      <c r="C104" s="17" t="s">
        <v>57</v>
      </c>
    </row>
    <row r="105" spans="2:3" ht="30">
      <c r="B105" s="24">
        <v>1095</v>
      </c>
      <c r="C105" s="17" t="s">
        <v>58</v>
      </c>
    </row>
    <row r="106" spans="2:3" ht="45">
      <c r="B106" s="24">
        <v>1129</v>
      </c>
      <c r="C106" s="17" t="s">
        <v>59</v>
      </c>
    </row>
    <row r="107" spans="2:3" ht="45">
      <c r="B107" s="24">
        <v>1120</v>
      </c>
      <c r="C107" s="17" t="s">
        <v>60</v>
      </c>
    </row>
    <row r="108" ht="15">
      <c r="B108" s="23"/>
    </row>
    <row r="109" ht="15">
      <c r="B109" s="23"/>
    </row>
  </sheetData>
  <sheetProtection/>
  <conditionalFormatting sqref="C13">
    <cfRule type="colorScale" priority="1" dxfId="8">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 Sebastian Jimenez Castro</cp:lastModifiedBy>
  <cp:lastPrinted>2016-09-29T15:31:05Z</cp:lastPrinted>
  <dcterms:created xsi:type="dcterms:W3CDTF">2016-04-29T15:58:00Z</dcterms:created>
  <dcterms:modified xsi:type="dcterms:W3CDTF">2018-01-16T15:09:24Z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