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795" windowHeight="11190" tabRatio="849" activeTab="0"/>
  </bookViews>
  <sheets>
    <sheet name="PLAN GESTION POR PROCESO" sheetId="1" r:id="rId1"/>
    <sheet name="Hoja2" sheetId="2" state="hidden" r:id="rId2"/>
  </sheets>
  <definedNames>
    <definedName name="_xlnm.Print_Area" localSheetId="0">'PLAN GESTION POR PROCESO'!$A$1:$BC$36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24" authorId="0">
      <text>
        <r>
          <rPr>
            <b/>
            <sz val="20"/>
            <rFont val="Tahoma"/>
            <family val="2"/>
          </rPr>
          <t>EL CUMPLIMIENTO DE LOS PLANES DE MEJORAMIENTO CON BUREAU VERITAS (CALIDAD) TENDRÁ MAYOR PESO PROPORCIONAL EN EL AVANCE DE ESTA META</t>
        </r>
      </text>
    </comment>
    <comment ref="E25" authorId="0">
      <text>
        <r>
          <rPr>
            <b/>
            <sz val="20"/>
            <rFont val="Tahoma"/>
            <family val="2"/>
          </rPr>
          <t>AMARILLO - METAS TRANSVERSALES ASOCIADAS AL MEJORAMIENTO DEL SISTEMA DE GESTIÓN DE LA ENTIDAD</t>
        </r>
      </text>
    </comment>
    <comment ref="E22" authorId="0">
      <text>
        <r>
          <rPr>
            <b/>
            <sz val="28"/>
            <rFont val="Tahoma"/>
            <family val="2"/>
          </rPr>
          <t>TRANSVERSALES</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<sst xmlns="http://schemas.openxmlformats.org/spreadsheetml/2006/main" count="339" uniqueCount="182">
  <si>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</si>
  <si>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</si>
  <si>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</si>
  <si>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</si>
  <si>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</si>
  <si>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</si>
  <si>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</si>
  <si>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</si>
  <si>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</si>
  <si>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</si>
  <si>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</si>
  <si>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</si>
  <si>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</si>
  <si>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</si>
  <si>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</si>
  <si>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</si>
  <si>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</si>
  <si>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</si>
  <si>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</si>
  <si>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</si>
  <si>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</si>
  <si>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</si>
  <si>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</si>
  <si>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</si>
  <si>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</si>
  <si>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</si>
  <si>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</si>
  <si>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Objetivo Proceso:</t>
    </r>
    <r>
      <rPr>
        <sz val="10"/>
        <rFont val="Arial"/>
        <family val="2"/>
      </rPr>
      <t xml:space="preserve"> </t>
    </r>
  </si>
  <si>
    <r>
      <t>Alcance del Proceso:</t>
    </r>
    <r>
      <rPr>
        <sz val="10"/>
        <rFont val="Arial"/>
        <family val="2"/>
      </rPr>
      <t xml:space="preserve"> </t>
    </r>
  </si>
  <si>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</si>
  <si>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</si>
  <si>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</si>
  <si>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</si>
  <si>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</si>
  <si>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</si>
  <si>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</si>
  <si>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</si>
  <si>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</si>
  <si>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</si>
  <si>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</si>
  <si>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</si>
  <si>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</si>
  <si>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</si>
  <si>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</si>
  <si>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</si>
  <si>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</si>
  <si>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</si>
  <si>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</si>
  <si>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</si>
  <si>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</si>
  <si>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</si>
  <si>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</si>
  <si>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</si>
  <si>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</si>
  <si>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</si>
  <si>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</si>
  <si>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</si>
  <si>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</si>
  <si>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</si>
  <si>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</si>
  <si>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</si>
  <si>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</si>
  <si>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</si>
  <si>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</si>
  <si>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</si>
  <si>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</si>
  <si>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</si>
  <si>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</si>
  <si>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</si>
  <si>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</si>
  <si>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</si>
  <si>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</si>
  <si>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</si>
  <si>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</si>
  <si>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</si>
  <si>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</si>
  <si>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</si>
  <si>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</si>
  <si>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</si>
  <si>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</si>
  <si>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</si>
  <si>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</si>
  <si>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</si>
  <si>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</si>
  <si>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</si>
  <si>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</si>
  <si>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</si>
  <si>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</si>
  <si>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</si>
  <si>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</si>
  <si>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</si>
  <si>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</si>
  <si>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</si>
  <si>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</si>
  <si>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</si>
  <si>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</si>
  <si>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</si>
  <si>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</si>
  <si>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</si>
  <si>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</si>
  <si>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</si>
  <si>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</si>
  <si>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</si>
  <si>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</si>
  <si>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</si>
  <si>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</si>
  <si>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</si>
  <si>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</si>
  <si>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</si>
  <si>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</si>
  <si>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6. Integrar las herramientas de planeación, gestión y control, con enfoque de innovación, mejoramiento continuo, responsabilidad social, desarrollo integral del talento humano y transparencia</t>
  </si>
  <si>
    <t>RUTINARIA</t>
  </si>
  <si>
    <t>RETADORA (MEJORA)</t>
  </si>
  <si>
    <t>GESTION</t>
  </si>
  <si>
    <t>SOSTENIBILIDAD DEL SISTEMA DE 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</si>
  <si>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</si>
  <si>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</si>
  <si>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</si>
  <si>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</si>
  <si>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</si>
  <si>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</si>
  <si>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 xml:space="preserve"> Suministrar el inventario de servicios y destinatarios  a la Subsecretaría de Gestión Institucional para la actualización del portafolio de servicios institucionales</t>
  </si>
  <si>
    <t>Informes de avance del plan estrategico institucional presentados al despacho</t>
  </si>
  <si>
    <t>Numero de informes de avance del plan estrategico institucional presentados al despacho</t>
  </si>
  <si>
    <t>N/A</t>
  </si>
  <si>
    <t>1. Correo Electronico
2. Memorandos</t>
  </si>
  <si>
    <t>Equipo de Planeación Institucional</t>
  </si>
  <si>
    <t>Plan de adecuación y mejoramiento de las herramientas de gestión formulado.</t>
  </si>
  <si>
    <t>Número de planes de adecuación formulados</t>
  </si>
  <si>
    <t>Contenidos remitidos a la OAC para publicación</t>
  </si>
  <si>
    <t>Numero de pilares remitidos a OAC/5</t>
  </si>
  <si>
    <t>Inventario de servicios y destinatarios remitido a la subsecretaria de gestion institucional</t>
  </si>
  <si>
    <t>Numero de inventarios de servicios remitido a la Subsecretaria de Gestión Institucional</t>
  </si>
  <si>
    <t>Dependencia: OFICINA ASESORA DE PLANEACIÓN</t>
  </si>
  <si>
    <r>
      <t>Líder del  Proceso:</t>
    </r>
    <r>
      <rPr>
        <sz val="10"/>
        <rFont val="Arial"/>
        <family val="2"/>
      </rPr>
      <t xml:space="preserve"> JEFE/A OFICINA ASESORA DE PLANEACIÓN</t>
    </r>
  </si>
  <si>
    <t>G</t>
  </si>
  <si>
    <r>
      <t>Formular un (1) plan de adecuación y mejoramiento de las herramientas de gestión a cargo de cada proceso de la Entidad, con respecto a la plataforma estratégica institucional  y las normas técnicas de referencia actualizadas(Subsistemas, procesos y alcaldías</t>
    </r>
    <r>
      <rPr>
        <sz val="10"/>
        <color indexed="10"/>
        <rFont val="Arial"/>
        <family val="2"/>
      </rPr>
      <t xml:space="preserve"> y en caso de construirse y aprobarse el Modelo de Planeación y gestión iría acá</t>
    </r>
  </si>
  <si>
    <t xml:space="preserve">Construir los contenidos a ser divulgados a los servidores públicos de la Entidad, en los cinco pilares concertados con la Oficina Asesora de Comunicaciones, en el marco de la actualización del modelo de operación por procesos  y la plataforma estratégica institucional </t>
  </si>
  <si>
    <t>Presentar al Despacho del Secretario de Gobierno 2 informes de avance del plan estratégico institucional (herramienta de planeación en cascada)</t>
  </si>
  <si>
    <t>Acciones correctivas documentadas y vigentes</t>
  </si>
  <si>
    <t>Cumplimiento en reportes de riesgos de manera oportuna</t>
  </si>
  <si>
    <t>Asistencia a las mesas de trabajo relacionadas con el Sistema de Gestión</t>
  </si>
  <si>
    <t>Cumplimiento del plan de actualización de los procesos en el marco del Sistema de Gestión</t>
  </si>
  <si>
    <t>Cumplimiento oportuno Plan Anticorrupción 2017</t>
  </si>
  <si>
    <t>Informes de avance del plan estrategico</t>
  </si>
  <si>
    <t>Plan de Adecuación y Mejoramiento de las herramientas de gestión de cada proceso</t>
  </si>
  <si>
    <t>Cinco pilares concertados y divulgados</t>
  </si>
  <si>
    <t>Inventario de servicios y destinatarios para actualización de portafolio de servicios institucionales</t>
  </si>
  <si>
    <t>Consumo de papel 2017</t>
  </si>
  <si>
    <t>Linea Base Perfil del Riesgo</t>
  </si>
  <si>
    <t>Acciones Correctivas Actualizadas y Documentadas</t>
  </si>
  <si>
    <t>Reportes de Riesgos y Servicio No Conforme</t>
  </si>
  <si>
    <t>Asistencia a mesas de trabajo, comites o instancias de desición</t>
  </si>
  <si>
    <t>Plan de Actualización de la Documentación</t>
  </si>
  <si>
    <t>Actividades Cumplidas del Plan Anticorrupción</t>
  </si>
  <si>
    <t>Datos entregados por la Dirección Administrativa</t>
  </si>
  <si>
    <t>Reportes Gestión del Riesgo</t>
  </si>
  <si>
    <t>Aplicativo SIG MEJORA</t>
  </si>
  <si>
    <t>Actas
Memorandos
Correos</t>
  </si>
  <si>
    <t>Seguimiento Plan Anticorrupción</t>
  </si>
  <si>
    <t>Cumplimiento oportuno al 100% de las actividades consignadas en el plan anticorrupción 2017 o asignadas formalmente en virtud  de su implementaciòn, a desarrollar en el respectivo trimestre según el cronograma establecido en el Plan Publicado.</t>
  </si>
  <si>
    <t>Establecer la linea base del consumo de papel del proceso durante la vigencia 2017</t>
  </si>
  <si>
    <t>Linea base del consumo de papel del proceso establecida</t>
  </si>
  <si>
    <t>Linea base del consumo de papel del proceso</t>
  </si>
  <si>
    <t>No se realizò programación para el I trimestre</t>
  </si>
  <si>
    <t>Se realizo reporte de monitoreo de I trimestre de Riesgos en fecha 24 de abril de 2017</t>
  </si>
  <si>
    <t>Acta de reunión</t>
  </si>
  <si>
    <t xml:space="preserve">Revisión de procedimiento de control de documentos y Reunión incial para la caracterización del proceso
Revisión de la caracterización del proceso
Borrador de procedimiento de planeación de la gestión institucional
Actualización Manual de gestión del riesgo
Propuesta de actualización del procedimiento servicio no conforme
Propuesta Manual del Sistema de Gestión
</t>
  </si>
  <si>
    <t>Asistencia a la reunión de socialización del nuevo mapa de procesos e instrumentos del sistema de gestión con los promotores del nivel local 
1. Nivel Local/ Fecha:30 marzo de 2017
2. Reunión actualización del mapa y plataforma estrategica 5 de enero.</t>
  </si>
  <si>
    <t>1. Riesgos: Se realizarón actividades de actualización de matriz de riesgos corrupción.
2.COMPONENTE: RACIONALIZACIÓN DE TRÁMITES: Respuesta a solicitud realizada mediante radicado 20171500200503: Para este componente se está diseñando una estrategia de trabajo interna que se encuentra en borrador, enfocada a racionalización de trámites. Por parte de la Oficina Asesora de Planeación se realizó el inventario de Trámites y Servicios de la entidad, mediante solicitudes con radicados: radicados No. 20171300072983, 20171300072993, 20171300073013, 20171300073023, 20171300073033, 20171300073043, 20171300073053, 20171300073063, 20171300073073, 20171300073083, 20171300073093, 20171300073113, 20171300073133, 20171300073143, 20171300073153, 20171300073163, 20171300073173, 20171300073183, 20171300073193, 20171300073213, 20171300073223 a las dependencias de la SDG, con esta información se está dando priorización de actualización o creación procedimental.
4. COMPONENTE: MECANISMOS PARA MEJORAR LA  ATENCIÓN A LA CIUDADANÍA: Respuesta a solicitud realizada mediante radicado 20171500203183
5.COMPONENTE: MECANISMOS PARA LA TRANSPARENCIA Y ACCESO A LA INFORMACIÓN: Respuesta a solicitud realizada mediante radicado 20171500204173</t>
  </si>
  <si>
    <t>El porcentaje correponde al poderado del 99% de cumplimiento en los planes de mejora internos (SIG) con corte a 31 de marzo de 2017, cuya responsabilidad es de planeaciòn institucional, y el correspondiente al 57% de cumplimiento de la acciòn correctiva del hallazgo 2.2.1.1 del plan de mejoramiento vigente con la Contralorìa de Bogotà</t>
  </si>
  <si>
    <t>Según acta de fecha 29 DE JUNIO DE 2017 la Jefe de la Oficina Asesora de Planeación presentó al despacho un informe de avance de la plataforma estrategica, según datos arrojados la herramienta de planeación en cascada (HERRAMIENTA DE MONITOREO)</t>
  </si>
  <si>
    <t>En el Sharepoint https://gobiernobogota.sharepoint.com/sites/pioap/_layouts/15/WopiFrame.aspx?sourcedoc={A35CC3D6-3A1A-4204-9983-A1FD50696A27}&amp;file=CONTROL%20ACTUALIZACI%C3%93N%20DOCUMENTAL.xlsx&amp;action=default&amp;DefaultItemOpen=1, se encuentra formulado el plan de adecuación y mejoramiento de las herramientas de gestión a cargo de cada proceso de la entidad, con respecto a la plataforma estrategica institucional debidamente concertado con cada lider de proceso.</t>
  </si>
  <si>
    <t>En el mes de mayo se publicó la noticia de convocatoria a propuestas al concurso INSPIRATE, a traves del link http://gaia.gobiernobogota.gov.co/noticias/iniciaron-las-inscripciones-del-concurso-insp%C3%Adrate , el cual constityue el primer pilar de comunicación identificado por el proceso de planeación institucional,con el que se da cumplimiento a la meta del trimestre</t>
  </si>
  <si>
    <t xml:space="preserve">acta fisica y magnetica con anexos </t>
  </si>
  <si>
    <t>ruta: https://gobiernobogota.sharepoint.com/sites/pioap/_layouts/15/WopiFrame.aspx?sourcedoc={A35CC3D6-3A1A-4204-9983-A1FD50696A27}&amp;file=CONTROL%20ACTUALIZACI%C3%93N%20DOCUMENTAL.xlsx&amp;action=default&amp;DefaultItemOpen=1</t>
  </si>
  <si>
    <t xml:space="preserve">ruta: http://gaia.gobiernobogota.gov.co/noticias/iniciaron-las-inscripciones-del-concurso-insp%C3%Adrate , </t>
  </si>
  <si>
    <t>Se tienen 3 acciones de plan de mejora SIG asociadas con riesgos que presentan avance aunque no al 100% para la fecha de corte</t>
  </si>
  <si>
    <t>El proceso cumplió con su reporte de riesgos en el II trimestre</t>
  </si>
  <si>
    <t>Asistencia a las 3 reuniones convocadas</t>
  </si>
  <si>
    <t>El porcentaje corresponde al avance en la actualización del proceso. A 30 de junio no se contaba con caracterización de proceso (90%), no se tenía matriz de riesgos (80%) y un avance del 76% en la actualización de la demas documentación</t>
  </si>
  <si>
    <t>Corresponde al promedio del cumplimiento de acciones del PAAC en las que participa el proceso, con base en el monitoreo efectuado por la OAP sobre los compromisos del PAAC en la versión 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</si>
</sst>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240A]\ #,##0.00"/>
    <numFmt numFmtId="183" formatCode="* #,##0.00&quot;    &quot;;\-* #,##0.00&quot;    &quot;;* \-#&quot;    &quot;;@\ "/>
    <numFmt numFmtId="184" formatCode="[$-C0A]dddd\,\ dd&quot; de &quot;mmmm&quot; de &quot;yyyy"/>
  </numFmts>
  <fonts count="77">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0"/>
      <name val="Tahoma"/>
      <family val="2"/>
    </font>
    <font>
      <b/>
      <sz val="22"/>
      <name val="Arial"/>
      <family val="2"/>
    </font>
    <font>
      <sz val="10"/>
      <color indexed="10"/>
      <name val="Arial"/>
      <family val="2"/>
    </font>
    <font>
      <sz val="12"/>
      <name val="Arial Narrow"/>
      <family val="2"/>
    </font>
    <font>
      <b/>
      <sz val="28"/>
      <name val="Tahoma"/>
      <family val="2"/>
    </font>
    <font>
      <b/>
      <sz val="14"/>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name val="Calibri"/>
      <family val="2"/>
    </font>
    <font>
      <sz val="10"/>
      <color indexed="8"/>
      <name val="Arial Narrow"/>
      <family val="2"/>
    </font>
    <font>
      <b/>
      <sz val="28"/>
      <color indexed="8"/>
      <name val="Arial"/>
      <family val="2"/>
    </font>
    <font>
      <sz val="14"/>
      <color indexed="8"/>
      <name val="Calibri"/>
      <family val="2"/>
    </font>
    <font>
      <b/>
      <sz val="18"/>
      <color indexed="8"/>
      <name val="Calibri"/>
      <family val="2"/>
    </font>
    <font>
      <b/>
      <sz val="11"/>
      <color indexed="8"/>
      <name val="Arial"/>
      <family val="2"/>
    </font>
    <font>
      <b/>
      <sz val="26"/>
      <color indexed="8"/>
      <name val="Arial"/>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0"/>
      <color theme="1"/>
      <name val="Arial Narrow"/>
      <family val="2"/>
    </font>
    <font>
      <b/>
      <sz val="28"/>
      <color theme="1"/>
      <name val="Arial"/>
      <family val="2"/>
    </font>
    <font>
      <sz val="14"/>
      <color rgb="FF000000"/>
      <name val="Calibri"/>
      <family val="2"/>
    </font>
    <font>
      <b/>
      <sz val="26"/>
      <color theme="1"/>
      <name val="Arial"/>
      <family val="2"/>
    </font>
    <font>
      <b/>
      <sz val="11"/>
      <color theme="1"/>
      <name val="Arial"/>
      <family val="2"/>
    </font>
    <font>
      <b/>
      <sz val="20"/>
      <color theme="1"/>
      <name val="Arial"/>
      <family val="2"/>
    </font>
    <font>
      <b/>
      <sz val="18"/>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rgb="FFFFC000"/>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top/>
      <bottom style="thin"/>
    </border>
    <border>
      <left style="medium"/>
      <right style="thin"/>
      <top style="thin"/>
      <bottom/>
    </border>
    <border>
      <left style="thin"/>
      <right style="medium"/>
      <top style="thin"/>
      <bottom/>
    </border>
    <border>
      <left/>
      <right style="medium"/>
      <top style="thin"/>
      <bottom style="thin"/>
    </border>
    <border>
      <left style="thin"/>
      <right/>
      <top style="thin"/>
      <bottom style="medium"/>
    </border>
    <border>
      <left style="thin"/>
      <right/>
      <top style="medium"/>
      <bottom style="thin"/>
    </border>
    <border>
      <left style="medium"/>
      <right style="thin"/>
      <top/>
      <bottom style="thin"/>
    </border>
    <border>
      <left style="thin"/>
      <right style="medium"/>
      <top/>
      <bottom style="thin"/>
    </border>
    <border>
      <left/>
      <right/>
      <top/>
      <bottom style="thin"/>
    </border>
    <border>
      <left style="thin"/>
      <right style="thin"/>
      <top/>
      <bottom/>
    </border>
    <border>
      <left style="thin"/>
      <right style="thin"/>
      <top/>
      <bottom style="medium"/>
    </border>
    <border>
      <left style="medium"/>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 fillId="20" borderId="0" applyNumberFormat="0" applyBorder="0" applyAlignment="0" applyProtection="0"/>
    <xf numFmtId="0" fontId="46" fillId="21" borderId="0" applyNumberFormat="0" applyBorder="0" applyAlignment="0" applyProtection="0"/>
    <xf numFmtId="0" fontId="47" fillId="22" borderId="1" applyNumberFormat="0" applyAlignment="0" applyProtection="0"/>
    <xf numFmtId="0" fontId="48" fillId="23"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30" borderId="1" applyNumberFormat="0" applyAlignment="0" applyProtection="0"/>
    <xf numFmtId="0" fontId="53" fillId="3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3" fontId="3" fillId="0" borderId="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54"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5" fillId="22"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xf numFmtId="0" fontId="3" fillId="35" borderId="0" applyNumberFormat="0" applyBorder="0" applyAlignment="0" applyProtection="0"/>
  </cellStyleXfs>
  <cellXfs count="323">
    <xf numFmtId="0" fontId="0" fillId="0" borderId="0" xfId="0" applyFont="1" applyAlignment="1">
      <alignment/>
    </xf>
    <xf numFmtId="0" fontId="61"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1" fillId="36" borderId="0" xfId="0" applyFont="1" applyFill="1" applyAlignment="1">
      <alignment horizontal="center"/>
    </xf>
    <xf numFmtId="9" fontId="3" fillId="36" borderId="11" xfId="56"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62" fillId="36" borderId="11" xfId="56" applyFont="1" applyFill="1" applyBorder="1" applyAlignment="1">
      <alignment horizontal="center" vertical="center" wrapText="1"/>
    </xf>
    <xf numFmtId="0" fontId="62" fillId="36" borderId="0" xfId="0" applyFont="1" applyFill="1" applyBorder="1" applyAlignment="1">
      <alignment vertical="center" wrapText="1"/>
    </xf>
    <xf numFmtId="0" fontId="62" fillId="36" borderId="0" xfId="0" applyFont="1" applyFill="1" applyAlignment="1">
      <alignment/>
    </xf>
    <xf numFmtId="0" fontId="61" fillId="36" borderId="0" xfId="0" applyFont="1" applyFill="1" applyAlignment="1">
      <alignment vertical="top" wrapText="1"/>
    </xf>
    <xf numFmtId="0" fontId="2" fillId="38" borderId="11" xfId="0" applyFont="1" applyFill="1" applyBorder="1" applyAlignment="1">
      <alignment horizontal="center" vertical="center" wrapText="1"/>
    </xf>
    <xf numFmtId="0" fontId="63" fillId="36" borderId="0" xfId="0" applyFont="1" applyFill="1" applyBorder="1" applyAlignment="1">
      <alignment vertical="center"/>
    </xf>
    <xf numFmtId="0" fontId="5" fillId="36" borderId="0" xfId="0" applyFont="1" applyFill="1" applyBorder="1" applyAlignment="1">
      <alignment horizontal="center" vertical="center" wrapText="1"/>
    </xf>
    <xf numFmtId="0" fontId="61" fillId="36" borderId="0" xfId="0" applyFont="1" applyFill="1" applyBorder="1" applyAlignment="1">
      <alignment/>
    </xf>
    <xf numFmtId="0" fontId="62" fillId="36" borderId="11" xfId="0" applyFont="1" applyFill="1" applyBorder="1" applyAlignment="1">
      <alignment horizontal="center" vertical="center" wrapText="1"/>
    </xf>
    <xf numFmtId="0" fontId="64" fillId="0" borderId="13" xfId="0" applyFont="1" applyFill="1" applyBorder="1" applyAlignment="1">
      <alignment horizontal="justify" vertical="center" wrapText="1"/>
    </xf>
    <xf numFmtId="0" fontId="64" fillId="0" borderId="11" xfId="0" applyFont="1" applyFill="1" applyBorder="1" applyAlignment="1">
      <alignment horizontal="center" vertical="center" wrapText="1"/>
    </xf>
    <xf numFmtId="0" fontId="0" fillId="0" borderId="0" xfId="0" applyAlignment="1">
      <alignment wrapText="1"/>
    </xf>
    <xf numFmtId="0" fontId="64" fillId="0" borderId="14" xfId="0" applyFont="1" applyFill="1" applyBorder="1" applyAlignment="1">
      <alignment horizontal="justify" vertical="center" wrapText="1"/>
    </xf>
    <xf numFmtId="0" fontId="64" fillId="0" borderId="11" xfId="0" applyFont="1" applyFill="1" applyBorder="1" applyAlignment="1">
      <alignment horizontal="justify" vertical="center" wrapText="1"/>
    </xf>
    <xf numFmtId="0" fontId="64" fillId="0" borderId="15" xfId="0" applyFont="1" applyFill="1" applyBorder="1" applyAlignment="1">
      <alignment horizontal="justify" vertical="center" wrapText="1"/>
    </xf>
    <xf numFmtId="0" fontId="64" fillId="0" borderId="16" xfId="0" applyFont="1" applyFill="1" applyBorder="1" applyAlignment="1">
      <alignment horizontal="justify" vertical="center" wrapText="1"/>
    </xf>
    <xf numFmtId="0" fontId="64"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2" fillId="36" borderId="11" xfId="56" applyNumberFormat="1" applyFont="1" applyFill="1" applyBorder="1" applyAlignment="1">
      <alignment horizontal="center" vertical="center" wrapText="1"/>
    </xf>
    <xf numFmtId="0" fontId="65" fillId="0" borderId="0" xfId="0" applyFont="1" applyAlignment="1">
      <alignment horizontal="justify"/>
    </xf>
    <xf numFmtId="0" fontId="66" fillId="10" borderId="17" xfId="0" applyFont="1" applyFill="1" applyBorder="1" applyAlignment="1">
      <alignment horizontal="justify" vertical="center" wrapText="1"/>
    </xf>
    <xf numFmtId="0" fontId="66"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66" fillId="8" borderId="17" xfId="0" applyFont="1" applyFill="1" applyBorder="1" applyAlignment="1">
      <alignment horizontal="justify" vertical="center" wrapText="1"/>
    </xf>
    <xf numFmtId="0" fontId="66"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66" fillId="40" borderId="20" xfId="0" applyFont="1" applyFill="1" applyBorder="1" applyAlignment="1">
      <alignment horizontal="justify" vertical="center" wrapText="1"/>
    </xf>
    <xf numFmtId="0" fontId="66"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66" fillId="13" borderId="19" xfId="0" applyFont="1" applyFill="1" applyBorder="1" applyAlignment="1">
      <alignment horizontal="justify" vertical="center" wrapText="1"/>
    </xf>
    <xf numFmtId="0" fontId="66"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67" fillId="13" borderId="17" xfId="0" applyFont="1" applyFill="1" applyBorder="1" applyAlignment="1">
      <alignment horizontal="justify" vertical="center" wrapText="1"/>
    </xf>
    <xf numFmtId="0" fontId="66" fillId="13" borderId="21" xfId="0" applyFont="1" applyFill="1" applyBorder="1" applyAlignment="1">
      <alignment horizontal="left" vertical="center" wrapText="1"/>
    </xf>
    <xf numFmtId="0" fontId="66"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6" applyFont="1" applyFill="1" applyBorder="1" applyAlignment="1">
      <alignment horizontal="center" vertical="center" wrapText="1"/>
    </xf>
    <xf numFmtId="0" fontId="2" fillId="36" borderId="11" xfId="0" applyFont="1" applyFill="1" applyBorder="1" applyAlignment="1">
      <alignment horizontal="justify" vertical="center" wrapText="1"/>
    </xf>
    <xf numFmtId="9" fontId="3" fillId="36" borderId="11" xfId="56" applyFont="1" applyFill="1" applyBorder="1" applyAlignment="1" applyProtection="1">
      <alignment horizontal="center" vertical="center" wrapText="1"/>
      <protection locked="0"/>
    </xf>
    <xf numFmtId="0" fontId="65" fillId="36" borderId="11" xfId="0" applyFont="1" applyFill="1" applyBorder="1" applyAlignment="1" applyProtection="1">
      <alignment horizontal="center" vertical="center" wrapText="1"/>
      <protection locked="0"/>
    </xf>
    <xf numFmtId="0" fontId="65" fillId="36" borderId="11" xfId="0" applyFont="1" applyFill="1" applyBorder="1" applyAlignment="1" applyProtection="1">
      <alignment horizontal="left" vertical="center" wrapText="1"/>
      <protection locked="0"/>
    </xf>
    <xf numFmtId="0" fontId="65" fillId="36" borderId="11" xfId="0" applyFont="1" applyFill="1" applyBorder="1" applyAlignment="1" applyProtection="1">
      <alignment horizontal="justify" vertical="center" wrapText="1"/>
      <protection locked="0"/>
    </xf>
    <xf numFmtId="0" fontId="62" fillId="36" borderId="11" xfId="0" applyFont="1" applyFill="1" applyBorder="1" applyAlignment="1" applyProtection="1">
      <alignment horizontal="center" vertical="center" wrapText="1"/>
      <protection locked="0"/>
    </xf>
    <xf numFmtId="9" fontId="62" fillId="36" borderId="11" xfId="56" applyFont="1" applyFill="1" applyBorder="1" applyAlignment="1" applyProtection="1">
      <alignment horizontal="center" vertical="center" wrapText="1"/>
      <protection locked="0"/>
    </xf>
    <xf numFmtId="9" fontId="62" fillId="36" borderId="11" xfId="0" applyNumberFormat="1" applyFont="1" applyFill="1" applyBorder="1" applyAlignment="1" applyProtection="1">
      <alignment horizontal="center" vertical="center" wrapText="1"/>
      <protection locked="0"/>
    </xf>
    <xf numFmtId="180" fontId="62" fillId="36" borderId="11" xfId="56" applyNumberFormat="1" applyFont="1" applyFill="1" applyBorder="1" applyAlignment="1" applyProtection="1">
      <alignment horizontal="center" vertical="center" wrapText="1"/>
      <protection locked="0"/>
    </xf>
    <xf numFmtId="181" fontId="62" fillId="36" borderId="11" xfId="0" applyNumberFormat="1" applyFont="1" applyFill="1" applyBorder="1" applyAlignment="1" applyProtection="1">
      <alignment horizontal="center" vertical="center" wrapText="1"/>
      <protection locked="0"/>
    </xf>
    <xf numFmtId="0" fontId="62" fillId="36" borderId="11" xfId="0" applyFont="1" applyFill="1" applyBorder="1" applyAlignment="1" applyProtection="1">
      <alignment horizontal="justify" vertical="center" wrapText="1"/>
      <protection locked="0"/>
    </xf>
    <xf numFmtId="0" fontId="62" fillId="36" borderId="11" xfId="0" applyFont="1" applyFill="1" applyBorder="1" applyAlignment="1" applyProtection="1">
      <alignment horizontal="left" vertical="center" wrapText="1"/>
      <protection locked="0"/>
    </xf>
    <xf numFmtId="0" fontId="0" fillId="0" borderId="11" xfId="0" applyBorder="1" applyAlignment="1">
      <alignmen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1" xfId="0" applyFont="1" applyFill="1" applyBorder="1" applyAlignment="1">
      <alignment horizontal="justify" vertical="center" wrapText="1"/>
    </xf>
    <xf numFmtId="9" fontId="0" fillId="0" borderId="11" xfId="56" applyFont="1" applyBorder="1" applyAlignment="1">
      <alignment horizontal="center" vertical="center"/>
    </xf>
    <xf numFmtId="0" fontId="63" fillId="36" borderId="0" xfId="0" applyFont="1" applyFill="1" applyBorder="1" applyAlignment="1">
      <alignment horizontal="right" vertical="center" wrapText="1"/>
    </xf>
    <xf numFmtId="0" fontId="63" fillId="36" borderId="0" xfId="0" applyFont="1" applyFill="1" applyBorder="1" applyAlignment="1">
      <alignment vertical="top" wrapText="1"/>
    </xf>
    <xf numFmtId="0" fontId="63" fillId="36" borderId="0" xfId="0"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2" fillId="36" borderId="11" xfId="0" applyFont="1" applyFill="1" applyBorder="1" applyAlignment="1">
      <alignment horizontal="center" vertical="top" wrapText="1"/>
    </xf>
    <xf numFmtId="0" fontId="62" fillId="39" borderId="11" xfId="0" applyFont="1" applyFill="1" applyBorder="1" applyAlignment="1" applyProtection="1">
      <alignment horizontal="center" vertical="center" wrapText="1"/>
      <protection locked="0"/>
    </xf>
    <xf numFmtId="9" fontId="0" fillId="0" borderId="11" xfId="56" applyFont="1" applyBorder="1" applyAlignment="1">
      <alignment horizontal="center" vertical="center"/>
    </xf>
    <xf numFmtId="0" fontId="0" fillId="39" borderId="11" xfId="0" applyFill="1" applyBorder="1" applyAlignment="1" applyProtection="1">
      <alignment horizontal="left" vertical="center" wrapText="1"/>
      <protection locked="0"/>
    </xf>
    <xf numFmtId="0" fontId="37" fillId="39" borderId="11" xfId="0" applyFont="1" applyFill="1" applyBorder="1" applyAlignment="1" applyProtection="1">
      <alignment horizontal="left" vertical="center" wrapText="1"/>
      <protection locked="0"/>
    </xf>
    <xf numFmtId="9" fontId="0" fillId="36" borderId="11" xfId="56" applyFont="1" applyFill="1" applyBorder="1" applyAlignment="1">
      <alignment horizontal="center" vertical="center"/>
    </xf>
    <xf numFmtId="0" fontId="62" fillId="36" borderId="22" xfId="0" applyFont="1" applyFill="1" applyBorder="1" applyAlignment="1" applyProtection="1">
      <alignment horizontal="center" vertical="center" wrapText="1"/>
      <protection locked="0"/>
    </xf>
    <xf numFmtId="0" fontId="65" fillId="36" borderId="22" xfId="0" applyFont="1" applyFill="1" applyBorder="1" applyAlignment="1" applyProtection="1">
      <alignment horizontal="center" vertical="center" wrapText="1"/>
      <protection locked="0"/>
    </xf>
    <xf numFmtId="0" fontId="62" fillId="36" borderId="11"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69" fillId="36" borderId="12" xfId="0" applyFont="1" applyFill="1" applyBorder="1" applyAlignment="1">
      <alignment horizontal="justify" vertical="center" wrapText="1"/>
    </xf>
    <xf numFmtId="0" fontId="62" fillId="36" borderId="17" xfId="0" applyFont="1" applyFill="1" applyBorder="1" applyAlignment="1">
      <alignment horizontal="center" vertical="center" wrapText="1"/>
    </xf>
    <xf numFmtId="0" fontId="62" fillId="36" borderId="11" xfId="0" applyNumberFormat="1" applyFont="1" applyFill="1" applyBorder="1" applyAlignment="1">
      <alignment horizontal="center" vertical="center" wrapText="1"/>
    </xf>
    <xf numFmtId="0" fontId="62" fillId="36" borderId="11" xfId="0" applyFont="1" applyFill="1" applyBorder="1" applyAlignment="1">
      <alignment horizontal="left" vertical="center" wrapText="1"/>
    </xf>
    <xf numFmtId="0" fontId="61" fillId="36" borderId="11" xfId="0" applyFont="1" applyFill="1" applyBorder="1" applyAlignment="1" applyProtection="1">
      <alignment horizontal="center" vertical="center"/>
      <protection locked="0"/>
    </xf>
    <xf numFmtId="9" fontId="70" fillId="36" borderId="15" xfId="56" applyFont="1" applyFill="1" applyBorder="1" applyAlignment="1" applyProtection="1">
      <alignment horizontal="center" vertical="center" wrapText="1"/>
      <protection locked="0"/>
    </xf>
    <xf numFmtId="9" fontId="3" fillId="36" borderId="15" xfId="56" applyFont="1" applyFill="1" applyBorder="1" applyAlignment="1">
      <alignment horizontal="center" vertical="center" wrapText="1"/>
    </xf>
    <xf numFmtId="0" fontId="65" fillId="36" borderId="15" xfId="0" applyFont="1" applyFill="1" applyBorder="1" applyAlignment="1" applyProtection="1">
      <alignment horizontal="center" vertical="center" wrapText="1"/>
      <protection locked="0"/>
    </xf>
    <xf numFmtId="9" fontId="10" fillId="36" borderId="15" xfId="56" applyFont="1" applyFill="1" applyBorder="1" applyAlignment="1">
      <alignment horizontal="center" vertical="center" wrapText="1"/>
    </xf>
    <xf numFmtId="0" fontId="62" fillId="36" borderId="14" xfId="0" applyFont="1" applyFill="1" applyBorder="1" applyAlignment="1" applyProtection="1">
      <alignment horizontal="center" vertical="center" wrapText="1"/>
      <protection locked="0"/>
    </xf>
    <xf numFmtId="0" fontId="62" fillId="36" borderId="14" xfId="0" applyFont="1" applyFill="1" applyBorder="1" applyAlignment="1">
      <alignment horizontal="center" vertical="center" wrapText="1"/>
    </xf>
    <xf numFmtId="9" fontId="62" fillId="36" borderId="14" xfId="0" applyNumberFormat="1" applyFont="1" applyFill="1" applyBorder="1" applyAlignment="1" applyProtection="1">
      <alignment horizontal="center" vertical="center" wrapText="1"/>
      <protection locked="0"/>
    </xf>
    <xf numFmtId="0" fontId="62" fillId="36" borderId="14" xfId="0" applyFont="1" applyFill="1" applyBorder="1" applyAlignment="1" applyProtection="1">
      <alignment horizontal="left" vertical="center" wrapText="1"/>
      <protection locked="0"/>
    </xf>
    <xf numFmtId="9" fontId="3" fillId="36" borderId="14" xfId="56" applyFont="1" applyFill="1" applyBorder="1" applyAlignment="1">
      <alignment horizontal="center" vertical="center" wrapText="1"/>
    </xf>
    <xf numFmtId="0" fontId="62" fillId="36" borderId="14" xfId="0" applyFont="1" applyFill="1" applyBorder="1" applyAlignment="1" applyProtection="1">
      <alignment horizontal="justify" vertical="center" wrapText="1"/>
      <protection locked="0"/>
    </xf>
    <xf numFmtId="0" fontId="62" fillId="36" borderId="14" xfId="56" applyNumberFormat="1" applyFont="1" applyFill="1" applyBorder="1" applyAlignment="1">
      <alignment horizontal="center" vertical="center" wrapText="1"/>
    </xf>
    <xf numFmtId="9" fontId="62" fillId="36" borderId="14" xfId="56" applyFont="1" applyFill="1" applyBorder="1" applyAlignment="1" applyProtection="1">
      <alignment horizontal="center" vertical="center" wrapText="1"/>
      <protection locked="0"/>
    </xf>
    <xf numFmtId="9" fontId="62" fillId="36" borderId="14" xfId="56" applyNumberFormat="1" applyFont="1" applyFill="1" applyBorder="1" applyAlignment="1" applyProtection="1">
      <alignment horizontal="center" vertical="center" wrapText="1"/>
      <protection locked="0"/>
    </xf>
    <xf numFmtId="0" fontId="65" fillId="36" borderId="14" xfId="0" applyFont="1" applyFill="1" applyBorder="1" applyAlignment="1" applyProtection="1">
      <alignment horizontal="justify" vertical="center" wrapText="1"/>
      <protection locked="0"/>
    </xf>
    <xf numFmtId="9" fontId="62" fillId="36" borderId="14" xfId="56" applyFont="1" applyFill="1" applyBorder="1" applyAlignment="1">
      <alignment horizontal="center" vertical="center" wrapText="1"/>
    </xf>
    <xf numFmtId="9" fontId="3" fillId="36" borderId="14" xfId="56" applyFont="1" applyFill="1" applyBorder="1" applyAlignment="1" applyProtection="1">
      <alignment horizontal="center" vertical="center" wrapText="1"/>
      <protection locked="0"/>
    </xf>
    <xf numFmtId="0" fontId="65" fillId="36" borderId="24" xfId="0" applyFont="1" applyFill="1" applyBorder="1" applyAlignment="1" applyProtection="1">
      <alignment horizontal="justify" vertical="center" wrapText="1"/>
      <protection locked="0"/>
    </xf>
    <xf numFmtId="0" fontId="0" fillId="39" borderId="25" xfId="0" applyFill="1" applyBorder="1" applyAlignment="1">
      <alignment vertical="center" wrapText="1"/>
    </xf>
    <xf numFmtId="0" fontId="65" fillId="36" borderId="26" xfId="0" applyFont="1" applyFill="1" applyBorder="1" applyAlignment="1" applyProtection="1">
      <alignment horizontal="justify" vertical="center" wrapText="1"/>
      <protection locked="0"/>
    </xf>
    <xf numFmtId="0" fontId="65" fillId="36" borderId="26" xfId="0" applyFont="1" applyFill="1" applyBorder="1" applyAlignment="1" applyProtection="1">
      <alignment horizontal="left" vertical="center" wrapText="1"/>
      <protection locked="0"/>
    </xf>
    <xf numFmtId="0" fontId="37" fillId="39" borderId="25" xfId="0" applyFont="1" applyFill="1" applyBorder="1" applyAlignment="1">
      <alignment vertical="center" wrapText="1"/>
    </xf>
    <xf numFmtId="0" fontId="0" fillId="39" borderId="27" xfId="0" applyFill="1" applyBorder="1" applyAlignment="1">
      <alignment vertical="center" wrapText="1"/>
    </xf>
    <xf numFmtId="9" fontId="0" fillId="0" borderId="16" xfId="56" applyFont="1" applyBorder="1" applyAlignment="1">
      <alignment horizontal="center" vertical="center"/>
    </xf>
    <xf numFmtId="0" fontId="62" fillId="3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39" borderId="16" xfId="0" applyFill="1" applyBorder="1" applyAlignment="1" applyProtection="1">
      <alignment horizontal="left" vertical="center" wrapText="1"/>
      <protection locked="0"/>
    </xf>
    <xf numFmtId="0" fontId="62" fillId="36" borderId="16" xfId="0" applyFont="1" applyFill="1" applyBorder="1" applyAlignment="1" applyProtection="1">
      <alignment horizontal="center" vertical="center" wrapText="1"/>
      <protection locked="0"/>
    </xf>
    <xf numFmtId="0" fontId="62" fillId="36" borderId="16" xfId="0" applyFont="1" applyFill="1" applyBorder="1" applyAlignment="1">
      <alignment horizontal="center" vertical="center" wrapText="1"/>
    </xf>
    <xf numFmtId="9" fontId="62" fillId="36" borderId="16" xfId="0" applyNumberFormat="1" applyFont="1" applyFill="1" applyBorder="1" applyAlignment="1" applyProtection="1">
      <alignment horizontal="center" vertical="center" wrapText="1"/>
      <protection locked="0"/>
    </xf>
    <xf numFmtId="0" fontId="62" fillId="36" borderId="16" xfId="0" applyFont="1" applyFill="1" applyBorder="1" applyAlignment="1" applyProtection="1">
      <alignment horizontal="left" vertical="center" wrapText="1"/>
      <protection locked="0"/>
    </xf>
    <xf numFmtId="9" fontId="3" fillId="36" borderId="16" xfId="56" applyFont="1" applyFill="1" applyBorder="1" applyAlignment="1">
      <alignment horizontal="center" vertical="center" wrapText="1"/>
    </xf>
    <xf numFmtId="0" fontId="62" fillId="36" borderId="16" xfId="0" applyFont="1" applyFill="1" applyBorder="1" applyAlignment="1" applyProtection="1">
      <alignment horizontal="justify" vertical="center" wrapText="1"/>
      <protection locked="0"/>
    </xf>
    <xf numFmtId="0" fontId="62" fillId="36" borderId="16" xfId="56" applyNumberFormat="1" applyFont="1" applyFill="1" applyBorder="1" applyAlignment="1">
      <alignment horizontal="center" vertical="center" wrapText="1"/>
    </xf>
    <xf numFmtId="9" fontId="62" fillId="36" borderId="16" xfId="56" applyFont="1" applyFill="1" applyBorder="1" applyAlignment="1">
      <alignment horizontal="center" vertical="center" wrapText="1"/>
    </xf>
    <xf numFmtId="9" fontId="3" fillId="36" borderId="16" xfId="56" applyFont="1" applyFill="1" applyBorder="1" applyAlignment="1" applyProtection="1">
      <alignment horizontal="center" vertical="center" wrapText="1"/>
      <protection locked="0"/>
    </xf>
    <xf numFmtId="0" fontId="62" fillId="36" borderId="28"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62" fillId="36" borderId="29" xfId="0" applyFont="1" applyFill="1" applyBorder="1" applyAlignment="1" applyProtection="1">
      <alignment horizontal="justify" vertical="center" wrapText="1"/>
      <protection locked="0"/>
    </xf>
    <xf numFmtId="0" fontId="69" fillId="36" borderId="30" xfId="0" applyFont="1" applyFill="1" applyBorder="1" applyAlignment="1">
      <alignment horizontal="justify" vertical="center" wrapText="1"/>
    </xf>
    <xf numFmtId="0" fontId="62" fillId="36" borderId="19" xfId="0" applyFont="1" applyFill="1" applyBorder="1" applyAlignment="1">
      <alignment horizontal="center" vertical="center" wrapText="1"/>
    </xf>
    <xf numFmtId="0" fontId="62" fillId="36" borderId="14" xfId="0" applyNumberFormat="1" applyFont="1" applyFill="1" applyBorder="1" applyAlignment="1" applyProtection="1">
      <alignment horizontal="center" vertical="center" wrapText="1"/>
      <protection locked="0"/>
    </xf>
    <xf numFmtId="0" fontId="65" fillId="36" borderId="14" xfId="0" applyFont="1" applyFill="1" applyBorder="1" applyAlignment="1" applyProtection="1">
      <alignment horizontal="center" vertical="center" wrapText="1"/>
      <protection locked="0"/>
    </xf>
    <xf numFmtId="0" fontId="62" fillId="36" borderId="25" xfId="0" applyFont="1" applyFill="1" applyBorder="1" applyAlignment="1" applyProtection="1">
      <alignment horizontal="justify" vertical="center" wrapText="1"/>
      <protection locked="0"/>
    </xf>
    <xf numFmtId="0" fontId="65" fillId="36" borderId="26" xfId="0" applyFont="1" applyFill="1" applyBorder="1" applyAlignment="1" applyProtection="1">
      <alignment horizontal="center" vertical="center" wrapText="1"/>
      <protection locked="0"/>
    </xf>
    <xf numFmtId="0" fontId="62" fillId="36" borderId="27" xfId="0" applyFont="1" applyFill="1" applyBorder="1" applyAlignment="1" applyProtection="1">
      <alignment horizontal="justify" vertical="center" wrapText="1"/>
      <protection locked="0"/>
    </xf>
    <xf numFmtId="0" fontId="69" fillId="36" borderId="16" xfId="0" applyFont="1" applyFill="1" applyBorder="1" applyAlignment="1">
      <alignment horizontal="justify" vertical="center" wrapText="1"/>
    </xf>
    <xf numFmtId="0" fontId="62" fillId="36" borderId="18" xfId="0" applyFont="1" applyFill="1" applyBorder="1" applyAlignment="1">
      <alignment horizontal="center" vertical="center" wrapText="1"/>
    </xf>
    <xf numFmtId="9" fontId="62" fillId="36" borderId="16" xfId="56" applyFont="1" applyFill="1" applyBorder="1" applyAlignment="1" applyProtection="1">
      <alignment horizontal="center" vertical="center" wrapText="1"/>
      <protection locked="0"/>
    </xf>
    <xf numFmtId="180" fontId="62" fillId="36" borderId="16" xfId="56" applyNumberFormat="1" applyFont="1" applyFill="1" applyBorder="1" applyAlignment="1" applyProtection="1">
      <alignment horizontal="center" vertical="center" wrapText="1"/>
      <protection locked="0"/>
    </xf>
    <xf numFmtId="0" fontId="65" fillId="36" borderId="16" xfId="0" applyFont="1" applyFill="1" applyBorder="1" applyAlignment="1" applyProtection="1">
      <alignment horizontal="center" vertical="center" wrapText="1"/>
      <protection locked="0"/>
    </xf>
    <xf numFmtId="0" fontId="65" fillId="36" borderId="28" xfId="0" applyFont="1" applyFill="1" applyBorder="1" applyAlignment="1" applyProtection="1">
      <alignment horizontal="center" vertical="center" wrapText="1"/>
      <protection locked="0"/>
    </xf>
    <xf numFmtId="0" fontId="2" fillId="36" borderId="31"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6" borderId="25" xfId="0" applyFont="1" applyFill="1" applyBorder="1" applyAlignment="1">
      <alignment vertical="center" wrapText="1"/>
    </xf>
    <xf numFmtId="0" fontId="62" fillId="36" borderId="26" xfId="0" applyFont="1" applyFill="1" applyBorder="1" applyAlignment="1">
      <alignment horizontal="center" vertical="center" wrapText="1"/>
    </xf>
    <xf numFmtId="0" fontId="71" fillId="0" borderId="26" xfId="0" applyFont="1" applyBorder="1" applyAlignment="1">
      <alignment horizontal="justify" vertical="center" wrapText="1"/>
    </xf>
    <xf numFmtId="0" fontId="62" fillId="36" borderId="34" xfId="0" applyFont="1" applyFill="1" applyBorder="1" applyAlignment="1" applyProtection="1">
      <alignment horizontal="center" vertical="center" wrapText="1"/>
      <protection locked="0"/>
    </xf>
    <xf numFmtId="0" fontId="62" fillId="36" borderId="26" xfId="0" applyFont="1" applyFill="1" applyBorder="1" applyAlignment="1" applyProtection="1">
      <alignment horizontal="center" vertical="center" wrapText="1"/>
      <protection locked="0"/>
    </xf>
    <xf numFmtId="0" fontId="2" fillId="36" borderId="27"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63"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8" xfId="0" applyFont="1" applyFill="1" applyBorder="1" applyAlignment="1">
      <alignment horizontal="center" vertical="center" wrapText="1"/>
    </xf>
    <xf numFmtId="182" fontId="62" fillId="36" borderId="24" xfId="51" applyNumberFormat="1" applyFont="1" applyFill="1" applyBorder="1" applyAlignment="1" applyProtection="1">
      <alignment horizontal="center" vertical="center" wrapText="1"/>
      <protection locked="0"/>
    </xf>
    <xf numFmtId="182" fontId="62" fillId="36" borderId="26" xfId="51" applyNumberFormat="1" applyFont="1" applyFill="1" applyBorder="1" applyAlignment="1" applyProtection="1">
      <alignment horizontal="center" vertical="center" wrapText="1"/>
      <protection locked="0"/>
    </xf>
    <xf numFmtId="182" fontId="62" fillId="36" borderId="28" xfId="51" applyNumberFormat="1" applyFont="1" applyFill="1" applyBorder="1" applyAlignment="1" applyProtection="1">
      <alignment horizontal="center" vertical="center" wrapText="1"/>
      <protection locked="0"/>
    </xf>
    <xf numFmtId="182" fontId="62" fillId="36" borderId="26" xfId="0" applyNumberFormat="1" applyFont="1" applyFill="1" applyBorder="1" applyAlignment="1" applyProtection="1">
      <alignment horizontal="center" vertical="center" wrapText="1"/>
      <protection locked="0"/>
    </xf>
    <xf numFmtId="0" fontId="2" fillId="37" borderId="35" xfId="0" applyFont="1" applyFill="1" applyBorder="1" applyAlignment="1">
      <alignment horizontal="center" vertical="center" wrapText="1"/>
    </xf>
    <xf numFmtId="0" fontId="62" fillId="36" borderId="36" xfId="0" applyFont="1" applyFill="1" applyBorder="1" applyAlignment="1" applyProtection="1">
      <alignment horizontal="center" vertical="center" wrapText="1"/>
      <protection locked="0"/>
    </xf>
    <xf numFmtId="0" fontId="62" fillId="36" borderId="35" xfId="0" applyFont="1" applyFill="1" applyBorder="1" applyAlignment="1" applyProtection="1">
      <alignment horizontal="center" vertical="center" wrapText="1"/>
      <protection locked="0"/>
    </xf>
    <xf numFmtId="0" fontId="2" fillId="19" borderId="25"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62" fillId="36" borderId="29" xfId="0" applyFont="1" applyFill="1" applyBorder="1" applyAlignment="1" applyProtection="1">
      <alignment horizontal="center" vertical="center" wrapText="1"/>
      <protection locked="0"/>
    </xf>
    <xf numFmtId="0" fontId="62" fillId="36" borderId="25" xfId="0" applyFont="1" applyFill="1" applyBorder="1" applyAlignment="1" applyProtection="1">
      <alignment horizontal="center" vertical="center" wrapText="1"/>
      <protection locked="0"/>
    </xf>
    <xf numFmtId="0" fontId="62" fillId="36" borderId="27" xfId="0" applyFont="1" applyFill="1" applyBorder="1" applyAlignment="1" applyProtection="1">
      <alignment horizontal="center" vertical="center" wrapText="1"/>
      <protection locked="0"/>
    </xf>
    <xf numFmtId="0" fontId="2" fillId="26" borderId="25"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3" xfId="0" applyFont="1" applyFill="1" applyBorder="1" applyAlignment="1">
      <alignment horizontal="center" vertical="center" wrapText="1"/>
    </xf>
    <xf numFmtId="0" fontId="62" fillId="36" borderId="29" xfId="0" applyFont="1" applyFill="1" applyBorder="1" applyAlignment="1">
      <alignment horizontal="center" vertical="center" wrapText="1"/>
    </xf>
    <xf numFmtId="0" fontId="62" fillId="36" borderId="24" xfId="0" applyFont="1" applyFill="1" applyBorder="1" applyAlignment="1" applyProtection="1">
      <alignment horizontal="justify" vertical="center" wrapText="1"/>
      <protection locked="0"/>
    </xf>
    <xf numFmtId="0" fontId="62" fillId="36" borderId="25" xfId="0" applyFont="1" applyFill="1" applyBorder="1" applyAlignment="1">
      <alignment horizontal="center" vertical="center" wrapText="1"/>
    </xf>
    <xf numFmtId="0" fontId="62" fillId="36" borderId="26" xfId="0" applyFont="1" applyFill="1" applyBorder="1" applyAlignment="1" applyProtection="1">
      <alignment horizontal="justify" vertical="center" wrapText="1"/>
      <protection locked="0"/>
    </xf>
    <xf numFmtId="0" fontId="62" fillId="36" borderId="27" xfId="0" applyFont="1" applyFill="1" applyBorder="1" applyAlignment="1">
      <alignment horizontal="center" vertical="center" wrapText="1"/>
    </xf>
    <xf numFmtId="0" fontId="62" fillId="36" borderId="28" xfId="0" applyFont="1" applyFill="1" applyBorder="1" applyAlignment="1" applyProtection="1">
      <alignment horizontal="justify" vertical="center" wrapText="1"/>
      <protection locked="0"/>
    </xf>
    <xf numFmtId="0" fontId="2" fillId="19" borderId="32" xfId="0" applyFont="1" applyFill="1" applyBorder="1" applyAlignment="1">
      <alignment horizontal="center" vertical="center" wrapText="1"/>
    </xf>
    <xf numFmtId="0" fontId="2" fillId="19" borderId="33" xfId="0" applyFont="1" applyFill="1" applyBorder="1" applyAlignment="1">
      <alignment horizontal="center" vertical="center" wrapText="1"/>
    </xf>
    <xf numFmtId="0" fontId="62" fillId="36" borderId="24" xfId="0" applyFont="1" applyFill="1" applyBorder="1" applyAlignment="1" applyProtection="1">
      <alignment horizontal="center" vertical="center" wrapText="1"/>
      <protection locked="0"/>
    </xf>
    <xf numFmtId="0" fontId="62" fillId="36" borderId="36" xfId="0" applyFont="1" applyFill="1" applyBorder="1" applyAlignment="1" applyProtection="1">
      <alignment horizontal="justify" vertical="center" wrapText="1"/>
      <protection locked="0"/>
    </xf>
    <xf numFmtId="0" fontId="2" fillId="39" borderId="25"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62" fillId="36" borderId="37" xfId="0" applyFont="1" applyFill="1" applyBorder="1" applyAlignment="1">
      <alignment horizontal="center" vertical="center" wrapText="1"/>
    </xf>
    <xf numFmtId="9" fontId="62" fillId="36" borderId="15" xfId="56" applyFont="1" applyFill="1" applyBorder="1" applyAlignment="1">
      <alignment horizontal="center" vertical="center" wrapText="1"/>
    </xf>
    <xf numFmtId="9" fontId="3" fillId="36" borderId="15" xfId="56" applyFont="1" applyFill="1" applyBorder="1" applyAlignment="1" applyProtection="1">
      <alignment horizontal="center" vertical="center" wrapText="1"/>
      <protection locked="0"/>
    </xf>
    <xf numFmtId="0" fontId="65" fillId="36" borderId="38" xfId="0" applyFont="1" applyFill="1" applyBorder="1" applyAlignment="1" applyProtection="1">
      <alignment horizontal="center" vertical="center" wrapText="1"/>
      <protection locked="0"/>
    </xf>
    <xf numFmtId="0" fontId="2" fillId="16" borderId="27"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8" xfId="0" applyFont="1" applyFill="1" applyBorder="1" applyAlignment="1">
      <alignment horizontal="center" vertical="center" wrapText="1"/>
    </xf>
    <xf numFmtId="9" fontId="0" fillId="26" borderId="14" xfId="56" applyFont="1" applyFill="1" applyBorder="1" applyAlignment="1">
      <alignment horizontal="center" vertical="center" wrapText="1"/>
    </xf>
    <xf numFmtId="9" fontId="0" fillId="26" borderId="11" xfId="56" applyFont="1" applyFill="1" applyBorder="1" applyAlignment="1">
      <alignment horizontal="center" vertical="center" wrapText="1"/>
    </xf>
    <xf numFmtId="9" fontId="0" fillId="26" borderId="16" xfId="56" applyFont="1" applyFill="1" applyBorder="1" applyAlignment="1">
      <alignment horizontal="center" vertical="center" wrapText="1"/>
    </xf>
    <xf numFmtId="0" fontId="12" fillId="39" borderId="37" xfId="0" applyFont="1" applyFill="1" applyBorder="1" applyAlignment="1">
      <alignment vertical="center" wrapText="1"/>
    </xf>
    <xf numFmtId="9" fontId="12" fillId="36" borderId="15" xfId="56" applyFont="1" applyFill="1" applyBorder="1" applyAlignment="1">
      <alignment horizontal="center" vertical="center" wrapText="1"/>
    </xf>
    <xf numFmtId="0" fontId="12" fillId="39" borderId="15" xfId="0" applyFont="1" applyFill="1" applyBorder="1" applyAlignment="1" applyProtection="1">
      <alignment horizontal="center" vertical="center" wrapText="1"/>
      <protection locked="0"/>
    </xf>
    <xf numFmtId="0" fontId="12" fillId="36" borderId="15" xfId="0" applyFont="1" applyFill="1" applyBorder="1" applyAlignment="1">
      <alignment vertical="center" wrapText="1"/>
    </xf>
    <xf numFmtId="0" fontId="12" fillId="39" borderId="15" xfId="0" applyFont="1" applyFill="1" applyBorder="1" applyAlignment="1">
      <alignment horizontal="left" vertical="center" wrapText="1"/>
    </xf>
    <xf numFmtId="0" fontId="12" fillId="36" borderId="15" xfId="0" applyFont="1" applyFill="1" applyBorder="1" applyAlignment="1" applyProtection="1">
      <alignment horizontal="center" vertical="center" wrapText="1"/>
      <protection locked="0"/>
    </xf>
    <xf numFmtId="0" fontId="12" fillId="36" borderId="15" xfId="0" applyFont="1" applyFill="1" applyBorder="1" applyAlignment="1">
      <alignment horizontal="center" vertical="center" wrapText="1"/>
    </xf>
    <xf numFmtId="0" fontId="61" fillId="36" borderId="14" xfId="0" applyNumberFormat="1" applyFont="1" applyFill="1" applyBorder="1" applyAlignment="1" applyProtection="1">
      <alignment horizontal="center" vertical="center"/>
      <protection locked="0"/>
    </xf>
    <xf numFmtId="0" fontId="62" fillId="36" borderId="11" xfId="56" applyNumberFormat="1" applyFont="1" applyFill="1" applyBorder="1" applyAlignment="1" applyProtection="1">
      <alignment horizontal="center" vertical="center" wrapText="1"/>
      <protection locked="0"/>
    </xf>
    <xf numFmtId="0" fontId="62" fillId="36" borderId="14" xfId="56" applyNumberFormat="1" applyFont="1" applyFill="1" applyBorder="1" applyAlignment="1" applyProtection="1">
      <alignment horizontal="center" vertical="center" wrapText="1"/>
      <protection locked="0"/>
    </xf>
    <xf numFmtId="9" fontId="14" fillId="36" borderId="36" xfId="56" applyFont="1" applyFill="1" applyBorder="1" applyAlignment="1">
      <alignment horizontal="center" vertical="center" wrapText="1"/>
    </xf>
    <xf numFmtId="0" fontId="62" fillId="0" borderId="14" xfId="0" applyFont="1" applyFill="1" applyBorder="1" applyAlignment="1" applyProtection="1">
      <alignment horizontal="center" vertical="center" wrapText="1"/>
      <protection locked="0"/>
    </xf>
    <xf numFmtId="9" fontId="62" fillId="42" borderId="14" xfId="56" applyFont="1" applyFill="1" applyBorder="1" applyAlignment="1" applyProtection="1">
      <alignment horizontal="center" vertical="center" wrapText="1"/>
      <protection locked="0"/>
    </xf>
    <xf numFmtId="0" fontId="62" fillId="36" borderId="31" xfId="0" applyFont="1" applyFill="1" applyBorder="1" applyAlignment="1" applyProtection="1">
      <alignment horizontal="center" vertical="center" wrapText="1"/>
      <protection locked="0"/>
    </xf>
    <xf numFmtId="0" fontId="62" fillId="36" borderId="20" xfId="0" applyFont="1" applyFill="1" applyBorder="1" applyAlignment="1" applyProtection="1">
      <alignment horizontal="center" vertical="center" wrapText="1"/>
      <protection locked="0"/>
    </xf>
    <xf numFmtId="0" fontId="65" fillId="36" borderId="31" xfId="0" applyFont="1" applyFill="1" applyBorder="1" applyAlignment="1" applyProtection="1">
      <alignment horizontal="center" vertical="center" wrapText="1"/>
      <protection locked="0"/>
    </xf>
    <xf numFmtId="0" fontId="65" fillId="36" borderId="20" xfId="0" applyFont="1" applyFill="1" applyBorder="1" applyAlignment="1" applyProtection="1">
      <alignment horizontal="center" vertical="center" wrapText="1"/>
      <protection locked="0"/>
    </xf>
    <xf numFmtId="0" fontId="63" fillId="36" borderId="0" xfId="0" applyFont="1" applyFill="1" applyBorder="1" applyAlignment="1">
      <alignment horizontal="right" vertical="center" wrapText="1"/>
    </xf>
    <xf numFmtId="9" fontId="3" fillId="36" borderId="31" xfId="56" applyFont="1" applyFill="1" applyBorder="1" applyAlignment="1" applyProtection="1">
      <alignment horizontal="center" vertical="center" wrapText="1"/>
      <protection locked="0"/>
    </xf>
    <xf numFmtId="9" fontId="3" fillId="36" borderId="20" xfId="56" applyFont="1" applyFill="1" applyBorder="1" applyAlignment="1" applyProtection="1">
      <alignment horizontal="center" vertical="center" wrapText="1"/>
      <protection locked="0"/>
    </xf>
    <xf numFmtId="0" fontId="72" fillId="43" borderId="31" xfId="0" applyFont="1" applyFill="1" applyBorder="1" applyAlignment="1" applyProtection="1">
      <alignment horizontal="center" vertical="center" wrapText="1"/>
      <protection locked="0"/>
    </xf>
    <xf numFmtId="0" fontId="72" fillId="43" borderId="39" xfId="0" applyFont="1" applyFill="1" applyBorder="1" applyAlignment="1" applyProtection="1">
      <alignment horizontal="center" vertical="center" wrapText="1"/>
      <protection locked="0"/>
    </xf>
    <xf numFmtId="0" fontId="72" fillId="43" borderId="20" xfId="0" applyFont="1" applyFill="1" applyBorder="1" applyAlignment="1" applyProtection="1">
      <alignment horizontal="center" vertical="center" wrapText="1"/>
      <protection locked="0"/>
    </xf>
    <xf numFmtId="0" fontId="73" fillId="29" borderId="31" xfId="0" applyFont="1" applyFill="1" applyBorder="1" applyAlignment="1" applyProtection="1">
      <alignment horizontal="center" vertical="center" wrapText="1"/>
      <protection locked="0"/>
    </xf>
    <xf numFmtId="0" fontId="73" fillId="29" borderId="39" xfId="0" applyFont="1" applyFill="1" applyBorder="1" applyAlignment="1" applyProtection="1">
      <alignment horizontal="center" vertical="center" wrapText="1"/>
      <protection locked="0"/>
    </xf>
    <xf numFmtId="0" fontId="73" fillId="29" borderId="20" xfId="0" applyFont="1" applyFill="1" applyBorder="1" applyAlignment="1" applyProtection="1">
      <alignment horizontal="center" vertical="center" wrapText="1"/>
      <protection locked="0"/>
    </xf>
    <xf numFmtId="0" fontId="73" fillId="26" borderId="31" xfId="0" applyFont="1" applyFill="1" applyBorder="1" applyAlignment="1" applyProtection="1">
      <alignment horizontal="center" vertical="center" wrapText="1"/>
      <protection locked="0"/>
    </xf>
    <xf numFmtId="0" fontId="73" fillId="26" borderId="39" xfId="0" applyFont="1" applyFill="1" applyBorder="1" applyAlignment="1" applyProtection="1">
      <alignment horizontal="center" vertical="center" wrapText="1"/>
      <protection locked="0"/>
    </xf>
    <xf numFmtId="0" fontId="73" fillId="26" borderId="20" xfId="0" applyFont="1" applyFill="1" applyBorder="1" applyAlignment="1" applyProtection="1">
      <alignment horizontal="center" vertical="center" wrapText="1"/>
      <protection locked="0"/>
    </xf>
    <xf numFmtId="0" fontId="73" fillId="39" borderId="31" xfId="0" applyFont="1" applyFill="1" applyBorder="1" applyAlignment="1" applyProtection="1">
      <alignment horizontal="center" vertical="center" wrapText="1"/>
      <protection locked="0"/>
    </xf>
    <xf numFmtId="0" fontId="73" fillId="39" borderId="39" xfId="0" applyFont="1" applyFill="1" applyBorder="1" applyAlignment="1" applyProtection="1">
      <alignment horizontal="center" vertical="center" wrapText="1"/>
      <protection locked="0"/>
    </xf>
    <xf numFmtId="0" fontId="73" fillId="39" borderId="20" xfId="0" applyFont="1" applyFill="1" applyBorder="1" applyAlignment="1" applyProtection="1">
      <alignment horizontal="center" vertical="center" wrapText="1"/>
      <protection locked="0"/>
    </xf>
    <xf numFmtId="0" fontId="74" fillId="26" borderId="31" xfId="0" applyFont="1" applyFill="1" applyBorder="1" applyAlignment="1" applyProtection="1">
      <alignment horizontal="center" vertical="center" wrapText="1"/>
      <protection locked="0"/>
    </xf>
    <xf numFmtId="0" fontId="74" fillId="26" borderId="39" xfId="0" applyFont="1" applyFill="1" applyBorder="1" applyAlignment="1" applyProtection="1">
      <alignment horizontal="center" vertical="center" wrapText="1"/>
      <protection locked="0"/>
    </xf>
    <xf numFmtId="0" fontId="74" fillId="26" borderId="20" xfId="0" applyFont="1" applyFill="1" applyBorder="1" applyAlignment="1" applyProtection="1">
      <alignment horizontal="center" vertical="center" wrapText="1"/>
      <protection locked="0"/>
    </xf>
    <xf numFmtId="0" fontId="62" fillId="36" borderId="39" xfId="0"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6" borderId="11" xfId="0" applyFont="1" applyFill="1" applyBorder="1" applyAlignment="1">
      <alignment horizontal="justify" vertical="center" wrapText="1"/>
    </xf>
    <xf numFmtId="0" fontId="63" fillId="36" borderId="0" xfId="0" applyFont="1" applyFill="1" applyBorder="1" applyAlignment="1">
      <alignment horizontal="center" vertical="center"/>
    </xf>
    <xf numFmtId="0" fontId="2" fillId="19" borderId="11" xfId="0" applyFont="1" applyFill="1" applyBorder="1" applyAlignment="1">
      <alignment horizontal="center" vertical="center" wrapText="1"/>
    </xf>
    <xf numFmtId="0" fontId="63" fillId="36" borderId="0" xfId="0" applyFont="1" applyFill="1" applyBorder="1" applyAlignment="1">
      <alignment horizontal="justify" vertical="center" wrapText="1"/>
    </xf>
    <xf numFmtId="0" fontId="62" fillId="36" borderId="12" xfId="0" applyFont="1" applyFill="1" applyBorder="1" applyAlignment="1">
      <alignment horizontal="center" vertical="center" wrapText="1"/>
    </xf>
    <xf numFmtId="0" fontId="62" fillId="36" borderId="40" xfId="0" applyFont="1" applyFill="1" applyBorder="1" applyAlignment="1">
      <alignment horizontal="center" vertical="center" wrapText="1"/>
    </xf>
    <xf numFmtId="0" fontId="62" fillId="36" borderId="41"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29"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61" fillId="36" borderId="0" xfId="0" applyFont="1" applyFill="1" applyBorder="1" applyAlignment="1">
      <alignment horizontal="center"/>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22" fontId="75" fillId="14" borderId="11" xfId="0" applyNumberFormat="1" applyFont="1" applyFill="1" applyBorder="1" applyAlignment="1">
      <alignment horizontal="center" vertical="center"/>
    </xf>
    <xf numFmtId="0" fontId="75" fillId="14" borderId="11" xfId="0" applyFont="1" applyFill="1" applyBorder="1" applyAlignment="1">
      <alignment horizontal="center" vertical="center"/>
    </xf>
    <xf numFmtId="0" fontId="75" fillId="8" borderId="11" xfId="0" applyFont="1" applyFill="1" applyBorder="1" applyAlignment="1">
      <alignment horizontal="center" vertical="center"/>
    </xf>
    <xf numFmtId="0" fontId="2" fillId="19" borderId="26" xfId="0"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2" fillId="36" borderId="11" xfId="0" applyFont="1" applyFill="1" applyBorder="1" applyAlignment="1">
      <alignment horizontal="center" vertical="top" wrapText="1"/>
    </xf>
    <xf numFmtId="0" fontId="68" fillId="36" borderId="11" xfId="0" applyFont="1" applyFill="1" applyBorder="1" applyAlignment="1">
      <alignment horizontal="center" vertical="top"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5" fillId="39" borderId="29"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62" fillId="36" borderId="12" xfId="0" applyFont="1" applyFill="1" applyBorder="1" applyAlignment="1" applyProtection="1">
      <alignment horizontal="center" vertical="center" wrapText="1"/>
      <protection locked="0"/>
    </xf>
    <xf numFmtId="0" fontId="62" fillId="36" borderId="40" xfId="0" applyFont="1" applyFill="1" applyBorder="1" applyAlignment="1" applyProtection="1">
      <alignment horizontal="center" vertical="center" wrapText="1"/>
      <protection locked="0"/>
    </xf>
    <xf numFmtId="0" fontId="62" fillId="36" borderId="41" xfId="0" applyFont="1" applyFill="1" applyBorder="1" applyAlignment="1" applyProtection="1">
      <alignment horizontal="center" vertical="center" wrapText="1"/>
      <protection locked="0"/>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13">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6"/>
  <sheetViews>
    <sheetView showGridLines="0" tabSelected="1" zoomScale="85" zoomScaleNormal="85" zoomScalePageLayoutView="0" workbookViewId="0" topLeftCell="AG28">
      <selection activeCell="AJ29" sqref="AJ29"/>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18.8515625" style="0" customWidth="1"/>
    <col min="12" max="12" width="28.00390625" style="0" customWidth="1"/>
    <col min="17" max="17" width="24.57421875" style="0" customWidth="1"/>
    <col min="18" max="18" width="20.00390625" style="0" customWidth="1"/>
    <col min="19" max="19" width="27.28125" style="0" customWidth="1"/>
    <col min="20" max="20" width="19.57421875" style="0" customWidth="1"/>
    <col min="25" max="25" width="20.8515625" style="0" customWidth="1"/>
    <col min="26" max="26" width="18.8515625" style="0" customWidth="1"/>
    <col min="27" max="27" width="26.7109375" style="0" customWidth="1"/>
    <col min="28" max="28" width="18.8515625" style="0" customWidth="1"/>
    <col min="29" max="29" width="14.140625" style="0" customWidth="1"/>
    <col min="30" max="30" width="18.421875" style="0" customWidth="1"/>
    <col min="31" max="31" width="80.28125" style="0" customWidth="1"/>
    <col min="32" max="32" width="17.7109375" style="0" customWidth="1"/>
    <col min="33" max="33" width="33.7109375" style="0" customWidth="1"/>
    <col min="34" max="34" width="19.7109375" style="0" customWidth="1"/>
    <col min="35" max="36" width="16.421875" style="0" customWidth="1"/>
    <col min="37" max="37" width="104.8515625" style="0" bestFit="1" customWidth="1"/>
    <col min="38" max="38" width="27.28125" style="0" customWidth="1"/>
    <col min="39" max="39" width="22.8515625" style="0" customWidth="1"/>
    <col min="45" max="45" width="24.8515625" style="0" customWidth="1"/>
    <col min="48" max="48" width="14.8515625" style="0" customWidth="1"/>
    <col min="49" max="49" width="14.57421875" style="0" customWidth="1"/>
    <col min="50" max="50" width="20.7109375" style="0" customWidth="1"/>
    <col min="51" max="51" width="23.00390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276">
        <f ca="1">NOW()</f>
        <v>42946.72137569445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40.5" customHeight="1">
      <c r="A2" s="278" t="s">
        <v>30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row>
    <row r="3" spans="1:55" ht="15" customHeight="1">
      <c r="A3" s="255" t="s">
        <v>86</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55" t="s">
        <v>133</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55" t="s">
        <v>27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255" t="s">
        <v>28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3"/>
      <c r="AB6" s="27"/>
      <c r="AC6" s="27"/>
      <c r="AD6" s="27"/>
      <c r="AE6" s="27"/>
      <c r="AF6" s="27"/>
      <c r="AG6" s="3"/>
      <c r="AH6" s="27"/>
      <c r="AI6" s="27"/>
      <c r="AJ6" s="27"/>
      <c r="AK6" s="27"/>
      <c r="AL6" s="27"/>
      <c r="AM6" s="3"/>
      <c r="AN6" s="27"/>
      <c r="AO6" s="27"/>
      <c r="AP6" s="27"/>
      <c r="AQ6" s="27"/>
      <c r="AR6" s="27"/>
      <c r="AS6" s="3"/>
      <c r="AT6" s="27"/>
      <c r="AU6" s="27"/>
      <c r="AV6" s="27"/>
      <c r="AW6" s="27"/>
      <c r="AX6" s="27"/>
      <c r="AY6" s="3"/>
      <c r="AZ6" s="27"/>
      <c r="BA6" s="27"/>
      <c r="BB6" s="27"/>
      <c r="BC6" s="27"/>
    </row>
    <row r="7" spans="1:55" ht="17.25" customHeight="1">
      <c r="A7" s="255" t="s">
        <v>79</v>
      </c>
      <c r="B7" s="255"/>
      <c r="C7" s="255"/>
      <c r="D7" s="255"/>
      <c r="E7" s="54"/>
      <c r="F7" s="69"/>
      <c r="G7" s="54"/>
      <c r="H7" s="54"/>
      <c r="I7" s="54"/>
      <c r="J7" s="54"/>
      <c r="K7" s="54"/>
      <c r="L7" s="54"/>
      <c r="M7" s="54"/>
      <c r="N7" s="54"/>
      <c r="O7" s="54"/>
      <c r="P7" s="54"/>
      <c r="Q7" s="54"/>
      <c r="R7" s="54"/>
      <c r="S7" s="54"/>
      <c r="T7" s="54"/>
      <c r="U7" s="54"/>
      <c r="V7" s="54"/>
      <c r="W7" s="54"/>
      <c r="X7" s="54"/>
      <c r="Y7" s="54"/>
      <c r="Z7" s="54"/>
      <c r="AA7" s="3"/>
      <c r="AB7" s="27"/>
      <c r="AC7" s="27"/>
      <c r="AD7" s="27"/>
      <c r="AE7" s="27"/>
      <c r="AF7" s="27"/>
      <c r="AG7" s="3"/>
      <c r="AH7" s="27"/>
      <c r="AI7" s="27"/>
      <c r="AJ7" s="27"/>
      <c r="AK7" s="27"/>
      <c r="AL7" s="27"/>
      <c r="AM7" s="3"/>
      <c r="AN7" s="27"/>
      <c r="AO7" s="27"/>
      <c r="AP7" s="27"/>
      <c r="AQ7" s="27"/>
      <c r="AR7" s="27"/>
      <c r="AS7" s="3"/>
      <c r="AT7" s="27"/>
      <c r="AU7" s="27"/>
      <c r="AV7" s="27"/>
      <c r="AW7" s="27"/>
      <c r="AX7" s="27"/>
      <c r="AY7" s="3"/>
      <c r="AZ7" s="27"/>
      <c r="BA7" s="27"/>
      <c r="BB7" s="27"/>
      <c r="BC7" s="27"/>
    </row>
    <row r="8" spans="1:55" ht="15.75" customHeight="1">
      <c r="A8" s="255" t="s">
        <v>134</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row>
    <row r="9" spans="1:55" ht="15">
      <c r="A9" s="2" t="s">
        <v>135</v>
      </c>
      <c r="B9" s="3"/>
      <c r="C9" s="3"/>
      <c r="D9" s="3"/>
      <c r="E9" s="3"/>
      <c r="F9" s="3"/>
      <c r="G9" s="3"/>
      <c r="H9" s="3"/>
      <c r="I9" s="3"/>
      <c r="J9" s="3"/>
      <c r="K9" s="3"/>
      <c r="L9" s="3"/>
      <c r="M9" s="3"/>
      <c r="N9" s="3"/>
      <c r="O9" s="3"/>
      <c r="P9" s="3"/>
      <c r="Q9" s="3"/>
      <c r="R9" s="1"/>
      <c r="S9" s="1"/>
      <c r="T9" s="1"/>
      <c r="U9" s="1"/>
      <c r="V9" s="1"/>
      <c r="W9" s="1"/>
      <c r="X9" s="1"/>
      <c r="Y9" s="1"/>
      <c r="Z9" s="1"/>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row>
    <row r="10" spans="1:55" ht="15">
      <c r="A10" s="3"/>
      <c r="B10" s="3"/>
      <c r="C10" s="3"/>
      <c r="D10" s="3"/>
      <c r="E10" s="256"/>
      <c r="F10" s="256"/>
      <c r="G10" s="256"/>
      <c r="H10" s="256"/>
      <c r="I10" s="256"/>
      <c r="J10" s="256"/>
      <c r="K10" s="256"/>
      <c r="L10" s="256"/>
      <c r="M10" s="256"/>
      <c r="N10" s="256"/>
      <c r="O10" s="256"/>
      <c r="P10" s="256"/>
      <c r="Q10" s="256"/>
      <c r="R10" s="256"/>
      <c r="S10" s="256"/>
      <c r="T10" s="256"/>
      <c r="U10" s="13"/>
      <c r="V10" s="1"/>
      <c r="W10" s="1"/>
      <c r="X10" s="1"/>
      <c r="Y10" s="1"/>
      <c r="Z10" s="1"/>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55" ht="15">
      <c r="A11" s="4"/>
      <c r="B11" s="1"/>
      <c r="C11" s="1"/>
      <c r="D11" s="1"/>
      <c r="E11" s="272"/>
      <c r="F11" s="272"/>
      <c r="G11" s="272"/>
      <c r="H11" s="272"/>
      <c r="I11" s="272"/>
      <c r="J11" s="272"/>
      <c r="K11" s="272"/>
      <c r="L11" s="272"/>
      <c r="M11" s="252"/>
      <c r="N11" s="252"/>
      <c r="O11" s="252"/>
      <c r="P11" s="252"/>
      <c r="Q11" s="67"/>
      <c r="R11" s="67"/>
      <c r="S11" s="67"/>
      <c r="T11" s="67"/>
      <c r="U11" s="14"/>
      <c r="V11" s="1"/>
      <c r="W11" s="1"/>
      <c r="X11" s="1"/>
      <c r="Y11" s="1"/>
      <c r="Z11" s="1"/>
      <c r="AA11" s="252"/>
      <c r="AB11" s="252"/>
      <c r="AC11" s="252"/>
      <c r="AD11" s="68"/>
      <c r="AE11" s="68"/>
      <c r="AF11" s="68"/>
      <c r="AG11" s="252"/>
      <c r="AH11" s="252"/>
      <c r="AI11" s="252"/>
      <c r="AJ11" s="68"/>
      <c r="AK11" s="68"/>
      <c r="AL11" s="68"/>
      <c r="AM11" s="252"/>
      <c r="AN11" s="252"/>
      <c r="AO11" s="252"/>
      <c r="AP11" s="68"/>
      <c r="AQ11" s="68"/>
      <c r="AR11" s="68"/>
      <c r="AS11" s="252"/>
      <c r="AT11" s="252"/>
      <c r="AU11" s="252"/>
      <c r="AV11" s="68"/>
      <c r="AW11" s="68"/>
      <c r="AX11" s="68"/>
      <c r="AY11" s="252"/>
      <c r="AZ11" s="252"/>
      <c r="BA11" s="252"/>
      <c r="BB11" s="68"/>
      <c r="BC11" s="68"/>
    </row>
    <row r="12" spans="1:55" ht="15.75" thickBot="1">
      <c r="A12" s="1"/>
      <c r="B12" s="1"/>
      <c r="C12" s="1"/>
      <c r="D12" s="1"/>
      <c r="E12" s="1"/>
      <c r="F12" s="1"/>
      <c r="G12" s="1"/>
      <c r="H12" s="1"/>
      <c r="I12" s="1"/>
      <c r="J12" s="1"/>
      <c r="K12" s="1"/>
      <c r="L12" s="1"/>
      <c r="M12" s="1"/>
      <c r="N12" s="1"/>
      <c r="O12" s="1"/>
      <c r="P12" s="1"/>
      <c r="Q12" s="1"/>
      <c r="R12" s="1"/>
      <c r="S12" s="1"/>
      <c r="T12" s="1"/>
      <c r="U12" s="1"/>
      <c r="V12" s="1"/>
      <c r="W12" s="1"/>
      <c r="X12" s="1"/>
      <c r="Y12" s="1"/>
      <c r="Z12" s="1"/>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55" ht="15">
      <c r="A13" s="262" t="s">
        <v>70</v>
      </c>
      <c r="B13" s="263"/>
      <c r="C13" s="263"/>
      <c r="D13" s="264"/>
      <c r="E13" s="289"/>
      <c r="F13" s="290"/>
      <c r="G13" s="290"/>
      <c r="H13" s="290"/>
      <c r="I13" s="290"/>
      <c r="J13" s="290"/>
      <c r="K13" s="290"/>
      <c r="L13" s="290"/>
      <c r="M13" s="290"/>
      <c r="N13" s="290"/>
      <c r="O13" s="290"/>
      <c r="P13" s="290"/>
      <c r="Q13" s="290"/>
      <c r="R13" s="290"/>
      <c r="S13" s="290"/>
      <c r="T13" s="290"/>
      <c r="U13" s="290"/>
      <c r="V13" s="290"/>
      <c r="W13" s="290"/>
      <c r="X13" s="290"/>
      <c r="Y13" s="290"/>
      <c r="Z13" s="291"/>
      <c r="AA13" s="296" t="s">
        <v>71</v>
      </c>
      <c r="AB13" s="297"/>
      <c r="AC13" s="297"/>
      <c r="AD13" s="297"/>
      <c r="AE13" s="297"/>
      <c r="AF13" s="298"/>
      <c r="AG13" s="268" t="s">
        <v>71</v>
      </c>
      <c r="AH13" s="269"/>
      <c r="AI13" s="269"/>
      <c r="AJ13" s="269"/>
      <c r="AK13" s="269"/>
      <c r="AL13" s="270"/>
      <c r="AM13" s="296" t="s">
        <v>71</v>
      </c>
      <c r="AN13" s="297"/>
      <c r="AO13" s="297"/>
      <c r="AP13" s="297"/>
      <c r="AQ13" s="297"/>
      <c r="AR13" s="298"/>
      <c r="AS13" s="302" t="s">
        <v>71</v>
      </c>
      <c r="AT13" s="303"/>
      <c r="AU13" s="303"/>
      <c r="AV13" s="303"/>
      <c r="AW13" s="303"/>
      <c r="AX13" s="304"/>
      <c r="AY13" s="312" t="s">
        <v>71</v>
      </c>
      <c r="AZ13" s="313"/>
      <c r="BA13" s="313"/>
      <c r="BB13" s="313"/>
      <c r="BC13" s="314"/>
    </row>
    <row r="14" spans="1:55" ht="15.75" thickBot="1">
      <c r="A14" s="265"/>
      <c r="B14" s="266"/>
      <c r="C14" s="266"/>
      <c r="D14" s="267"/>
      <c r="E14" s="292"/>
      <c r="F14" s="293"/>
      <c r="G14" s="293"/>
      <c r="H14" s="293"/>
      <c r="I14" s="293"/>
      <c r="J14" s="293"/>
      <c r="K14" s="293"/>
      <c r="L14" s="293"/>
      <c r="M14" s="293"/>
      <c r="N14" s="293"/>
      <c r="O14" s="293"/>
      <c r="P14" s="293"/>
      <c r="Q14" s="293"/>
      <c r="R14" s="293"/>
      <c r="S14" s="293"/>
      <c r="T14" s="293"/>
      <c r="U14" s="293"/>
      <c r="V14" s="294"/>
      <c r="W14" s="294"/>
      <c r="X14" s="294"/>
      <c r="Y14" s="294"/>
      <c r="Z14" s="295"/>
      <c r="AA14" s="305" t="s">
        <v>0</v>
      </c>
      <c r="AB14" s="306"/>
      <c r="AC14" s="306"/>
      <c r="AD14" s="306"/>
      <c r="AE14" s="306"/>
      <c r="AF14" s="307"/>
      <c r="AG14" s="273" t="s">
        <v>1</v>
      </c>
      <c r="AH14" s="274"/>
      <c r="AI14" s="274"/>
      <c r="AJ14" s="274"/>
      <c r="AK14" s="274"/>
      <c r="AL14" s="275"/>
      <c r="AM14" s="305" t="s">
        <v>2</v>
      </c>
      <c r="AN14" s="306"/>
      <c r="AO14" s="306"/>
      <c r="AP14" s="306"/>
      <c r="AQ14" s="306"/>
      <c r="AR14" s="307"/>
      <c r="AS14" s="308" t="s">
        <v>3</v>
      </c>
      <c r="AT14" s="309"/>
      <c r="AU14" s="309"/>
      <c r="AV14" s="309"/>
      <c r="AW14" s="309"/>
      <c r="AX14" s="310"/>
      <c r="AY14" s="318" t="s">
        <v>94</v>
      </c>
      <c r="AZ14" s="319"/>
      <c r="BA14" s="319"/>
      <c r="BB14" s="319"/>
      <c r="BC14" s="320"/>
    </row>
    <row r="15" spans="1:55" ht="15" customHeight="1">
      <c r="A15" s="151"/>
      <c r="B15" s="87"/>
      <c r="C15" s="87"/>
      <c r="D15" s="152"/>
      <c r="E15" s="286" t="s">
        <v>4</v>
      </c>
      <c r="F15" s="287"/>
      <c r="G15" s="287"/>
      <c r="H15" s="287"/>
      <c r="I15" s="287"/>
      <c r="J15" s="287"/>
      <c r="K15" s="287"/>
      <c r="L15" s="287"/>
      <c r="M15" s="287"/>
      <c r="N15" s="287"/>
      <c r="O15" s="287"/>
      <c r="P15" s="287"/>
      <c r="Q15" s="287"/>
      <c r="R15" s="287"/>
      <c r="S15" s="287"/>
      <c r="T15" s="288"/>
      <c r="U15" s="91"/>
      <c r="V15" s="268" t="s">
        <v>31</v>
      </c>
      <c r="W15" s="269"/>
      <c r="X15" s="269"/>
      <c r="Y15" s="269"/>
      <c r="Z15" s="270"/>
      <c r="AA15" s="271" t="s">
        <v>5</v>
      </c>
      <c r="AB15" s="251"/>
      <c r="AC15" s="251"/>
      <c r="AD15" s="322" t="s">
        <v>6</v>
      </c>
      <c r="AE15" s="251" t="s">
        <v>7</v>
      </c>
      <c r="AF15" s="301" t="s">
        <v>8</v>
      </c>
      <c r="AG15" s="311" t="s">
        <v>5</v>
      </c>
      <c r="AH15" s="257"/>
      <c r="AI15" s="257"/>
      <c r="AJ15" s="257" t="s">
        <v>6</v>
      </c>
      <c r="AK15" s="257" t="s">
        <v>7</v>
      </c>
      <c r="AL15" s="279" t="s">
        <v>8</v>
      </c>
      <c r="AM15" s="271" t="s">
        <v>5</v>
      </c>
      <c r="AN15" s="251"/>
      <c r="AO15" s="251"/>
      <c r="AP15" s="251" t="s">
        <v>6</v>
      </c>
      <c r="AQ15" s="251" t="s">
        <v>7</v>
      </c>
      <c r="AR15" s="301" t="s">
        <v>8</v>
      </c>
      <c r="AS15" s="253" t="s">
        <v>5</v>
      </c>
      <c r="AT15" s="254"/>
      <c r="AU15" s="254"/>
      <c r="AV15" s="254" t="s">
        <v>6</v>
      </c>
      <c r="AW15" s="254" t="s">
        <v>7</v>
      </c>
      <c r="AX15" s="250" t="s">
        <v>8</v>
      </c>
      <c r="AY15" s="299" t="s">
        <v>5</v>
      </c>
      <c r="AZ15" s="300"/>
      <c r="BA15" s="300"/>
      <c r="BB15" s="300" t="s">
        <v>6</v>
      </c>
      <c r="BC15" s="321" t="s">
        <v>78</v>
      </c>
    </row>
    <row r="16" spans="1:55" ht="63.75">
      <c r="A16" s="153" t="s">
        <v>18</v>
      </c>
      <c r="B16" s="12" t="s">
        <v>19</v>
      </c>
      <c r="C16" s="12" t="s">
        <v>85</v>
      </c>
      <c r="D16" s="154" t="s">
        <v>89</v>
      </c>
      <c r="E16" s="163" t="s">
        <v>88</v>
      </c>
      <c r="F16" s="6" t="s">
        <v>101</v>
      </c>
      <c r="G16" s="6" t="s">
        <v>87</v>
      </c>
      <c r="H16" s="6" t="s">
        <v>9</v>
      </c>
      <c r="I16" s="6" t="s">
        <v>10</v>
      </c>
      <c r="J16" s="6" t="s">
        <v>11</v>
      </c>
      <c r="K16" s="6" t="s">
        <v>50</v>
      </c>
      <c r="L16" s="6" t="s">
        <v>12</v>
      </c>
      <c r="M16" s="6" t="s">
        <v>90</v>
      </c>
      <c r="N16" s="6" t="s">
        <v>91</v>
      </c>
      <c r="O16" s="6" t="s">
        <v>92</v>
      </c>
      <c r="P16" s="6" t="s">
        <v>93</v>
      </c>
      <c r="Q16" s="6" t="s">
        <v>98</v>
      </c>
      <c r="R16" s="6" t="s">
        <v>13</v>
      </c>
      <c r="S16" s="6" t="s">
        <v>14</v>
      </c>
      <c r="T16" s="6" t="s">
        <v>15</v>
      </c>
      <c r="U16" s="90" t="s">
        <v>38</v>
      </c>
      <c r="V16" s="177" t="s">
        <v>32</v>
      </c>
      <c r="W16" s="89" t="s">
        <v>34</v>
      </c>
      <c r="X16" s="284" t="s">
        <v>35</v>
      </c>
      <c r="Y16" s="285"/>
      <c r="Z16" s="164" t="s">
        <v>21</v>
      </c>
      <c r="AA16" s="182" t="s">
        <v>9</v>
      </c>
      <c r="AB16" s="86" t="s">
        <v>16</v>
      </c>
      <c r="AC16" s="86" t="s">
        <v>17</v>
      </c>
      <c r="AD16" s="322"/>
      <c r="AE16" s="251"/>
      <c r="AF16" s="301"/>
      <c r="AG16" s="177" t="s">
        <v>9</v>
      </c>
      <c r="AH16" s="89" t="s">
        <v>16</v>
      </c>
      <c r="AI16" s="89" t="s">
        <v>17</v>
      </c>
      <c r="AJ16" s="257"/>
      <c r="AK16" s="257"/>
      <c r="AL16" s="279"/>
      <c r="AM16" s="199" t="s">
        <v>9</v>
      </c>
      <c r="AN16" s="86" t="s">
        <v>16</v>
      </c>
      <c r="AO16" s="86" t="s">
        <v>17</v>
      </c>
      <c r="AP16" s="251"/>
      <c r="AQ16" s="251"/>
      <c r="AR16" s="301"/>
      <c r="AS16" s="195" t="s">
        <v>9</v>
      </c>
      <c r="AT16" s="85" t="s">
        <v>16</v>
      </c>
      <c r="AU16" s="85" t="s">
        <v>17</v>
      </c>
      <c r="AV16" s="254"/>
      <c r="AW16" s="254"/>
      <c r="AX16" s="250"/>
      <c r="AY16" s="198" t="s">
        <v>9</v>
      </c>
      <c r="AZ16" s="88" t="s">
        <v>16</v>
      </c>
      <c r="BA16" s="88" t="s">
        <v>17</v>
      </c>
      <c r="BB16" s="300"/>
      <c r="BC16" s="321"/>
    </row>
    <row r="17" spans="1:55" ht="15.75" thickBot="1">
      <c r="A17" s="155"/>
      <c r="B17" s="52"/>
      <c r="C17" s="52"/>
      <c r="D17" s="156"/>
      <c r="E17" s="165" t="s">
        <v>22</v>
      </c>
      <c r="F17" s="166"/>
      <c r="G17" s="166" t="s">
        <v>22</v>
      </c>
      <c r="H17" s="166" t="s">
        <v>22</v>
      </c>
      <c r="I17" s="166" t="s">
        <v>22</v>
      </c>
      <c r="J17" s="166" t="s">
        <v>22</v>
      </c>
      <c r="K17" s="166" t="s">
        <v>22</v>
      </c>
      <c r="L17" s="166" t="s">
        <v>22</v>
      </c>
      <c r="M17" s="167" t="s">
        <v>22</v>
      </c>
      <c r="N17" s="167" t="s">
        <v>22</v>
      </c>
      <c r="O17" s="167" t="s">
        <v>22</v>
      </c>
      <c r="P17" s="167" t="s">
        <v>22</v>
      </c>
      <c r="Q17" s="166" t="s">
        <v>22</v>
      </c>
      <c r="R17" s="166" t="s">
        <v>22</v>
      </c>
      <c r="S17" s="166" t="s">
        <v>22</v>
      </c>
      <c r="T17" s="166" t="s">
        <v>22</v>
      </c>
      <c r="U17" s="174"/>
      <c r="V17" s="178" t="s">
        <v>33</v>
      </c>
      <c r="W17" s="168" t="s">
        <v>22</v>
      </c>
      <c r="X17" s="168" t="s">
        <v>36</v>
      </c>
      <c r="Y17" s="168" t="s">
        <v>37</v>
      </c>
      <c r="Z17" s="169" t="s">
        <v>22</v>
      </c>
      <c r="AA17" s="183" t="s">
        <v>22</v>
      </c>
      <c r="AB17" s="133" t="s">
        <v>22</v>
      </c>
      <c r="AC17" s="133"/>
      <c r="AD17" s="134" t="s">
        <v>22</v>
      </c>
      <c r="AE17" s="133" t="s">
        <v>22</v>
      </c>
      <c r="AF17" s="184" t="s">
        <v>22</v>
      </c>
      <c r="AG17" s="191" t="s">
        <v>22</v>
      </c>
      <c r="AH17" s="7" t="s">
        <v>22</v>
      </c>
      <c r="AI17" s="7" t="s">
        <v>22</v>
      </c>
      <c r="AJ17" s="7" t="s">
        <v>22</v>
      </c>
      <c r="AK17" s="7" t="s">
        <v>22</v>
      </c>
      <c r="AL17" s="192" t="s">
        <v>22</v>
      </c>
      <c r="AM17" s="200" t="s">
        <v>22</v>
      </c>
      <c r="AN17" s="201" t="s">
        <v>22</v>
      </c>
      <c r="AO17" s="201" t="s">
        <v>22</v>
      </c>
      <c r="AP17" s="201"/>
      <c r="AQ17" s="201" t="s">
        <v>22</v>
      </c>
      <c r="AR17" s="202" t="s">
        <v>22</v>
      </c>
      <c r="AS17" s="196" t="s">
        <v>22</v>
      </c>
      <c r="AT17" s="135" t="s">
        <v>22</v>
      </c>
      <c r="AU17" s="135" t="s">
        <v>22</v>
      </c>
      <c r="AV17" s="135" t="s">
        <v>22</v>
      </c>
      <c r="AW17" s="135" t="s">
        <v>22</v>
      </c>
      <c r="AX17" s="197" t="s">
        <v>22</v>
      </c>
      <c r="AY17" s="207" t="s">
        <v>22</v>
      </c>
      <c r="AZ17" s="208"/>
      <c r="BA17" s="208" t="s">
        <v>22</v>
      </c>
      <c r="BB17" s="208" t="s">
        <v>22</v>
      </c>
      <c r="BC17" s="209" t="s">
        <v>22</v>
      </c>
    </row>
    <row r="18" spans="1:55" ht="68.25" customHeight="1" thickBot="1">
      <c r="A18" s="157">
        <v>3</v>
      </c>
      <c r="B18" s="259" t="s">
        <v>110</v>
      </c>
      <c r="C18" s="315" t="s">
        <v>109</v>
      </c>
      <c r="D18" s="158"/>
      <c r="E18" s="136" t="s">
        <v>138</v>
      </c>
      <c r="F18" s="210">
        <v>0.2</v>
      </c>
      <c r="G18" s="101" t="s">
        <v>113</v>
      </c>
      <c r="H18" s="137" t="s">
        <v>122</v>
      </c>
      <c r="I18" s="137" t="s">
        <v>123</v>
      </c>
      <c r="J18" s="138" t="s">
        <v>124</v>
      </c>
      <c r="K18" s="102" t="s">
        <v>52</v>
      </c>
      <c r="L18" s="102" t="s">
        <v>144</v>
      </c>
      <c r="M18" s="107"/>
      <c r="N18" s="107">
        <v>1</v>
      </c>
      <c r="O18" s="107">
        <v>1</v>
      </c>
      <c r="P18" s="107"/>
      <c r="Q18" s="102">
        <v>2</v>
      </c>
      <c r="R18" s="102" t="s">
        <v>59</v>
      </c>
      <c r="S18" s="102" t="s">
        <v>125</v>
      </c>
      <c r="T18" s="102" t="s">
        <v>126</v>
      </c>
      <c r="U18" s="175" t="s">
        <v>76</v>
      </c>
      <c r="V18" s="179"/>
      <c r="W18" s="101"/>
      <c r="X18" s="101"/>
      <c r="Y18" s="104"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70"/>
      <c r="AA18" s="185" t="str">
        <f aca="true" t="shared" si="0" ref="AA18:AA28">H18</f>
        <v>Informes de avance del plan estrategico institucional presentados al despacho</v>
      </c>
      <c r="AB18" s="102">
        <f aca="true" t="shared" si="1" ref="AB18:AB28">M18</f>
        <v>0</v>
      </c>
      <c r="AC18" s="105" t="s">
        <v>124</v>
      </c>
      <c r="AD18" s="105" t="s">
        <v>124</v>
      </c>
      <c r="AE18" s="106" t="s">
        <v>164</v>
      </c>
      <c r="AF18" s="186"/>
      <c r="AG18" s="185" t="str">
        <f aca="true" t="shared" si="2" ref="AG18:AG28">H18</f>
        <v>Informes de avance del plan estrategico institucional presentados al despacho</v>
      </c>
      <c r="AH18" s="107">
        <f aca="true" t="shared" si="3" ref="AH18:AH28">N18</f>
        <v>1</v>
      </c>
      <c r="AI18" s="222">
        <v>1</v>
      </c>
      <c r="AJ18" s="223">
        <f>IF(AI18&gt;AH18*1.1,"SOBREEJECUTADO",(IF(ISERROR(AI18/AH18),"NO PROGRAMADO",(AI18/AH18))))</f>
        <v>1</v>
      </c>
      <c r="AK18" s="101" t="s">
        <v>171</v>
      </c>
      <c r="AL18" s="193" t="s">
        <v>174</v>
      </c>
      <c r="AM18" s="138" t="str">
        <f aca="true" t="shared" si="4" ref="AM18:AM28">H18</f>
        <v>Informes de avance del plan estrategico institucional presentados al despacho</v>
      </c>
      <c r="AN18" s="102">
        <f>O18</f>
        <v>1</v>
      </c>
      <c r="AO18" s="101"/>
      <c r="AP18" s="105">
        <f aca="true" t="shared" si="5" ref="AP18:AP28">(AO18/AN18)</f>
        <v>0</v>
      </c>
      <c r="AQ18" s="101"/>
      <c r="AR18" s="175"/>
      <c r="AS18" s="185" t="str">
        <f aca="true" t="shared" si="6" ref="AS18:AS28">H18</f>
        <v>Informes de avance del plan estrategico institucional presentados al despacho</v>
      </c>
      <c r="AT18" s="102">
        <f>P18</f>
        <v>0</v>
      </c>
      <c r="AU18" s="139"/>
      <c r="AV18" s="105" t="e">
        <f>(AU18/AT18)</f>
        <v>#DIV/0!</v>
      </c>
      <c r="AW18" s="140"/>
      <c r="AX18" s="193"/>
      <c r="AY18" s="203" t="str">
        <f aca="true" t="shared" si="7" ref="AY18:AY28">H18</f>
        <v>Informes de avance del plan estrategico institucional presentados al despacho</v>
      </c>
      <c r="AZ18" s="84">
        <f aca="true" t="shared" si="8" ref="AZ18:AZ28">Q18</f>
        <v>2</v>
      </c>
      <c r="BA18" s="204">
        <f aca="true" t="shared" si="9" ref="BA18:BA24">IF(K18="CONSTANTE",AVERAGE(AC18,AI18,AO18,AU18),(SUM(AC18,AI18,AO18,AU18)))</f>
        <v>1</v>
      </c>
      <c r="BB18" s="205"/>
      <c r="BC18" s="206"/>
    </row>
    <row r="19" spans="1:55" ht="70.5" customHeight="1" thickBot="1">
      <c r="A19" s="157">
        <v>4</v>
      </c>
      <c r="B19" s="260"/>
      <c r="C19" s="316"/>
      <c r="D19" s="158"/>
      <c r="E19" s="141" t="s">
        <v>136</v>
      </c>
      <c r="F19" s="211">
        <v>0.4</v>
      </c>
      <c r="G19" s="59" t="s">
        <v>112</v>
      </c>
      <c r="H19" s="92" t="s">
        <v>127</v>
      </c>
      <c r="I19" s="92" t="s">
        <v>128</v>
      </c>
      <c r="J19" s="93" t="s">
        <v>124</v>
      </c>
      <c r="K19" s="83" t="s">
        <v>52</v>
      </c>
      <c r="L19" s="83" t="s">
        <v>145</v>
      </c>
      <c r="M19" s="8"/>
      <c r="N19" s="28">
        <v>1</v>
      </c>
      <c r="O19" s="8"/>
      <c r="P19" s="8"/>
      <c r="Q19" s="83">
        <v>1</v>
      </c>
      <c r="R19" s="83" t="s">
        <v>59</v>
      </c>
      <c r="S19" s="83" t="s">
        <v>125</v>
      </c>
      <c r="T19" s="83" t="s">
        <v>126</v>
      </c>
      <c r="U19" s="81" t="s">
        <v>76</v>
      </c>
      <c r="V19" s="180"/>
      <c r="W19" s="59"/>
      <c r="X19" s="59"/>
      <c r="Y19" s="65"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71"/>
      <c r="AA19" s="187" t="str">
        <f t="shared" si="0"/>
        <v>Plan de adecuación y mejoramiento de las herramientas de gestión formulado.</v>
      </c>
      <c r="AB19" s="83">
        <f t="shared" si="1"/>
        <v>0</v>
      </c>
      <c r="AC19" s="105" t="s">
        <v>124</v>
      </c>
      <c r="AD19" s="105" t="s">
        <v>124</v>
      </c>
      <c r="AE19" s="106" t="s">
        <v>164</v>
      </c>
      <c r="AF19" s="188"/>
      <c r="AG19" s="187" t="str">
        <f t="shared" si="2"/>
        <v>Plan de adecuación y mejoramiento de las herramientas de gestión formulado.</v>
      </c>
      <c r="AH19" s="28">
        <f t="shared" si="3"/>
        <v>1</v>
      </c>
      <c r="AI19" s="221">
        <v>1</v>
      </c>
      <c r="AJ19" s="223">
        <f>IF(AI19&gt;AH19*1.1,"SOBREEJECUTADO",(IF(ISERROR(AI19/AH19),"NO PROGRAMADO",(AI19/AH19))))</f>
        <v>1</v>
      </c>
      <c r="AK19" s="65" t="s">
        <v>172</v>
      </c>
      <c r="AL19" s="161" t="s">
        <v>175</v>
      </c>
      <c r="AM19" s="93" t="str">
        <f t="shared" si="4"/>
        <v>Plan de adecuación y mejoramiento de las herramientas de gestión formulado.</v>
      </c>
      <c r="AN19" s="83">
        <f aca="true" t="shared" si="10" ref="AN19:AN28">O19</f>
        <v>0</v>
      </c>
      <c r="AO19" s="59"/>
      <c r="AP19" s="5" t="e">
        <f t="shared" si="5"/>
        <v>#DIV/0!</v>
      </c>
      <c r="AQ19" s="59"/>
      <c r="AR19" s="81"/>
      <c r="AS19" s="187" t="str">
        <f t="shared" si="6"/>
        <v>Plan de adecuación y mejoramiento de las herramientas de gestión formulado.</v>
      </c>
      <c r="AT19" s="83">
        <f aca="true" t="shared" si="11" ref="AT19:AT28">P19</f>
        <v>0</v>
      </c>
      <c r="AU19" s="62"/>
      <c r="AV19" s="5" t="e">
        <f aca="true" t="shared" si="12" ref="AV19:AV28">(AU19/AT19)</f>
        <v>#DIV/0!</v>
      </c>
      <c r="AW19" s="56"/>
      <c r="AX19" s="161"/>
      <c r="AY19" s="187" t="str">
        <f t="shared" si="7"/>
        <v>Plan de adecuación y mejoramiento de las herramientas de gestión formulado.</v>
      </c>
      <c r="AZ19" s="83">
        <f t="shared" si="8"/>
        <v>1</v>
      </c>
      <c r="BA19" s="8">
        <f t="shared" si="9"/>
        <v>1</v>
      </c>
      <c r="BB19" s="55"/>
      <c r="BC19" s="142"/>
    </row>
    <row r="20" spans="1:55" ht="66" customHeight="1" thickBot="1">
      <c r="A20" s="157"/>
      <c r="B20" s="260"/>
      <c r="C20" s="316"/>
      <c r="D20" s="159"/>
      <c r="E20" s="141" t="s">
        <v>137</v>
      </c>
      <c r="F20" s="211">
        <v>0.1</v>
      </c>
      <c r="G20" s="59" t="s">
        <v>113</v>
      </c>
      <c r="H20" s="92" t="s">
        <v>129</v>
      </c>
      <c r="I20" s="92" t="s">
        <v>130</v>
      </c>
      <c r="J20" s="93" t="s">
        <v>124</v>
      </c>
      <c r="K20" s="83" t="s">
        <v>52</v>
      </c>
      <c r="L20" s="83" t="s">
        <v>146</v>
      </c>
      <c r="M20" s="28"/>
      <c r="N20" s="28">
        <v>1</v>
      </c>
      <c r="O20" s="28">
        <v>2</v>
      </c>
      <c r="P20" s="28">
        <v>2</v>
      </c>
      <c r="Q20" s="94">
        <v>5</v>
      </c>
      <c r="R20" s="83" t="s">
        <v>59</v>
      </c>
      <c r="S20" s="83" t="s">
        <v>125</v>
      </c>
      <c r="T20" s="83" t="s">
        <v>126</v>
      </c>
      <c r="U20" s="81" t="s">
        <v>76</v>
      </c>
      <c r="V20" s="180"/>
      <c r="W20" s="59"/>
      <c r="X20" s="59"/>
      <c r="Y20" s="65"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171"/>
      <c r="AA20" s="187" t="str">
        <f t="shared" si="0"/>
        <v>Contenidos remitidos a la OAC para publicación</v>
      </c>
      <c r="AB20" s="83">
        <f t="shared" si="1"/>
        <v>0</v>
      </c>
      <c r="AC20" s="105" t="s">
        <v>124</v>
      </c>
      <c r="AD20" s="105" t="s">
        <v>124</v>
      </c>
      <c r="AE20" s="106" t="s">
        <v>164</v>
      </c>
      <c r="AF20" s="188"/>
      <c r="AG20" s="187" t="str">
        <f t="shared" si="2"/>
        <v>Contenidos remitidos a la OAC para publicación</v>
      </c>
      <c r="AH20" s="28">
        <f t="shared" si="3"/>
        <v>1</v>
      </c>
      <c r="AI20" s="221">
        <v>1</v>
      </c>
      <c r="AJ20" s="223">
        <f>IF(AI20&gt;AH20*1.1,"SOBREEJECUTADO",(IF(ISERROR(AI20/AH20),"NO PROGRAMADO",(AI20/AH20))))</f>
        <v>1</v>
      </c>
      <c r="AK20" s="65" t="s">
        <v>173</v>
      </c>
      <c r="AL20" s="161" t="s">
        <v>176</v>
      </c>
      <c r="AM20" s="93" t="str">
        <f t="shared" si="4"/>
        <v>Contenidos remitidos a la OAC para publicación</v>
      </c>
      <c r="AN20" s="83">
        <f t="shared" si="10"/>
        <v>2</v>
      </c>
      <c r="AO20" s="59"/>
      <c r="AP20" s="5">
        <f t="shared" si="5"/>
        <v>0</v>
      </c>
      <c r="AQ20" s="59"/>
      <c r="AR20" s="81"/>
      <c r="AS20" s="187" t="str">
        <f t="shared" si="6"/>
        <v>Contenidos remitidos a la OAC para publicación</v>
      </c>
      <c r="AT20" s="83">
        <f t="shared" si="11"/>
        <v>2</v>
      </c>
      <c r="AU20" s="62"/>
      <c r="AV20" s="5">
        <f t="shared" si="12"/>
        <v>0</v>
      </c>
      <c r="AW20" s="56"/>
      <c r="AX20" s="161"/>
      <c r="AY20" s="187" t="str">
        <f t="shared" si="7"/>
        <v>Contenidos remitidos a la OAC para publicación</v>
      </c>
      <c r="AZ20" s="83">
        <f t="shared" si="8"/>
        <v>5</v>
      </c>
      <c r="BA20" s="8">
        <f t="shared" si="9"/>
        <v>1</v>
      </c>
      <c r="BB20" s="55"/>
      <c r="BC20" s="142"/>
    </row>
    <row r="21" spans="1:55" ht="58.5" customHeight="1" thickBot="1">
      <c r="A21" s="157"/>
      <c r="B21" s="260"/>
      <c r="C21" s="316"/>
      <c r="D21" s="159"/>
      <c r="E21" s="143" t="s">
        <v>121</v>
      </c>
      <c r="F21" s="212">
        <v>0.1</v>
      </c>
      <c r="G21" s="123" t="s">
        <v>113</v>
      </c>
      <c r="H21" s="144" t="s">
        <v>131</v>
      </c>
      <c r="I21" s="144" t="s">
        <v>132</v>
      </c>
      <c r="J21" s="145" t="s">
        <v>124</v>
      </c>
      <c r="K21" s="124" t="s">
        <v>52</v>
      </c>
      <c r="L21" s="124" t="s">
        <v>147</v>
      </c>
      <c r="M21" s="130"/>
      <c r="N21" s="130"/>
      <c r="O21" s="129">
        <v>1</v>
      </c>
      <c r="P21" s="130"/>
      <c r="Q21" s="124">
        <v>1</v>
      </c>
      <c r="R21" s="124" t="s">
        <v>59</v>
      </c>
      <c r="S21" s="124" t="s">
        <v>125</v>
      </c>
      <c r="T21" s="124" t="s">
        <v>126</v>
      </c>
      <c r="U21" s="176" t="s">
        <v>76</v>
      </c>
      <c r="V21" s="181"/>
      <c r="W21" s="123"/>
      <c r="X21" s="123"/>
      <c r="Y21" s="126"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172"/>
      <c r="AA21" s="189" t="str">
        <f t="shared" si="0"/>
        <v>Inventario de servicios y destinatarios remitido a la subsecretaria de gestion institucional</v>
      </c>
      <c r="AB21" s="124">
        <f t="shared" si="1"/>
        <v>0</v>
      </c>
      <c r="AC21" s="105" t="s">
        <v>124</v>
      </c>
      <c r="AD21" s="105" t="s">
        <v>124</v>
      </c>
      <c r="AE21" s="106" t="s">
        <v>164</v>
      </c>
      <c r="AF21" s="190"/>
      <c r="AG21" s="189" t="str">
        <f t="shared" si="2"/>
        <v>Inventario de servicios y destinatarios remitido a la subsecretaria de gestion institucional</v>
      </c>
      <c r="AH21" s="129">
        <f t="shared" si="3"/>
        <v>0</v>
      </c>
      <c r="AI21" s="146"/>
      <c r="AJ21" s="223"/>
      <c r="AK21" s="126"/>
      <c r="AL21" s="132"/>
      <c r="AM21" s="145" t="str">
        <f t="shared" si="4"/>
        <v>Inventario de servicios y destinatarios remitido a la subsecretaria de gestion institucional</v>
      </c>
      <c r="AN21" s="124">
        <f t="shared" si="10"/>
        <v>1</v>
      </c>
      <c r="AO21" s="123"/>
      <c r="AP21" s="127">
        <f t="shared" si="5"/>
        <v>0</v>
      </c>
      <c r="AQ21" s="123"/>
      <c r="AR21" s="176"/>
      <c r="AS21" s="189" t="str">
        <f t="shared" si="6"/>
        <v>Inventario de servicios y destinatarios remitido a la subsecretaria de gestion institucional</v>
      </c>
      <c r="AT21" s="124">
        <f t="shared" si="11"/>
        <v>0</v>
      </c>
      <c r="AU21" s="147"/>
      <c r="AV21" s="127" t="e">
        <f t="shared" si="12"/>
        <v>#DIV/0!</v>
      </c>
      <c r="AW21" s="148"/>
      <c r="AX21" s="132"/>
      <c r="AY21" s="189" t="str">
        <f t="shared" si="7"/>
        <v>Inventario de servicios y destinatarios remitido a la subsecretaria de gestion institucional</v>
      </c>
      <c r="AZ21" s="124">
        <f t="shared" si="8"/>
        <v>1</v>
      </c>
      <c r="BA21" s="8">
        <f t="shared" si="9"/>
        <v>0</v>
      </c>
      <c r="BB21" s="131"/>
      <c r="BC21" s="149"/>
    </row>
    <row r="22" spans="1:55" ht="68.25" customHeight="1" thickBot="1">
      <c r="A22" s="157">
        <v>13</v>
      </c>
      <c r="B22" s="260"/>
      <c r="C22" s="316"/>
      <c r="D22" s="160"/>
      <c r="E22" s="213" t="s">
        <v>161</v>
      </c>
      <c r="F22" s="214">
        <v>0.02</v>
      </c>
      <c r="G22" s="215" t="s">
        <v>114</v>
      </c>
      <c r="H22" s="216" t="s">
        <v>162</v>
      </c>
      <c r="I22" s="217" t="s">
        <v>163</v>
      </c>
      <c r="J22" s="218" t="s">
        <v>124</v>
      </c>
      <c r="K22" s="219" t="s">
        <v>52</v>
      </c>
      <c r="L22" s="218" t="s">
        <v>148</v>
      </c>
      <c r="M22" s="103"/>
      <c r="N22" s="103"/>
      <c r="O22" s="103"/>
      <c r="P22" s="220">
        <v>1</v>
      </c>
      <c r="Q22" s="220">
        <v>1</v>
      </c>
      <c r="R22" s="101" t="s">
        <v>59</v>
      </c>
      <c r="S22" s="101" t="s">
        <v>155</v>
      </c>
      <c r="T22" s="102" t="s">
        <v>126</v>
      </c>
      <c r="U22" s="175"/>
      <c r="V22" s="179"/>
      <c r="W22" s="101"/>
      <c r="X22" s="101"/>
      <c r="Y22" s="104"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170"/>
      <c r="AA22" s="185" t="str">
        <f t="shared" si="0"/>
        <v>Linea base del consumo de papel del proceso establecida</v>
      </c>
      <c r="AB22" s="102">
        <f t="shared" si="1"/>
        <v>0</v>
      </c>
      <c r="AC22" s="105" t="s">
        <v>124</v>
      </c>
      <c r="AD22" s="105" t="s">
        <v>124</v>
      </c>
      <c r="AE22" s="106" t="s">
        <v>164</v>
      </c>
      <c r="AF22" s="186"/>
      <c r="AG22" s="185" t="str">
        <f t="shared" si="2"/>
        <v>Linea base del consumo de papel del proceso establecida</v>
      </c>
      <c r="AH22" s="107">
        <f t="shared" si="3"/>
        <v>0</v>
      </c>
      <c r="AI22" s="107"/>
      <c r="AJ22" s="105"/>
      <c r="AK22" s="101"/>
      <c r="AL22" s="186"/>
      <c r="AM22" s="138" t="str">
        <f t="shared" si="4"/>
        <v>Linea base del consumo de papel del proceso establecida</v>
      </c>
      <c r="AN22" s="102">
        <f t="shared" si="10"/>
        <v>0</v>
      </c>
      <c r="AO22" s="108"/>
      <c r="AP22" s="105" t="e">
        <f t="shared" si="5"/>
        <v>#DIV/0!</v>
      </c>
      <c r="AQ22" s="106"/>
      <c r="AR22" s="194"/>
      <c r="AS22" s="185" t="str">
        <f t="shared" si="6"/>
        <v>Linea base del consumo de papel del proceso establecida</v>
      </c>
      <c r="AT22" s="102">
        <f t="shared" si="11"/>
        <v>1</v>
      </c>
      <c r="AU22" s="109"/>
      <c r="AV22" s="105">
        <f t="shared" si="12"/>
        <v>0</v>
      </c>
      <c r="AW22" s="110"/>
      <c r="AX22" s="193"/>
      <c r="AY22" s="185" t="str">
        <f t="shared" si="7"/>
        <v>Linea base del consumo de papel del proceso establecida</v>
      </c>
      <c r="AZ22" s="111">
        <f t="shared" si="8"/>
        <v>1</v>
      </c>
      <c r="BA22" s="8">
        <f t="shared" si="9"/>
        <v>0</v>
      </c>
      <c r="BB22" s="112"/>
      <c r="BC22" s="113"/>
    </row>
    <row r="23" spans="1:55" ht="78.75" customHeight="1" thickBot="1">
      <c r="A23" s="157">
        <v>14</v>
      </c>
      <c r="B23" s="260"/>
      <c r="C23" s="316"/>
      <c r="D23" s="161"/>
      <c r="E23" s="114" t="s">
        <v>115</v>
      </c>
      <c r="F23" s="77">
        <v>0.04</v>
      </c>
      <c r="G23" s="76" t="s">
        <v>116</v>
      </c>
      <c r="H23" s="95" t="s">
        <v>96</v>
      </c>
      <c r="I23" s="78" t="s">
        <v>96</v>
      </c>
      <c r="J23" s="59" t="s">
        <v>124</v>
      </c>
      <c r="K23" s="83" t="s">
        <v>52</v>
      </c>
      <c r="L23" s="59" t="s">
        <v>149</v>
      </c>
      <c r="M23" s="61"/>
      <c r="N23" s="61"/>
      <c r="O23" s="61"/>
      <c r="P23" s="96">
        <v>1</v>
      </c>
      <c r="Q23" s="96">
        <v>1</v>
      </c>
      <c r="R23" s="59" t="s">
        <v>59</v>
      </c>
      <c r="S23" s="59" t="s">
        <v>156</v>
      </c>
      <c r="T23" s="83" t="s">
        <v>126</v>
      </c>
      <c r="U23" s="81"/>
      <c r="V23" s="180"/>
      <c r="W23" s="59"/>
      <c r="X23" s="59"/>
      <c r="Y23" s="65"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173"/>
      <c r="AA23" s="187" t="str">
        <f t="shared" si="0"/>
        <v>Línea base del perfil del riesgo</v>
      </c>
      <c r="AB23" s="83">
        <f t="shared" si="1"/>
        <v>0</v>
      </c>
      <c r="AC23" s="105" t="s">
        <v>124</v>
      </c>
      <c r="AD23" s="105" t="s">
        <v>124</v>
      </c>
      <c r="AE23" s="106" t="s">
        <v>164</v>
      </c>
      <c r="AF23" s="188"/>
      <c r="AG23" s="187" t="str">
        <f t="shared" si="2"/>
        <v>Línea base del perfil del riesgo</v>
      </c>
      <c r="AH23" s="107">
        <f t="shared" si="3"/>
        <v>0</v>
      </c>
      <c r="AI23" s="107"/>
      <c r="AJ23" s="105"/>
      <c r="AK23" s="101"/>
      <c r="AL23" s="161"/>
      <c r="AM23" s="93" t="str">
        <f t="shared" si="4"/>
        <v>Línea base del perfil del riesgo</v>
      </c>
      <c r="AN23" s="83">
        <f t="shared" si="10"/>
        <v>0</v>
      </c>
      <c r="AO23" s="59"/>
      <c r="AP23" s="5" t="e">
        <f t="shared" si="5"/>
        <v>#DIV/0!</v>
      </c>
      <c r="AQ23" s="59"/>
      <c r="AR23" s="81"/>
      <c r="AS23" s="187" t="str">
        <f t="shared" si="6"/>
        <v>Línea base del perfil del riesgo</v>
      </c>
      <c r="AT23" s="83">
        <f t="shared" si="11"/>
        <v>1</v>
      </c>
      <c r="AU23" s="60"/>
      <c r="AV23" s="5">
        <f t="shared" si="12"/>
        <v>0</v>
      </c>
      <c r="AW23" s="58"/>
      <c r="AX23" s="161"/>
      <c r="AY23" s="187" t="str">
        <f t="shared" si="7"/>
        <v>Línea base del perfil del riesgo</v>
      </c>
      <c r="AZ23" s="83">
        <f t="shared" si="8"/>
        <v>1</v>
      </c>
      <c r="BA23" s="8">
        <f t="shared" si="9"/>
        <v>0</v>
      </c>
      <c r="BB23" s="55"/>
      <c r="BC23" s="115"/>
    </row>
    <row r="24" spans="1:55" ht="81.75" customHeight="1" thickBot="1">
      <c r="A24" s="157">
        <v>15</v>
      </c>
      <c r="B24" s="260"/>
      <c r="C24" s="316"/>
      <c r="D24" s="161"/>
      <c r="E24" s="114" t="s">
        <v>95</v>
      </c>
      <c r="F24" s="70">
        <v>0.06</v>
      </c>
      <c r="G24" s="76" t="s">
        <v>116</v>
      </c>
      <c r="H24" s="66" t="s">
        <v>139</v>
      </c>
      <c r="I24" s="78" t="s">
        <v>97</v>
      </c>
      <c r="J24" s="59" t="s">
        <v>124</v>
      </c>
      <c r="K24" s="83" t="s">
        <v>53</v>
      </c>
      <c r="L24" s="59" t="s">
        <v>150</v>
      </c>
      <c r="M24" s="61">
        <v>1</v>
      </c>
      <c r="N24" s="61">
        <v>1</v>
      </c>
      <c r="O24" s="61">
        <v>1</v>
      </c>
      <c r="P24" s="61">
        <v>1</v>
      </c>
      <c r="Q24" s="61">
        <v>1</v>
      </c>
      <c r="R24" s="59" t="s">
        <v>59</v>
      </c>
      <c r="S24" s="59" t="s">
        <v>157</v>
      </c>
      <c r="T24" s="83" t="s">
        <v>126</v>
      </c>
      <c r="U24" s="81"/>
      <c r="V24" s="180"/>
      <c r="W24" s="59"/>
      <c r="X24" s="59"/>
      <c r="Y24" s="65"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173"/>
      <c r="AA24" s="187" t="str">
        <f t="shared" si="0"/>
        <v>Acciones correctivas documentadas y vigentes</v>
      </c>
      <c r="AB24" s="8">
        <f t="shared" si="1"/>
        <v>1</v>
      </c>
      <c r="AC24" s="60">
        <v>0.78</v>
      </c>
      <c r="AD24" s="5">
        <f>(AC24/AB24)</f>
        <v>0.78</v>
      </c>
      <c r="AE24" s="64" t="s">
        <v>170</v>
      </c>
      <c r="AF24" s="188"/>
      <c r="AG24" s="187" t="str">
        <f t="shared" si="2"/>
        <v>Acciones correctivas documentadas y vigentes</v>
      </c>
      <c r="AH24" s="111">
        <f t="shared" si="3"/>
        <v>1</v>
      </c>
      <c r="AI24" s="108">
        <v>0.97</v>
      </c>
      <c r="AJ24" s="105">
        <f>(AI24/AH24)</f>
        <v>0.97</v>
      </c>
      <c r="AK24" s="101" t="s">
        <v>177</v>
      </c>
      <c r="AL24" s="161"/>
      <c r="AM24" s="93" t="str">
        <f t="shared" si="4"/>
        <v>Acciones correctivas documentadas y vigentes</v>
      </c>
      <c r="AN24" s="83">
        <f t="shared" si="10"/>
        <v>1</v>
      </c>
      <c r="AO24" s="61"/>
      <c r="AP24" s="5">
        <f t="shared" si="5"/>
        <v>0</v>
      </c>
      <c r="AQ24" s="56"/>
      <c r="AR24" s="82"/>
      <c r="AS24" s="187" t="str">
        <f t="shared" si="6"/>
        <v>Acciones correctivas documentadas y vigentes</v>
      </c>
      <c r="AT24" s="83">
        <f t="shared" si="11"/>
        <v>1</v>
      </c>
      <c r="AU24" s="61"/>
      <c r="AV24" s="5">
        <f t="shared" si="12"/>
        <v>0</v>
      </c>
      <c r="AW24" s="57"/>
      <c r="AX24" s="161"/>
      <c r="AY24" s="187" t="str">
        <f t="shared" si="7"/>
        <v>Acciones correctivas documentadas y vigentes</v>
      </c>
      <c r="AZ24" s="83">
        <f t="shared" si="8"/>
        <v>1</v>
      </c>
      <c r="BA24" s="8">
        <f t="shared" si="9"/>
        <v>0.875</v>
      </c>
      <c r="BB24" s="55"/>
      <c r="BC24" s="116"/>
    </row>
    <row r="25" spans="1:55" ht="94.5" customHeight="1" thickBot="1">
      <c r="A25" s="157">
        <v>16</v>
      </c>
      <c r="B25" s="260"/>
      <c r="C25" s="316"/>
      <c r="D25" s="161"/>
      <c r="E25" s="117" t="s">
        <v>102</v>
      </c>
      <c r="F25" s="70">
        <v>0.02</v>
      </c>
      <c r="G25" s="76" t="s">
        <v>116</v>
      </c>
      <c r="H25" s="66" t="s">
        <v>140</v>
      </c>
      <c r="I25" s="79" t="s">
        <v>117</v>
      </c>
      <c r="J25" s="59" t="s">
        <v>124</v>
      </c>
      <c r="K25" s="83" t="s">
        <v>53</v>
      </c>
      <c r="L25" s="59" t="s">
        <v>151</v>
      </c>
      <c r="M25" s="61">
        <v>1</v>
      </c>
      <c r="N25" s="61">
        <v>1</v>
      </c>
      <c r="O25" s="61">
        <v>1</v>
      </c>
      <c r="P25" s="61">
        <v>1</v>
      </c>
      <c r="Q25" s="61">
        <v>1</v>
      </c>
      <c r="R25" s="59" t="s">
        <v>59</v>
      </c>
      <c r="S25" s="59" t="s">
        <v>156</v>
      </c>
      <c r="T25" s="83" t="s">
        <v>126</v>
      </c>
      <c r="U25" s="81"/>
      <c r="V25" s="180"/>
      <c r="W25" s="59"/>
      <c r="X25" s="59"/>
      <c r="Y25" s="65"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173"/>
      <c r="AA25" s="187" t="str">
        <f t="shared" si="0"/>
        <v>Cumplimiento en reportes de riesgos de manera oportuna</v>
      </c>
      <c r="AB25" s="8">
        <f t="shared" si="1"/>
        <v>1</v>
      </c>
      <c r="AC25" s="60">
        <v>1</v>
      </c>
      <c r="AD25" s="5">
        <f>(AC25/AB25)</f>
        <v>1</v>
      </c>
      <c r="AE25" s="59" t="s">
        <v>165</v>
      </c>
      <c r="AF25" s="161" t="s">
        <v>166</v>
      </c>
      <c r="AG25" s="187" t="str">
        <f t="shared" si="2"/>
        <v>Cumplimiento en reportes de riesgos de manera oportuna</v>
      </c>
      <c r="AH25" s="111">
        <f t="shared" si="3"/>
        <v>1</v>
      </c>
      <c r="AI25" s="108">
        <v>1</v>
      </c>
      <c r="AJ25" s="105">
        <f>(AI25/AH25)</f>
        <v>1</v>
      </c>
      <c r="AK25" s="101" t="s">
        <v>178</v>
      </c>
      <c r="AL25" s="161"/>
      <c r="AM25" s="93" t="str">
        <f t="shared" si="4"/>
        <v>Cumplimiento en reportes de riesgos de manera oportuna</v>
      </c>
      <c r="AN25" s="83">
        <f t="shared" si="10"/>
        <v>1</v>
      </c>
      <c r="AO25" s="63"/>
      <c r="AP25" s="5">
        <f t="shared" si="5"/>
        <v>0</v>
      </c>
      <c r="AQ25" s="56"/>
      <c r="AR25" s="82"/>
      <c r="AS25" s="187" t="str">
        <f t="shared" si="6"/>
        <v>Cumplimiento en reportes de riesgos de manera oportuna</v>
      </c>
      <c r="AT25" s="83">
        <f t="shared" si="11"/>
        <v>1</v>
      </c>
      <c r="AU25" s="63"/>
      <c r="AV25" s="5">
        <f t="shared" si="12"/>
        <v>0</v>
      </c>
      <c r="AW25" s="56"/>
      <c r="AX25" s="161"/>
      <c r="AY25" s="187" t="str">
        <f t="shared" si="7"/>
        <v>Cumplimiento en reportes de riesgos de manera oportuna</v>
      </c>
      <c r="AZ25" s="83">
        <f t="shared" si="8"/>
        <v>1</v>
      </c>
      <c r="BA25" s="8">
        <f>IF(K25="CONSTANTE",AVERAGE(AC25,AI25,AO25,AU25),(SUM(AC25,AI25,AO25,AU25)))</f>
        <v>1</v>
      </c>
      <c r="BB25" s="55"/>
      <c r="BC25" s="116"/>
    </row>
    <row r="26" spans="1:55" ht="118.5" customHeight="1" thickBot="1">
      <c r="A26" s="157">
        <v>17</v>
      </c>
      <c r="B26" s="260"/>
      <c r="C26" s="316"/>
      <c r="D26" s="161"/>
      <c r="E26" s="117" t="s">
        <v>103</v>
      </c>
      <c r="F26" s="70">
        <v>0.02</v>
      </c>
      <c r="G26" s="76" t="s">
        <v>116</v>
      </c>
      <c r="H26" s="66" t="s">
        <v>141</v>
      </c>
      <c r="I26" s="79" t="s">
        <v>118</v>
      </c>
      <c r="J26" s="59" t="s">
        <v>124</v>
      </c>
      <c r="K26" s="83" t="s">
        <v>53</v>
      </c>
      <c r="L26" s="59" t="s">
        <v>152</v>
      </c>
      <c r="M26" s="61">
        <v>1</v>
      </c>
      <c r="N26" s="61">
        <v>1</v>
      </c>
      <c r="O26" s="61">
        <v>1</v>
      </c>
      <c r="P26" s="61">
        <v>1</v>
      </c>
      <c r="Q26" s="61">
        <v>1</v>
      </c>
      <c r="R26" s="59" t="s">
        <v>59</v>
      </c>
      <c r="S26" s="59" t="s">
        <v>158</v>
      </c>
      <c r="T26" s="83" t="s">
        <v>126</v>
      </c>
      <c r="U26" s="81"/>
      <c r="V26" s="180"/>
      <c r="W26" s="59"/>
      <c r="X26" s="59"/>
      <c r="Y26" s="65"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73"/>
      <c r="AA26" s="187" t="str">
        <f t="shared" si="0"/>
        <v>Asistencia a las mesas de trabajo relacionadas con el Sistema de Gestión</v>
      </c>
      <c r="AB26" s="8">
        <f t="shared" si="1"/>
        <v>1</v>
      </c>
      <c r="AC26" s="60">
        <v>1</v>
      </c>
      <c r="AD26" s="5">
        <f>(AC26/AB26)</f>
        <v>1</v>
      </c>
      <c r="AE26" s="64" t="s">
        <v>168</v>
      </c>
      <c r="AF26" s="188" t="s">
        <v>166</v>
      </c>
      <c r="AG26" s="187" t="str">
        <f t="shared" si="2"/>
        <v>Asistencia a las mesas de trabajo relacionadas con el Sistema de Gestión</v>
      </c>
      <c r="AH26" s="111">
        <f t="shared" si="3"/>
        <v>1</v>
      </c>
      <c r="AI26" s="108">
        <v>1</v>
      </c>
      <c r="AJ26" s="105">
        <f>(AI26/AH26)</f>
        <v>1</v>
      </c>
      <c r="AK26" s="101" t="s">
        <v>179</v>
      </c>
      <c r="AL26" s="161"/>
      <c r="AM26" s="93" t="str">
        <f t="shared" si="4"/>
        <v>Asistencia a las mesas de trabajo relacionadas con el Sistema de Gestión</v>
      </c>
      <c r="AN26" s="83">
        <f t="shared" si="10"/>
        <v>1</v>
      </c>
      <c r="AO26" s="63"/>
      <c r="AP26" s="5">
        <f t="shared" si="5"/>
        <v>0</v>
      </c>
      <c r="AQ26" s="56"/>
      <c r="AR26" s="82"/>
      <c r="AS26" s="187" t="str">
        <f t="shared" si="6"/>
        <v>Asistencia a las mesas de trabajo relacionadas con el Sistema de Gestión</v>
      </c>
      <c r="AT26" s="83">
        <f t="shared" si="11"/>
        <v>1</v>
      </c>
      <c r="AU26" s="63"/>
      <c r="AV26" s="5">
        <f t="shared" si="12"/>
        <v>0</v>
      </c>
      <c r="AW26" s="56"/>
      <c r="AX26" s="161"/>
      <c r="AY26" s="187" t="str">
        <f t="shared" si="7"/>
        <v>Asistencia a las mesas de trabajo relacionadas con el Sistema de Gestión</v>
      </c>
      <c r="AZ26" s="83">
        <f t="shared" si="8"/>
        <v>1</v>
      </c>
      <c r="BA26" s="8">
        <f>IF(K26="CONSTANTE",AVERAGE(AC26,AI26,AO26,AU26),(SUM(AC26,AI26,AO26,AU26)))</f>
        <v>1</v>
      </c>
      <c r="BB26" s="55"/>
      <c r="BC26" s="116"/>
    </row>
    <row r="27" spans="1:55" ht="163.5" customHeight="1" thickBot="1">
      <c r="A27" s="157">
        <v>18</v>
      </c>
      <c r="B27" s="260"/>
      <c r="C27" s="316"/>
      <c r="D27" s="161"/>
      <c r="E27" s="117" t="s">
        <v>119</v>
      </c>
      <c r="F27" s="80">
        <v>0.02</v>
      </c>
      <c r="G27" s="76" t="s">
        <v>116</v>
      </c>
      <c r="H27" s="66" t="s">
        <v>142</v>
      </c>
      <c r="I27" s="78" t="s">
        <v>120</v>
      </c>
      <c r="J27" s="59" t="s">
        <v>124</v>
      </c>
      <c r="K27" s="83" t="s">
        <v>53</v>
      </c>
      <c r="L27" s="59" t="s">
        <v>153</v>
      </c>
      <c r="M27" s="61">
        <v>1</v>
      </c>
      <c r="N27" s="61">
        <v>1</v>
      </c>
      <c r="O27" s="61">
        <v>1</v>
      </c>
      <c r="P27" s="61">
        <v>1</v>
      </c>
      <c r="Q27" s="61">
        <v>1</v>
      </c>
      <c r="R27" s="59" t="s">
        <v>59</v>
      </c>
      <c r="S27" s="59"/>
      <c r="T27" s="83" t="s">
        <v>126</v>
      </c>
      <c r="U27" s="81"/>
      <c r="V27" s="180"/>
      <c r="W27" s="59"/>
      <c r="X27" s="59"/>
      <c r="Y27" s="65"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73"/>
      <c r="AA27" s="187" t="str">
        <f t="shared" si="0"/>
        <v>Cumplimiento del plan de actualización de los procesos en el marco del Sistema de Gestión</v>
      </c>
      <c r="AB27" s="8">
        <f t="shared" si="1"/>
        <v>1</v>
      </c>
      <c r="AC27" s="60">
        <v>1</v>
      </c>
      <c r="AD27" s="5">
        <f>(AC27/AB27)</f>
        <v>1</v>
      </c>
      <c r="AE27" s="64" t="s">
        <v>167</v>
      </c>
      <c r="AF27" s="188" t="s">
        <v>166</v>
      </c>
      <c r="AG27" s="187" t="str">
        <f t="shared" si="2"/>
        <v>Cumplimiento del plan de actualización de los procesos en el marco del Sistema de Gestión</v>
      </c>
      <c r="AH27" s="111">
        <f t="shared" si="3"/>
        <v>1</v>
      </c>
      <c r="AI27" s="108">
        <v>0.82</v>
      </c>
      <c r="AJ27" s="105">
        <f>(AI27/AH27)</f>
        <v>0.82</v>
      </c>
      <c r="AK27" s="224" t="s">
        <v>180</v>
      </c>
      <c r="AL27" s="161"/>
      <c r="AM27" s="93" t="str">
        <f t="shared" si="4"/>
        <v>Cumplimiento del plan de actualización de los procesos en el marco del Sistema de Gestión</v>
      </c>
      <c r="AN27" s="83">
        <f t="shared" si="10"/>
        <v>1</v>
      </c>
      <c r="AO27" s="63"/>
      <c r="AP27" s="5">
        <f t="shared" si="5"/>
        <v>0</v>
      </c>
      <c r="AQ27" s="56"/>
      <c r="AR27" s="82"/>
      <c r="AS27" s="187" t="str">
        <f t="shared" si="6"/>
        <v>Cumplimiento del plan de actualización de los procesos en el marco del Sistema de Gestión</v>
      </c>
      <c r="AT27" s="83">
        <f t="shared" si="11"/>
        <v>1</v>
      </c>
      <c r="AU27" s="63"/>
      <c r="AV27" s="5">
        <f t="shared" si="12"/>
        <v>0</v>
      </c>
      <c r="AW27" s="56"/>
      <c r="AX27" s="161"/>
      <c r="AY27" s="187" t="str">
        <f t="shared" si="7"/>
        <v>Cumplimiento del plan de actualización de los procesos en el marco del Sistema de Gestión</v>
      </c>
      <c r="AZ27" s="83">
        <f t="shared" si="8"/>
        <v>1</v>
      </c>
      <c r="BA27" s="8">
        <f>IF(K27="CONSTANTE",AVERAGE(AC27,AI27,AO27,AU27),(SUM(AC27,AI27,AO27,AU27)))</f>
        <v>0.9099999999999999</v>
      </c>
      <c r="BB27" s="55"/>
      <c r="BC27" s="116"/>
    </row>
    <row r="28" spans="1:55" ht="254.25" customHeight="1" thickBot="1">
      <c r="A28" s="162">
        <v>20</v>
      </c>
      <c r="B28" s="261"/>
      <c r="C28" s="317"/>
      <c r="D28" s="132"/>
      <c r="E28" s="118" t="s">
        <v>160</v>
      </c>
      <c r="F28" s="119">
        <v>0.02</v>
      </c>
      <c r="G28" s="120" t="s">
        <v>116</v>
      </c>
      <c r="H28" s="121" t="s">
        <v>143</v>
      </c>
      <c r="I28" s="122" t="s">
        <v>99</v>
      </c>
      <c r="J28" s="123" t="s">
        <v>124</v>
      </c>
      <c r="K28" s="124" t="s">
        <v>53</v>
      </c>
      <c r="L28" s="123" t="s">
        <v>154</v>
      </c>
      <c r="M28" s="125">
        <v>1</v>
      </c>
      <c r="N28" s="125">
        <v>1</v>
      </c>
      <c r="O28" s="125">
        <v>1</v>
      </c>
      <c r="P28" s="125">
        <v>1</v>
      </c>
      <c r="Q28" s="125">
        <v>1</v>
      </c>
      <c r="R28" s="123" t="s">
        <v>59</v>
      </c>
      <c r="S28" s="123" t="s">
        <v>159</v>
      </c>
      <c r="T28" s="124" t="s">
        <v>126</v>
      </c>
      <c r="U28" s="176"/>
      <c r="V28" s="181"/>
      <c r="W28" s="123"/>
      <c r="X28" s="123"/>
      <c r="Y28" s="126"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172"/>
      <c r="AA28" s="189" t="str">
        <f t="shared" si="0"/>
        <v>Cumplimiento oportuno Plan Anticorrupción 2017</v>
      </c>
      <c r="AB28" s="124">
        <f t="shared" si="1"/>
        <v>1</v>
      </c>
      <c r="AC28" s="123">
        <v>1</v>
      </c>
      <c r="AD28" s="127">
        <f>(AC28/AB28)</f>
        <v>1</v>
      </c>
      <c r="AE28" s="128" t="s">
        <v>169</v>
      </c>
      <c r="AF28" s="190"/>
      <c r="AG28" s="189" t="str">
        <f t="shared" si="2"/>
        <v>Cumplimiento oportuno Plan Anticorrupción 2017</v>
      </c>
      <c r="AH28" s="111">
        <f t="shared" si="3"/>
        <v>1</v>
      </c>
      <c r="AI28" s="225">
        <v>0.73</v>
      </c>
      <c r="AJ28" s="105">
        <f>(AI28/AH28)</f>
        <v>0.73</v>
      </c>
      <c r="AK28" s="101" t="s">
        <v>181</v>
      </c>
      <c r="AL28" s="132"/>
      <c r="AM28" s="145" t="str">
        <f t="shared" si="4"/>
        <v>Cumplimiento oportuno Plan Anticorrupción 2017</v>
      </c>
      <c r="AN28" s="124">
        <f t="shared" si="10"/>
        <v>1</v>
      </c>
      <c r="AO28" s="123"/>
      <c r="AP28" s="127">
        <f t="shared" si="5"/>
        <v>0</v>
      </c>
      <c r="AQ28" s="123"/>
      <c r="AR28" s="176"/>
      <c r="AS28" s="189" t="str">
        <f t="shared" si="6"/>
        <v>Cumplimiento oportuno Plan Anticorrupción 2017</v>
      </c>
      <c r="AT28" s="124">
        <f t="shared" si="11"/>
        <v>1</v>
      </c>
      <c r="AU28" s="123"/>
      <c r="AV28" s="127">
        <f t="shared" si="12"/>
        <v>0</v>
      </c>
      <c r="AW28" s="123"/>
      <c r="AX28" s="132"/>
      <c r="AY28" s="189" t="str">
        <f t="shared" si="7"/>
        <v>Cumplimiento oportuno Plan Anticorrupción 2017</v>
      </c>
      <c r="AZ28" s="124">
        <f t="shared" si="8"/>
        <v>1</v>
      </c>
      <c r="BA28" s="130">
        <f>IF(K28="CONSTANTE",AVERAGE(AC28,AI28,AO28,AU28),(SUM(AC28,AI28,AO28,AU28)))</f>
        <v>0.865</v>
      </c>
      <c r="BB28" s="131"/>
      <c r="BC28" s="132"/>
    </row>
    <row r="29" spans="1:55" ht="95.25" customHeight="1">
      <c r="A29" s="150">
        <v>22</v>
      </c>
      <c r="B29" s="233" t="s">
        <v>100</v>
      </c>
      <c r="C29" s="234"/>
      <c r="D29" s="234"/>
      <c r="E29" s="235"/>
      <c r="F29" s="97">
        <f>SUM(F18:F28)</f>
        <v>1.0000000000000002</v>
      </c>
      <c r="G29" s="226"/>
      <c r="H29" s="248"/>
      <c r="I29" s="248"/>
      <c r="J29" s="248"/>
      <c r="K29" s="248"/>
      <c r="L29" s="248"/>
      <c r="M29" s="248"/>
      <c r="N29" s="248"/>
      <c r="O29" s="248"/>
      <c r="P29" s="248"/>
      <c r="Q29" s="248"/>
      <c r="R29" s="248"/>
      <c r="S29" s="248"/>
      <c r="T29" s="248"/>
      <c r="U29" s="248"/>
      <c r="V29" s="248"/>
      <c r="W29" s="248"/>
      <c r="X29" s="248"/>
      <c r="Y29" s="248"/>
      <c r="Z29" s="227"/>
      <c r="AA29" s="239" t="s">
        <v>104</v>
      </c>
      <c r="AB29" s="240"/>
      <c r="AC29" s="241"/>
      <c r="AD29" s="98">
        <f>AVERAGE(AD18:AD28)</f>
        <v>0.9560000000000001</v>
      </c>
      <c r="AE29" s="226"/>
      <c r="AF29" s="227"/>
      <c r="AG29" s="236" t="s">
        <v>105</v>
      </c>
      <c r="AH29" s="237"/>
      <c r="AI29" s="238"/>
      <c r="AJ29" s="98">
        <f>AVERAGE(AJ18:AJ28)</f>
        <v>0.94</v>
      </c>
      <c r="AK29" s="226"/>
      <c r="AL29" s="227"/>
      <c r="AM29" s="239" t="s">
        <v>106</v>
      </c>
      <c r="AN29" s="240"/>
      <c r="AO29" s="241"/>
      <c r="AP29" s="98" t="e">
        <f>AVERAGE(AP18:AP28)</f>
        <v>#DIV/0!</v>
      </c>
      <c r="AQ29" s="228"/>
      <c r="AR29" s="229"/>
      <c r="AS29" s="242" t="s">
        <v>107</v>
      </c>
      <c r="AT29" s="243"/>
      <c r="AU29" s="244"/>
      <c r="AV29" s="98" t="e">
        <f>AVERAGE(AV18:AV28)</f>
        <v>#DIV/0!</v>
      </c>
      <c r="AW29" s="99"/>
      <c r="AX29" s="245" t="s">
        <v>108</v>
      </c>
      <c r="AY29" s="246"/>
      <c r="AZ29" s="247"/>
      <c r="BA29" s="100">
        <f>AVERAGE(BA18:BA28)</f>
        <v>0.6954545454545454</v>
      </c>
      <c r="BB29" s="231"/>
      <c r="BC29" s="232"/>
    </row>
    <row r="30" spans="1:55" ht="15">
      <c r="A30" s="4"/>
      <c r="B30" s="9"/>
      <c r="C30" s="9"/>
      <c r="D30" s="9"/>
      <c r="E30" s="9"/>
      <c r="F30" s="9"/>
      <c r="G30" s="9"/>
      <c r="H30" s="9"/>
      <c r="I30" s="10"/>
      <c r="J30" s="10"/>
      <c r="K30" s="10"/>
      <c r="L30" s="10"/>
      <c r="M30" s="10"/>
      <c r="N30" s="10"/>
      <c r="O30" s="10"/>
      <c r="P30" s="10"/>
      <c r="Q30" s="10"/>
      <c r="R30" s="10"/>
      <c r="S30" s="10"/>
      <c r="T30" s="1"/>
      <c r="U30" s="1"/>
      <c r="V30" s="1"/>
      <c r="W30" s="1"/>
      <c r="X30" s="1"/>
      <c r="Y30" s="1"/>
      <c r="Z30" s="1"/>
      <c r="AA30" s="230"/>
      <c r="AB30" s="230"/>
      <c r="AC30" s="230"/>
      <c r="AD30" s="53"/>
      <c r="AE30" s="15"/>
      <c r="AF30" s="15"/>
      <c r="AG30" s="230"/>
      <c r="AH30" s="230"/>
      <c r="AI30" s="230"/>
      <c r="AJ30" s="53"/>
      <c r="AK30" s="15"/>
      <c r="AL30" s="15"/>
      <c r="AM30" s="230"/>
      <c r="AN30" s="230"/>
      <c r="AO30" s="230"/>
      <c r="AP30" s="53"/>
      <c r="AQ30" s="15"/>
      <c r="AR30" s="15"/>
      <c r="AS30" s="230"/>
      <c r="AT30" s="230"/>
      <c r="AU30" s="230"/>
      <c r="AV30" s="53"/>
      <c r="AW30" s="15"/>
      <c r="AX30" s="15"/>
      <c r="AY30" s="230"/>
      <c r="AZ30" s="230"/>
      <c r="BA30" s="230"/>
      <c r="BB30" s="53"/>
      <c r="BC30" s="1"/>
    </row>
    <row r="31" spans="1:55" ht="15">
      <c r="A31" s="4"/>
      <c r="B31" s="9"/>
      <c r="C31" s="9"/>
      <c r="D31" s="9"/>
      <c r="E31" s="9"/>
      <c r="F31" s="9"/>
      <c r="G31" s="9"/>
      <c r="H31" s="9"/>
      <c r="I31" s="10"/>
      <c r="J31" s="10"/>
      <c r="K31" s="10"/>
      <c r="L31" s="10"/>
      <c r="M31" s="10"/>
      <c r="N31" s="10"/>
      <c r="O31" s="10"/>
      <c r="P31" s="10"/>
      <c r="Q31" s="10"/>
      <c r="R31" s="10"/>
      <c r="S31" s="10"/>
      <c r="T31" s="1"/>
      <c r="U31" s="1"/>
      <c r="V31" s="1"/>
      <c r="W31" s="1"/>
      <c r="X31" s="1"/>
      <c r="Y31" s="1"/>
      <c r="Z31" s="1"/>
      <c r="AA31" s="71"/>
      <c r="AB31" s="71"/>
      <c r="AC31" s="71"/>
      <c r="AD31" s="53"/>
      <c r="AE31" s="15"/>
      <c r="AF31" s="15"/>
      <c r="AG31" s="71"/>
      <c r="AH31" s="71"/>
      <c r="AI31" s="71"/>
      <c r="AJ31" s="53"/>
      <c r="AK31" s="15"/>
      <c r="AL31" s="15"/>
      <c r="AM31" s="71"/>
      <c r="AN31" s="71"/>
      <c r="AO31" s="71"/>
      <c r="AP31" s="53"/>
      <c r="AQ31" s="15"/>
      <c r="AR31" s="15"/>
      <c r="AS31" s="71"/>
      <c r="AT31" s="71"/>
      <c r="AU31" s="71"/>
      <c r="AV31" s="53"/>
      <c r="AW31" s="15"/>
      <c r="AX31" s="15"/>
      <c r="AY31" s="71"/>
      <c r="AZ31" s="71"/>
      <c r="BA31" s="71"/>
      <c r="BB31" s="53"/>
      <c r="BC31" s="1"/>
    </row>
    <row r="32" spans="1:55" ht="15.75" customHeight="1">
      <c r="A32" s="4"/>
      <c r="B32" s="9"/>
      <c r="C32" s="9"/>
      <c r="D32" s="9"/>
      <c r="E32" s="9"/>
      <c r="F32" s="9"/>
      <c r="G32" s="9"/>
      <c r="H32" s="9"/>
      <c r="I32" s="10"/>
      <c r="J32" s="10"/>
      <c r="K32" s="10"/>
      <c r="L32" s="10"/>
      <c r="M32" s="10"/>
      <c r="N32" s="10"/>
      <c r="O32" s="10"/>
      <c r="P32" s="10"/>
      <c r="Q32" s="10"/>
      <c r="R32" s="10"/>
      <c r="S32" s="10"/>
      <c r="T32" s="1"/>
      <c r="U32" s="1"/>
      <c r="V32" s="1"/>
      <c r="W32" s="1"/>
      <c r="X32" s="1"/>
      <c r="Y32" s="1"/>
      <c r="Z32" s="1"/>
      <c r="AA32" s="230"/>
      <c r="AB32" s="230"/>
      <c r="AC32" s="230"/>
      <c r="AD32" s="72"/>
      <c r="AE32" s="15"/>
      <c r="AF32" s="15"/>
      <c r="AG32" s="230"/>
      <c r="AH32" s="230"/>
      <c r="AI32" s="230"/>
      <c r="AJ32" s="72"/>
      <c r="AK32" s="15"/>
      <c r="AL32" s="15"/>
      <c r="AM32" s="230"/>
      <c r="AN32" s="230"/>
      <c r="AO32" s="230"/>
      <c r="AP32" s="73"/>
      <c r="AQ32" s="15"/>
      <c r="AR32" s="15"/>
      <c r="AS32" s="230"/>
      <c r="AT32" s="230"/>
      <c r="AU32" s="230"/>
      <c r="AV32" s="73"/>
      <c r="AW32" s="15"/>
      <c r="AX32" s="15"/>
      <c r="AY32" s="230"/>
      <c r="AZ32" s="230"/>
      <c r="BA32" s="230"/>
      <c r="BB32" s="73"/>
      <c r="BC32" s="1"/>
    </row>
    <row r="33" spans="1:55" ht="15.75" customHeight="1">
      <c r="A33" s="4"/>
      <c r="B33" s="280" t="s">
        <v>23</v>
      </c>
      <c r="C33" s="280"/>
      <c r="D33" s="280"/>
      <c r="E33" s="280"/>
      <c r="F33" s="74"/>
      <c r="G33" s="280" t="s">
        <v>24</v>
      </c>
      <c r="H33" s="280"/>
      <c r="I33" s="280"/>
      <c r="J33" s="280"/>
      <c r="K33" s="280" t="s">
        <v>25</v>
      </c>
      <c r="L33" s="280"/>
      <c r="M33" s="280"/>
      <c r="N33" s="280"/>
      <c r="O33" s="280"/>
      <c r="P33" s="280"/>
      <c r="Q33" s="280"/>
      <c r="R33" s="10"/>
      <c r="S33" s="10"/>
      <c r="T33" s="1"/>
      <c r="U33" s="1"/>
      <c r="V33" s="1"/>
      <c r="W33" s="1"/>
      <c r="X33" s="1"/>
      <c r="Y33" s="1"/>
      <c r="Z33" s="1"/>
      <c r="AA33" s="230"/>
      <c r="AB33" s="230"/>
      <c r="AC33" s="230"/>
      <c r="AD33" s="72"/>
      <c r="AE33" s="15"/>
      <c r="AF33" s="15"/>
      <c r="AG33" s="230"/>
      <c r="AH33" s="230"/>
      <c r="AI33" s="230"/>
      <c r="AJ33" s="72"/>
      <c r="AK33" s="15"/>
      <c r="AL33" s="15"/>
      <c r="AM33" s="230"/>
      <c r="AN33" s="230"/>
      <c r="AO33" s="230"/>
      <c r="AP33" s="73"/>
      <c r="AQ33" s="15"/>
      <c r="AR33" s="15"/>
      <c r="AS33" s="230"/>
      <c r="AT33" s="230"/>
      <c r="AU33" s="230"/>
      <c r="AV33" s="73"/>
      <c r="AW33" s="15"/>
      <c r="AX33" s="15"/>
      <c r="AY33" s="230"/>
      <c r="AZ33" s="230"/>
      <c r="BA33" s="230"/>
      <c r="BB33" s="73"/>
      <c r="BC33" s="1"/>
    </row>
    <row r="34" spans="1:55" ht="15.75" customHeight="1">
      <c r="A34" s="4"/>
      <c r="B34" s="282" t="s">
        <v>26</v>
      </c>
      <c r="C34" s="282"/>
      <c r="D34" s="282"/>
      <c r="E34" s="75"/>
      <c r="F34" s="75"/>
      <c r="G34" s="283" t="s">
        <v>26</v>
      </c>
      <c r="H34" s="283"/>
      <c r="I34" s="283"/>
      <c r="J34" s="283"/>
      <c r="K34" s="283" t="s">
        <v>26</v>
      </c>
      <c r="L34" s="283"/>
      <c r="M34" s="283"/>
      <c r="N34" s="283"/>
      <c r="O34" s="283"/>
      <c r="P34" s="283"/>
      <c r="Q34" s="283"/>
      <c r="R34" s="10"/>
      <c r="S34" s="10"/>
      <c r="T34" s="1"/>
      <c r="U34" s="1"/>
      <c r="V34" s="1"/>
      <c r="W34" s="1"/>
      <c r="X34" s="1"/>
      <c r="Y34" s="1"/>
      <c r="Z34" s="1"/>
      <c r="AA34" s="258"/>
      <c r="AB34" s="258"/>
      <c r="AC34" s="258"/>
      <c r="AD34" s="53"/>
      <c r="AE34" s="15"/>
      <c r="AF34" s="15"/>
      <c r="AG34" s="258"/>
      <c r="AH34" s="258"/>
      <c r="AI34" s="258"/>
      <c r="AJ34" s="53"/>
      <c r="AK34" s="15"/>
      <c r="AL34" s="15"/>
      <c r="AM34" s="258"/>
      <c r="AN34" s="258"/>
      <c r="AO34" s="258"/>
      <c r="AP34" s="53"/>
      <c r="AQ34" s="15"/>
      <c r="AR34" s="15"/>
      <c r="AS34" s="258"/>
      <c r="AT34" s="258"/>
      <c r="AU34" s="258"/>
      <c r="AV34" s="53"/>
      <c r="AW34" s="15"/>
      <c r="AX34" s="15"/>
      <c r="AY34" s="258"/>
      <c r="AZ34" s="258"/>
      <c r="BA34" s="258"/>
      <c r="BB34" s="53"/>
      <c r="BC34" s="1"/>
    </row>
    <row r="35" spans="1:55" ht="51" customHeight="1">
      <c r="A35" s="4"/>
      <c r="B35" s="281" t="s">
        <v>80</v>
      </c>
      <c r="C35" s="281"/>
      <c r="D35" s="281"/>
      <c r="E35" s="16"/>
      <c r="F35" s="16"/>
      <c r="G35" s="280" t="s">
        <v>29</v>
      </c>
      <c r="H35" s="280"/>
      <c r="I35" s="280"/>
      <c r="J35" s="280"/>
      <c r="K35" s="280" t="s">
        <v>39</v>
      </c>
      <c r="L35" s="280"/>
      <c r="M35" s="280"/>
      <c r="N35" s="280"/>
      <c r="O35" s="280"/>
      <c r="P35" s="280"/>
      <c r="Q35" s="280"/>
      <c r="R35" s="10"/>
      <c r="S35" s="10"/>
      <c r="T35" s="1"/>
      <c r="U35" s="1"/>
      <c r="V35" s="1"/>
      <c r="W35" s="1"/>
      <c r="X35" s="1"/>
      <c r="Y35" s="1"/>
      <c r="Z35" s="1"/>
      <c r="AA35" s="1"/>
      <c r="AB35" s="1"/>
      <c r="AC35" s="1"/>
      <c r="AD35" s="11"/>
      <c r="AE35" s="1"/>
      <c r="AF35" s="1"/>
      <c r="AG35" s="1"/>
      <c r="AH35" s="1"/>
      <c r="AI35" s="1"/>
      <c r="AJ35" s="11"/>
      <c r="AK35" s="1"/>
      <c r="AL35" s="1"/>
      <c r="AM35" s="1"/>
      <c r="AN35" s="1"/>
      <c r="AO35" s="1"/>
      <c r="AP35" s="11"/>
      <c r="AQ35" s="1"/>
      <c r="AR35" s="1"/>
      <c r="AS35" s="1"/>
      <c r="AT35" s="1"/>
      <c r="AU35" s="1"/>
      <c r="AV35" s="11"/>
      <c r="AW35" s="1"/>
      <c r="AX35" s="1"/>
      <c r="AY35" s="1"/>
      <c r="AZ35" s="1"/>
      <c r="BA35" s="1"/>
      <c r="BB35" s="11"/>
      <c r="BC35" s="1"/>
    </row>
    <row r="36" spans="1:55" ht="22.5" customHeight="1">
      <c r="A36" s="4"/>
      <c r="B36" s="281"/>
      <c r="C36" s="281"/>
      <c r="D36" s="281"/>
      <c r="E36" s="16"/>
      <c r="F36" s="16"/>
      <c r="G36" s="280"/>
      <c r="H36" s="280"/>
      <c r="I36" s="280"/>
      <c r="J36" s="280"/>
      <c r="K36" s="281"/>
      <c r="L36" s="281"/>
      <c r="M36" s="281"/>
      <c r="N36" s="281"/>
      <c r="O36" s="281"/>
      <c r="P36" s="281"/>
      <c r="Q36" s="281"/>
      <c r="R36" s="10"/>
      <c r="S36" s="10"/>
      <c r="T36" s="1"/>
      <c r="U36" s="1"/>
      <c r="V36" s="1"/>
      <c r="W36" s="1"/>
      <c r="X36" s="1"/>
      <c r="Y36" s="1"/>
      <c r="Z36" s="1"/>
      <c r="AA36" s="1"/>
      <c r="AB36" s="1"/>
      <c r="AC36" s="1"/>
      <c r="AD36" s="11"/>
      <c r="AE36" s="1"/>
      <c r="AF36" s="1"/>
      <c r="AG36" s="1"/>
      <c r="AH36" s="1"/>
      <c r="AI36" s="1"/>
      <c r="AJ36" s="11"/>
      <c r="AK36" s="1"/>
      <c r="AL36" s="1"/>
      <c r="AM36" s="1"/>
      <c r="AN36" s="1"/>
      <c r="AO36" s="1"/>
      <c r="AP36" s="11"/>
      <c r="AQ36" s="1"/>
      <c r="AR36" s="1"/>
      <c r="AS36" s="1"/>
      <c r="AT36" s="1"/>
      <c r="AU36" s="1"/>
      <c r="AV36" s="11"/>
      <c r="AW36" s="1"/>
      <c r="AX36" s="1"/>
      <c r="AY36" s="1"/>
      <c r="AZ36" s="1"/>
      <c r="BA36" s="1"/>
      <c r="BB36" s="11"/>
      <c r="BC36" s="1"/>
    </row>
  </sheetData>
  <sheetProtection/>
  <mergeCells count="105">
    <mergeCell ref="C18:C28"/>
    <mergeCell ref="AY9:BC9"/>
    <mergeCell ref="AA14:AF14"/>
    <mergeCell ref="AY14:BC14"/>
    <mergeCell ref="AY11:BA11"/>
    <mergeCell ref="BC15:BC16"/>
    <mergeCell ref="AG11:AI11"/>
    <mergeCell ref="AM15:AO15"/>
    <mergeCell ref="AD15:AD16"/>
    <mergeCell ref="AE15:AE16"/>
    <mergeCell ref="AM14:AR14"/>
    <mergeCell ref="AS14:AX14"/>
    <mergeCell ref="AF15:AF16"/>
    <mergeCell ref="AG15:AI15"/>
    <mergeCell ref="AY13:BC13"/>
    <mergeCell ref="AW15:AW16"/>
    <mergeCell ref="AY8:BC8"/>
    <mergeCell ref="E13:Z14"/>
    <mergeCell ref="AA13:AF13"/>
    <mergeCell ref="AG13:AL13"/>
    <mergeCell ref="AM13:AR13"/>
    <mergeCell ref="AY15:BA15"/>
    <mergeCell ref="AR15:AR16"/>
    <mergeCell ref="AS13:AX13"/>
    <mergeCell ref="BB15:BB16"/>
    <mergeCell ref="AV15:AV16"/>
    <mergeCell ref="AS34:AU34"/>
    <mergeCell ref="B33:E33"/>
    <mergeCell ref="X16:Y16"/>
    <mergeCell ref="B36:D36"/>
    <mergeCell ref="G36:J36"/>
    <mergeCell ref="K36:Q36"/>
    <mergeCell ref="G33:J33"/>
    <mergeCell ref="K33:Q33"/>
    <mergeCell ref="AJ15:AJ16"/>
    <mergeCell ref="E15:T15"/>
    <mergeCell ref="K35:Q35"/>
    <mergeCell ref="G35:J35"/>
    <mergeCell ref="B35:D35"/>
    <mergeCell ref="AS33:AU33"/>
    <mergeCell ref="AY33:BA33"/>
    <mergeCell ref="B34:D34"/>
    <mergeCell ref="G34:J34"/>
    <mergeCell ref="K34:Q34"/>
    <mergeCell ref="AA34:AC34"/>
    <mergeCell ref="AG34:AI34"/>
    <mergeCell ref="A1:Z1"/>
    <mergeCell ref="A2:Z2"/>
    <mergeCell ref="AM30:AO30"/>
    <mergeCell ref="AS30:AU30"/>
    <mergeCell ref="AA30:AC30"/>
    <mergeCell ref="AG30:AI30"/>
    <mergeCell ref="A3:Z3"/>
    <mergeCell ref="A4:Z4"/>
    <mergeCell ref="A5:Z5"/>
    <mergeCell ref="AL15:AL16"/>
    <mergeCell ref="AG32:AI32"/>
    <mergeCell ref="B18:B28"/>
    <mergeCell ref="AA9:AF9"/>
    <mergeCell ref="A13:D14"/>
    <mergeCell ref="V15:Z15"/>
    <mergeCell ref="AA15:AC15"/>
    <mergeCell ref="AA11:AC11"/>
    <mergeCell ref="E11:L11"/>
    <mergeCell ref="M11:P11"/>
    <mergeCell ref="AG14:AL14"/>
    <mergeCell ref="AA29:AC29"/>
    <mergeCell ref="AK15:AK16"/>
    <mergeCell ref="AY34:BA34"/>
    <mergeCell ref="AA33:AC33"/>
    <mergeCell ref="AG33:AI33"/>
    <mergeCell ref="AM33:AO33"/>
    <mergeCell ref="AM34:AO34"/>
    <mergeCell ref="AY32:BA32"/>
    <mergeCell ref="AS32:AU32"/>
    <mergeCell ref="AM32:AO32"/>
    <mergeCell ref="A6:Z6"/>
    <mergeCell ref="A8:Z8"/>
    <mergeCell ref="AA8:AF8"/>
    <mergeCell ref="A7:D7"/>
    <mergeCell ref="E10:T10"/>
    <mergeCell ref="AS11:AU11"/>
    <mergeCell ref="AM8:AR8"/>
    <mergeCell ref="AS8:AX8"/>
    <mergeCell ref="AG8:AL8"/>
    <mergeCell ref="G29:Z29"/>
    <mergeCell ref="AE29:AF29"/>
    <mergeCell ref="AG9:AL9"/>
    <mergeCell ref="AM9:AR9"/>
    <mergeCell ref="AS9:AX9"/>
    <mergeCell ref="AX15:AX16"/>
    <mergeCell ref="AP15:AP16"/>
    <mergeCell ref="AQ15:AQ16"/>
    <mergeCell ref="AM11:AO11"/>
    <mergeCell ref="AS15:AU15"/>
    <mergeCell ref="AK29:AL29"/>
    <mergeCell ref="AQ29:AR29"/>
    <mergeCell ref="AA32:AC32"/>
    <mergeCell ref="AY30:BA30"/>
    <mergeCell ref="BB29:BC29"/>
    <mergeCell ref="B29:E29"/>
    <mergeCell ref="AG29:AI29"/>
    <mergeCell ref="AM29:AO29"/>
    <mergeCell ref="AS29:AU29"/>
    <mergeCell ref="AX29:AZ29"/>
  </mergeCells>
  <conditionalFormatting sqref="BA29 BB18:BB29 AD18:AD29 AP18:AP29 AV18:AV29 AJ29">
    <cfRule type="containsText" priority="237" dxfId="2" operator="containsText" text="N/A">
      <formula>NOT(ISERROR(SEARCH("N/A",AD18)))</formula>
    </cfRule>
    <cfRule type="cellIs" priority="238" dxfId="1" operator="between">
      <formula>'PLAN GESTION POR PROCESO'!#REF!</formula>
      <formula>'PLAN GESTION POR PROCESO'!#REF!</formula>
    </cfRule>
    <cfRule type="cellIs" priority="239" dxfId="0" operator="between">
      <formula>'PLAN GESTION POR PROCESO'!#REF!</formula>
      <formula>'PLAN GESTION POR PROCESO'!#REF!</formula>
    </cfRule>
    <cfRule type="cellIs" priority="240" dxfId="11" operator="between">
      <formula>'PLAN GESTION POR PROCESO'!#REF!</formula>
      <formula>'PLAN GESTION POR PROCESO'!#REF!</formula>
    </cfRule>
  </conditionalFormatting>
  <conditionalFormatting sqref="AD29">
    <cfRule type="colorScale" priority="28" dxfId="12">
      <colorScale>
        <cfvo type="min" val="0"/>
        <cfvo type="percentile" val="50"/>
        <cfvo type="max"/>
        <color rgb="FFF8696B"/>
        <color rgb="FFFFEB84"/>
        <color rgb="FF63BE7B"/>
      </colorScale>
    </cfRule>
  </conditionalFormatting>
  <conditionalFormatting sqref="AJ29">
    <cfRule type="colorScale" priority="27" dxfId="12">
      <colorScale>
        <cfvo type="min" val="0"/>
        <cfvo type="percentile" val="50"/>
        <cfvo type="max"/>
        <color rgb="FFF8696B"/>
        <color rgb="FFFFEB84"/>
        <color rgb="FF63BE7B"/>
      </colorScale>
    </cfRule>
  </conditionalFormatting>
  <conditionalFormatting sqref="AP29">
    <cfRule type="colorScale" priority="26" dxfId="12">
      <colorScale>
        <cfvo type="min" val="0"/>
        <cfvo type="percentile" val="50"/>
        <cfvo type="max"/>
        <color rgb="FFF8696B"/>
        <color rgb="FFFFEB84"/>
        <color rgb="FF63BE7B"/>
      </colorScale>
    </cfRule>
  </conditionalFormatting>
  <conditionalFormatting sqref="AV29">
    <cfRule type="colorScale" priority="25" dxfId="12">
      <colorScale>
        <cfvo type="min" val="0"/>
        <cfvo type="percentile" val="50"/>
        <cfvo type="max"/>
        <color rgb="FFF8696B"/>
        <color rgb="FFFFEB84"/>
        <color rgb="FF63BE7B"/>
      </colorScale>
    </cfRule>
  </conditionalFormatting>
  <conditionalFormatting sqref="BA29">
    <cfRule type="colorScale" priority="20" dxfId="12">
      <colorScale>
        <cfvo type="min" val="0"/>
        <cfvo type="percentile" val="50"/>
        <cfvo type="max"/>
        <color rgb="FFF8696B"/>
        <color rgb="FFFFEB84"/>
        <color rgb="FF63BE7B"/>
      </colorScale>
    </cfRule>
  </conditionalFormatting>
  <conditionalFormatting sqref="BA18:BA29">
    <cfRule type="colorScale" priority="18" dxfId="12">
      <colorScale>
        <cfvo type="min" val="0"/>
        <cfvo type="percentile" val="50"/>
        <cfvo type="max"/>
        <color rgb="FF63BE7B"/>
        <color rgb="FFFFEB84"/>
        <color rgb="FFF8696B"/>
      </colorScale>
    </cfRule>
  </conditionalFormatting>
  <conditionalFormatting sqref="BA18:BA24">
    <cfRule type="colorScale" priority="17" dxfId="12">
      <colorScale>
        <cfvo type="min" val="0"/>
        <cfvo type="percentile" val="50"/>
        <cfvo type="max"/>
        <color rgb="FF63BE7B"/>
        <color rgb="FFFFEB84"/>
        <color rgb="FFF8696B"/>
      </colorScale>
    </cfRule>
  </conditionalFormatting>
  <conditionalFormatting sqref="AD18:AD23">
    <cfRule type="containsText" priority="13" dxfId="2" operator="containsText" text="N/A">
      <formula>NOT(ISERROR(SEARCH("N/A",AD18)))</formula>
    </cfRule>
  </conditionalFormatting>
  <conditionalFormatting sqref="AC18:AC23">
    <cfRule type="containsText" priority="9" dxfId="2" operator="containsText" text="N/A">
      <formula>NOT(ISERROR(SEARCH("N/A",AC18)))</formula>
    </cfRule>
    <cfRule type="cellIs" priority="10" dxfId="1" operator="between">
      <formula>'PLAN GESTION POR PROCESO'!#REF!</formula>
      <formula>'PLAN GESTION POR PROCESO'!#REF!</formula>
    </cfRule>
    <cfRule type="cellIs" priority="11" dxfId="0" operator="between">
      <formula>'PLAN GESTION POR PROCESO'!#REF!</formula>
      <formula>'PLAN GESTION POR PROCESO'!#REF!</formula>
    </cfRule>
    <cfRule type="cellIs" priority="12" dxfId="11" operator="between">
      <formula>'PLAN GESTION POR PROCESO'!#REF!</formula>
      <formula>'PLAN GESTION POR PROCESO'!#REF!</formula>
    </cfRule>
  </conditionalFormatting>
  <conditionalFormatting sqref="AC18:AC23">
    <cfRule type="containsText" priority="5" dxfId="2" operator="containsText" text="N/A">
      <formula>NOT(ISERROR(SEARCH("N/A",AC18)))</formula>
    </cfRule>
  </conditionalFormatting>
  <conditionalFormatting sqref="AJ22:AJ28">
    <cfRule type="containsText" priority="1" dxfId="2" operator="containsText" text="N/A">
      <formula>NOT(ISERROR(SEARCH("N/A",AJ22)))</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11" operator="between">
      <formula>'PLAN GESTION POR PROCESO'!#REF!</formula>
      <formula>'PLAN GESTION POR PROCESO'!#REF!</formula>
    </cfRule>
  </conditionalFormatting>
  <dataValidations count="9">
    <dataValidation type="list" allowBlank="1" showInputMessage="1" showErrorMessage="1" sqref="K18:K28">
      <formula1>PROGRAMACION</formula1>
    </dataValidation>
    <dataValidation type="list" allowBlank="1" showInputMessage="1" showErrorMessage="1" sqref="G22:G28">
      <formula1>META02</formula1>
    </dataValidation>
    <dataValidation type="list" allowBlank="1" showInputMessage="1" showErrorMessage="1" sqref="R18:R28">
      <formula1>INDICADOR</formula1>
    </dataValidation>
    <dataValidation type="list" allowBlank="1" showInputMessage="1" showErrorMessage="1" sqref="V18:V28">
      <formula1>FUENTE</formula1>
    </dataValidation>
    <dataValidation type="list" allowBlank="1" showInputMessage="1" showErrorMessage="1" sqref="W18:W28">
      <formula1>RUBROS</formula1>
    </dataValidation>
    <dataValidation type="list" allowBlank="1" showInputMessage="1" showErrorMessage="1" sqref="X18:X28">
      <formula1>CODIGO</formula1>
    </dataValidation>
    <dataValidation type="list" allowBlank="1" showInputMessage="1" showErrorMessage="1" sqref="U18:U28">
      <formula1>CONTRALORIA</formula1>
    </dataValidation>
    <dataValidation type="list" allowBlank="1" showInputMessage="1" showErrorMessage="1" sqref="AC5">
      <formula1>$BC$8:$BC$11</formula1>
    </dataValidation>
    <dataValidation type="list" allowBlank="1" showInputMessage="1" showErrorMessage="1" promptTitle="Cualquier contenido" error="Escriba un texto " sqref="G18:G21">
      <formula1>META02</formula1>
    </dataValidation>
  </dataValidations>
  <printOptions/>
  <pageMargins left="0.7086614173228347" right="0.7086614173228347" top="0.7480314960629921" bottom="0.7480314960629921" header="0.31496062992125984" footer="0.31496062992125984"/>
  <pageSetup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46</v>
      </c>
      <c r="B1" t="s">
        <v>32</v>
      </c>
      <c r="C1" t="s">
        <v>49</v>
      </c>
      <c r="D1" t="s">
        <v>51</v>
      </c>
      <c r="F1" t="s">
        <v>20</v>
      </c>
    </row>
    <row r="2" spans="1:6" ht="15">
      <c r="A2" t="s">
        <v>40</v>
      </c>
      <c r="B2" t="s">
        <v>47</v>
      </c>
      <c r="D2" t="s">
        <v>52</v>
      </c>
      <c r="F2" t="s">
        <v>58</v>
      </c>
    </row>
    <row r="3" spans="1:6" ht="15">
      <c r="A3" t="s">
        <v>41</v>
      </c>
      <c r="B3" t="s">
        <v>48</v>
      </c>
      <c r="C3" t="s">
        <v>111</v>
      </c>
      <c r="D3" t="s">
        <v>53</v>
      </c>
      <c r="F3" t="s">
        <v>59</v>
      </c>
    </row>
    <row r="4" spans="1:6" ht="15">
      <c r="A4" t="s">
        <v>42</v>
      </c>
      <c r="C4" t="s">
        <v>112</v>
      </c>
      <c r="D4" t="s">
        <v>54</v>
      </c>
      <c r="F4" t="s">
        <v>60</v>
      </c>
    </row>
    <row r="5" spans="1:4" ht="15">
      <c r="A5" t="s">
        <v>43</v>
      </c>
      <c r="C5" t="s">
        <v>113</v>
      </c>
      <c r="D5" t="s">
        <v>55</v>
      </c>
    </row>
    <row r="6" spans="1:7" ht="15">
      <c r="A6" t="s">
        <v>44</v>
      </c>
      <c r="C6" t="s">
        <v>114</v>
      </c>
      <c r="E6" t="s">
        <v>74</v>
      </c>
      <c r="G6" t="s">
        <v>75</v>
      </c>
    </row>
    <row r="7" spans="1:7" ht="15">
      <c r="A7" t="s">
        <v>45</v>
      </c>
      <c r="E7" t="s">
        <v>56</v>
      </c>
      <c r="G7" t="s">
        <v>76</v>
      </c>
    </row>
    <row r="8" spans="5:7" ht="15">
      <c r="E8" t="s">
        <v>57</v>
      </c>
      <c r="G8" t="s">
        <v>77</v>
      </c>
    </row>
    <row r="9" ht="15">
      <c r="E9" t="s">
        <v>72</v>
      </c>
    </row>
    <row r="10" ht="15">
      <c r="E10" t="s">
        <v>73</v>
      </c>
    </row>
    <row r="12" spans="1:8" s="19" customFormat="1" ht="74.25" customHeight="1">
      <c r="A12" s="29"/>
      <c r="C12" s="30"/>
      <c r="D12" s="22"/>
      <c r="H12" s="19" t="s">
        <v>81</v>
      </c>
    </row>
    <row r="13" spans="1:8" s="19" customFormat="1" ht="74.25" customHeight="1">
      <c r="A13" s="29"/>
      <c r="C13" s="30"/>
      <c r="D13" s="22"/>
      <c r="H13" s="19" t="s">
        <v>82</v>
      </c>
    </row>
    <row r="14" spans="1:8" s="19" customFormat="1" ht="74.25" customHeight="1">
      <c r="A14" s="29"/>
      <c r="C14" s="30"/>
      <c r="D14" s="18"/>
      <c r="H14" s="19" t="s">
        <v>83</v>
      </c>
    </row>
    <row r="15" spans="1:8" s="19" customFormat="1" ht="74.25" customHeight="1">
      <c r="A15" s="29"/>
      <c r="C15" s="30"/>
      <c r="D15" s="18"/>
      <c r="H15" s="19" t="s">
        <v>84</v>
      </c>
    </row>
    <row r="16" spans="1:4" s="19" customFormat="1" ht="74.25" customHeight="1" thickBot="1">
      <c r="A16" s="29"/>
      <c r="C16" s="30"/>
      <c r="D16" s="21"/>
    </row>
    <row r="17" spans="1:4" s="19" customFormat="1" ht="74.25" customHeight="1">
      <c r="A17" s="29"/>
      <c r="C17" s="30"/>
      <c r="D17" s="20"/>
    </row>
    <row r="18" spans="1:4" s="19" customFormat="1" ht="74.25" customHeight="1">
      <c r="A18" s="29"/>
      <c r="C18" s="30"/>
      <c r="D18" s="22"/>
    </row>
    <row r="19" spans="1:4" s="19" customFormat="1" ht="74.25" customHeight="1">
      <c r="A19" s="29"/>
      <c r="C19" s="30"/>
      <c r="D19" s="22"/>
    </row>
    <row r="20" spans="1:4" s="19" customFormat="1" ht="74.25" customHeight="1">
      <c r="A20" s="29"/>
      <c r="C20" s="30"/>
      <c r="D20" s="22"/>
    </row>
    <row r="21" spans="1:4" s="19" customFormat="1" ht="74.25" customHeight="1" thickBot="1">
      <c r="A21" s="29"/>
      <c r="C21" s="31"/>
      <c r="D21" s="22"/>
    </row>
    <row r="22" spans="3:4" ht="18.75" thickBot="1">
      <c r="C22" s="31"/>
      <c r="D22" s="20"/>
    </row>
    <row r="23" spans="3:4" ht="18.75" thickBot="1">
      <c r="C23" s="31"/>
      <c r="D23" s="17"/>
    </row>
    <row r="24" spans="3:4" ht="18">
      <c r="C24" s="32"/>
      <c r="D24" s="20"/>
    </row>
    <row r="25" spans="3:4" ht="18">
      <c r="C25" s="32"/>
      <c r="D25" s="22"/>
    </row>
    <row r="26" spans="3:4" ht="18">
      <c r="C26" s="32"/>
      <c r="D26" s="22"/>
    </row>
    <row r="27" spans="3:4" ht="18.75" thickBot="1">
      <c r="C27" s="32"/>
      <c r="D27" s="21"/>
    </row>
    <row r="28" spans="3:4" ht="18">
      <c r="C28" s="32"/>
      <c r="D28" s="20"/>
    </row>
    <row r="29" spans="3:4" ht="18">
      <c r="C29" s="32"/>
      <c r="D29" s="22"/>
    </row>
    <row r="30" spans="3:4" ht="18">
      <c r="C30" s="32"/>
      <c r="D30" s="22"/>
    </row>
    <row r="31" spans="3:4" ht="18">
      <c r="C31" s="32"/>
      <c r="D31" s="22"/>
    </row>
    <row r="32" spans="3:4" ht="18">
      <c r="C32" s="33"/>
      <c r="D32" s="22"/>
    </row>
    <row r="33" spans="3:4" ht="18">
      <c r="C33" s="33"/>
      <c r="D33" s="22"/>
    </row>
    <row r="34" spans="3:4" ht="18">
      <c r="C34" s="33"/>
      <c r="D34" s="21"/>
    </row>
    <row r="35" spans="3:4" ht="18">
      <c r="C35" s="33"/>
      <c r="D35" s="21"/>
    </row>
    <row r="36" spans="3:4" ht="18">
      <c r="C36" s="33"/>
      <c r="D36" s="21"/>
    </row>
    <row r="37" spans="3:4" ht="18">
      <c r="C37" s="33"/>
      <c r="D37" s="21"/>
    </row>
    <row r="38" spans="3:4" ht="18">
      <c r="C38" s="33"/>
      <c r="D38" s="24"/>
    </row>
    <row r="39" spans="3:4" ht="18">
      <c r="C39" s="33"/>
      <c r="D39" s="24"/>
    </row>
    <row r="40" spans="3:4" ht="18">
      <c r="C40" s="34"/>
      <c r="D40" s="24"/>
    </row>
    <row r="41" spans="3:4" ht="18">
      <c r="C41" s="34"/>
      <c r="D41" s="24"/>
    </row>
    <row r="42" spans="3:4" ht="18.75" thickBot="1">
      <c r="C42" s="35"/>
      <c r="D42" s="24"/>
    </row>
    <row r="43" spans="3:4" ht="18">
      <c r="C43" s="36"/>
      <c r="D43" s="20"/>
    </row>
    <row r="44" spans="3:4" ht="18">
      <c r="C44" s="37"/>
      <c r="D44" s="21"/>
    </row>
    <row r="45" spans="3:4" ht="18">
      <c r="C45" s="37"/>
      <c r="D45" s="21"/>
    </row>
    <row r="46" spans="3:4" ht="18">
      <c r="C46" s="37"/>
      <c r="D46" s="24"/>
    </row>
    <row r="47" spans="3:4" ht="18.75" thickBot="1">
      <c r="C47" s="38"/>
      <c r="D47" s="23"/>
    </row>
    <row r="48" ht="18">
      <c r="C48" s="39"/>
    </row>
    <row r="49" ht="18">
      <c r="C49" s="39"/>
    </row>
    <row r="50" ht="18">
      <c r="C50" s="39"/>
    </row>
    <row r="51" ht="18">
      <c r="C51" s="39"/>
    </row>
    <row r="52" ht="18">
      <c r="C52" s="40"/>
    </row>
    <row r="53" ht="18">
      <c r="C53" s="40"/>
    </row>
    <row r="54" ht="18">
      <c r="C54" s="40"/>
    </row>
    <row r="55" ht="18">
      <c r="C55" s="40"/>
    </row>
    <row r="56" ht="18">
      <c r="C56" s="41"/>
    </row>
    <row r="57" ht="18">
      <c r="C57" s="42"/>
    </row>
    <row r="58" ht="18">
      <c r="C58" s="42"/>
    </row>
    <row r="59" ht="18">
      <c r="C59" s="42"/>
    </row>
    <row r="60" ht="18.75" thickBot="1">
      <c r="C60" s="43"/>
    </row>
    <row r="61" ht="18">
      <c r="C61" s="44"/>
    </row>
    <row r="62" ht="18">
      <c r="C62" s="45"/>
    </row>
    <row r="63" ht="18">
      <c r="C63" s="45"/>
    </row>
    <row r="64" ht="18">
      <c r="C64" s="45"/>
    </row>
    <row r="65" ht="18">
      <c r="C65" s="45"/>
    </row>
    <row r="66" ht="18">
      <c r="C66" s="46"/>
    </row>
    <row r="67" ht="18">
      <c r="C67" s="46"/>
    </row>
    <row r="68" ht="18">
      <c r="C68" s="46"/>
    </row>
    <row r="69" ht="18">
      <c r="C69" s="46"/>
    </row>
    <row r="70" ht="18">
      <c r="C70" s="46"/>
    </row>
    <row r="71" ht="18">
      <c r="C71" s="47"/>
    </row>
    <row r="72" ht="18">
      <c r="C72" s="46"/>
    </row>
    <row r="73" ht="18">
      <c r="C73" s="46"/>
    </row>
    <row r="74" ht="18">
      <c r="C74" s="46"/>
    </row>
    <row r="75" ht="18">
      <c r="C75" s="46"/>
    </row>
    <row r="76" ht="18">
      <c r="C76" s="46"/>
    </row>
    <row r="77" ht="18">
      <c r="C77" s="46"/>
    </row>
    <row r="78" ht="18">
      <c r="C78" s="46"/>
    </row>
    <row r="79" ht="18">
      <c r="C79" s="45"/>
    </row>
    <row r="80" ht="18">
      <c r="C80" s="45"/>
    </row>
    <row r="81" ht="18">
      <c r="C81" s="45"/>
    </row>
    <row r="82" ht="18">
      <c r="C82" s="45"/>
    </row>
    <row r="83" ht="18">
      <c r="C83" s="45"/>
    </row>
    <row r="84" ht="18">
      <c r="C84" s="45"/>
    </row>
    <row r="85" ht="18">
      <c r="C85" s="48"/>
    </row>
    <row r="86" ht="18">
      <c r="C86" s="45"/>
    </row>
    <row r="87" ht="18">
      <c r="C87" s="45"/>
    </row>
    <row r="88" ht="18.75" thickBot="1">
      <c r="C88" s="49"/>
    </row>
    <row r="89" ht="18">
      <c r="C89" s="50"/>
    </row>
    <row r="90" ht="18">
      <c r="C90" s="46"/>
    </row>
    <row r="91" ht="18">
      <c r="C91" s="46"/>
    </row>
    <row r="92" ht="18">
      <c r="C92" s="46"/>
    </row>
    <row r="93" ht="18">
      <c r="C93" s="46"/>
    </row>
    <row r="94" ht="18.75" thickBot="1">
      <c r="C94" s="51"/>
    </row>
    <row r="99" spans="2:3" ht="15">
      <c r="B99" t="s">
        <v>36</v>
      </c>
      <c r="C99" t="s">
        <v>61</v>
      </c>
    </row>
    <row r="100" spans="2:3" ht="30">
      <c r="B100" s="26">
        <v>1167</v>
      </c>
      <c r="C100" s="19" t="s">
        <v>62</v>
      </c>
    </row>
    <row r="101" spans="2:3" ht="30">
      <c r="B101" s="26">
        <v>1131</v>
      </c>
      <c r="C101" s="19" t="s">
        <v>63</v>
      </c>
    </row>
    <row r="102" spans="2:3" ht="30">
      <c r="B102" s="26">
        <v>1177</v>
      </c>
      <c r="C102" s="19" t="s">
        <v>64</v>
      </c>
    </row>
    <row r="103" spans="2:3" ht="30">
      <c r="B103" s="26">
        <v>1094</v>
      </c>
      <c r="C103" s="19" t="s">
        <v>65</v>
      </c>
    </row>
    <row r="104" spans="2:3" ht="30">
      <c r="B104" s="26">
        <v>1128</v>
      </c>
      <c r="C104" s="19" t="s">
        <v>66</v>
      </c>
    </row>
    <row r="105" spans="2:3" ht="30">
      <c r="B105" s="26">
        <v>1095</v>
      </c>
      <c r="C105" s="19" t="s">
        <v>67</v>
      </c>
    </row>
    <row r="106" spans="2:3" ht="45">
      <c r="B106" s="26">
        <v>1129</v>
      </c>
      <c r="C106" s="19" t="s">
        <v>68</v>
      </c>
    </row>
    <row r="107" spans="2:3" ht="45">
      <c r="B107" s="26">
        <v>1120</v>
      </c>
      <c r="C107" s="19" t="s">
        <v>69</v>
      </c>
    </row>
    <row r="108" ht="15">
      <c r="B108" s="25"/>
    </row>
    <row r="109" ht="15">
      <c r="B109" s="25"/>
    </row>
  </sheetData>
  <sheetProtection/>
  <conditionalFormatting sqref="C13">
    <cfRule type="colorScale" priority="1" dxfId="12">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cp:lastModifiedBy>
  <cp:lastPrinted>2016-09-29T15:31:05Z</cp:lastPrinted>
  <dcterms:created xsi:type="dcterms:W3CDTF">2016-04-29T15:58:00Z</dcterms:created>
  <dcterms:modified xsi:type="dcterms:W3CDTF">2017-07-30T22:19:18Z</dcterms:modified>
  <cp:category/>
  <cp:version/>
  <cp:contentType/>
  <cp:contentStatus/>
</cp:coreProperties>
</file>