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795" windowHeight="11190" tabRatio="838" activeTab="0"/>
  </bookViews>
  <sheets>
    <sheet name="PLAN GESTION POR PROCESO" sheetId="1" r:id="rId1"/>
    <sheet name="Hoja2" sheetId="2" state="hidden" r:id="rId2"/>
  </sheets>
  <definedNames>
    <definedName name="_xlnm.Print_Area" localSheetId="0">'PLAN GESTION POR PROCESO'!$A$1:$BC$37</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'Hoja2'!$C$6:$C$9</definedName>
    <definedName name="META2">'Hoja2'!$C$6:$C$8</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X17" authorId="0">
      <text>
        <r>
          <rPr>
            <b/>
            <sz val="8"/>
            <rFont val="Tahoma"/>
            <family val="2"/>
          </rPr>
          <t>juan.jimenez:</t>
        </r>
        <r>
          <rPr>
            <sz val="8"/>
            <rFont val="Tahoma"/>
            <family val="2"/>
          </rPr>
          <t xml:space="preserve">
Al insertar el codigo del proyecto automaticamente se despliega el nombre del proyecto</t>
        </r>
      </text>
    </comment>
    <comment ref="B16" authorId="0">
      <text>
        <r>
          <rPr>
            <b/>
            <sz val="8"/>
            <rFont val="Tahoma"/>
            <family val="2"/>
          </rPr>
          <t>juan.jimenez:</t>
        </r>
        <r>
          <rPr>
            <sz val="8"/>
            <rFont val="Tahoma"/>
            <family val="2"/>
          </rPr>
          <t xml:space="preserve">
Seleccionar el objetivo estrategico asociado al proceso</t>
        </r>
      </text>
    </comment>
    <comment ref="K16" authorId="0">
      <text>
        <r>
          <rPr>
            <b/>
            <sz val="8"/>
            <rFont val="Tahoma"/>
            <family val="2"/>
          </rPr>
          <t>juan.jimenez:</t>
        </r>
        <r>
          <rPr>
            <sz val="8"/>
            <rFont val="Tahoma"/>
            <family val="2"/>
          </rPr>
          <t xml:space="preserve">
Establecer el tipo programacion:
- Suma
-Constante
-Creciente
-Decreciente</t>
        </r>
      </text>
    </comment>
    <comment ref="R16" authorId="0">
      <text>
        <r>
          <rPr>
            <b/>
            <sz val="8"/>
            <rFont val="Tahoma"/>
            <family val="2"/>
          </rPr>
          <t>juan.jimenez:</t>
        </r>
        <r>
          <rPr>
            <sz val="8"/>
            <rFont val="Tahoma"/>
            <family val="2"/>
          </rPr>
          <t xml:space="preserve">
Establecer el tipo de indicador para la medicion: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financiacion
-Recursos Inversion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18" authorId="0">
      <text>
        <r>
          <rPr>
            <sz val="9"/>
            <rFont val="Tahoma"/>
            <family val="2"/>
          </rPr>
          <t>Agregado
Tipo de Proceso
Proceso
Responsable
Tipo de Meta
Metas Mejora</t>
        </r>
      </text>
    </comment>
    <comment ref="E25" authorId="0">
      <text>
        <r>
          <rPr>
            <b/>
            <sz val="20"/>
            <rFont val="Tahoma"/>
            <family val="2"/>
          </rPr>
          <t>EL CUMPLIMIENTO DE LOS PLANES DE MEJORAMIENTO CON BUREAU VERITAS (CALIDAD) TENDRÁ MAYOR PESO PROPORCIONAL EN EL AVANCE DE ESTA META</t>
        </r>
      </text>
    </comment>
    <comment ref="E26" authorId="0">
      <text>
        <r>
          <rPr>
            <b/>
            <sz val="20"/>
            <rFont val="Tahoma"/>
            <family val="2"/>
          </rPr>
          <t>AMARILLO - METAS TRANSVERSALES ASOCIADAS AL MEJORAMIENTO DEL SISTEMA DE GESTIÓN DE LA ENTIDAD</t>
        </r>
      </text>
    </comment>
    <comment ref="E23" authorId="0">
      <text>
        <r>
          <rPr>
            <b/>
            <sz val="28"/>
            <rFont val="Tahoma"/>
            <family val="2"/>
          </rPr>
          <t>TRANSVERSALES</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<sst xmlns="http://schemas.openxmlformats.org/spreadsheetml/2006/main" count="365" uniqueCount="199">
  <si>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</si>
  <si>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</si>
  <si>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</si>
  <si>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</si>
  <si>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</si>
  <si>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</si>
  <si>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</si>
  <si>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</si>
  <si>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</si>
  <si>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</si>
  <si>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</si>
  <si>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</si>
  <si>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</si>
  <si>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</si>
  <si>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</si>
  <si>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</si>
  <si>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</si>
  <si>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</si>
  <si>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</si>
  <si>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</si>
  <si>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</si>
  <si>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</si>
  <si>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</si>
  <si>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</si>
  <si>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</si>
  <si>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</si>
  <si>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</si>
  <si>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Nombre:</t>
    </r>
    <r>
      <rPr>
        <sz val="10"/>
        <color indexed="8"/>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</si>
  <si>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</si>
  <si>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</si>
  <si>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</si>
  <si>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</si>
  <si>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</si>
  <si>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</si>
  <si>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</si>
  <si>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</si>
  <si>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</si>
  <si>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indexed="8"/>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</si>
  <si>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</si>
  <si>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</si>
  <si>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</si>
  <si>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</si>
  <si>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</si>
  <si>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</si>
  <si>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</si>
  <si>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</si>
  <si>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</si>
  <si>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</si>
  <si>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</si>
  <si>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</si>
  <si>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</si>
  <si>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</si>
  <si>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</si>
  <si>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</si>
  <si>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</si>
  <si>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</si>
  <si>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</si>
  <si>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</si>
  <si>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</si>
  <si>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</si>
  <si>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</si>
  <si>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</si>
  <si>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</si>
  <si>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</si>
  <si>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</si>
  <si>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</si>
  <si>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</si>
  <si>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</si>
  <si>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</si>
  <si>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</si>
  <si>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</si>
  <si>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</si>
  <si>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</si>
  <si>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</si>
  <si>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</si>
  <si>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</si>
  <si>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</si>
  <si>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</si>
  <si>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indexed="8"/>
        <rFont val="Arial"/>
        <family val="2"/>
      </rPr>
      <t xml:space="preserve">Nombre:            </t>
    </r>
    <r>
      <rPr>
        <sz val="10"/>
        <color indexed="8"/>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</si>
  <si>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</si>
  <si>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</si>
  <si>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</si>
  <si>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</si>
  <si>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</si>
  <si>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</si>
  <si>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</si>
  <si>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</si>
  <si>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</si>
  <si>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</si>
  <si>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</si>
  <si>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</si>
  <si>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</si>
  <si>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</si>
  <si>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</si>
  <si>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</si>
  <si>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</si>
  <si>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</si>
  <si>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Integrar las herramientas de planeación, gestión y control, con enfoque de innovación, mejoramiento continuo, responsabilidad social, desarrollo integral del talento humano y transparencia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</si>
  <si>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</si>
  <si>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</si>
  <si>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</si>
  <si>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</si>
  <si>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</si>
  <si>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</si>
  <si>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</si>
  <si>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</si>
  <si>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</si>
  <si>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</si>
  <si>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</si>
  <si>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Realizar un (1) informe de análisis de la percepción de los servidores publicos de la Entidad, con respecto a las herramientas de planeación y gestión institucional</t>
  </si>
  <si>
    <t>Publicaciones del posicionamiento de los procesos y alcaldias realizadas</t>
  </si>
  <si>
    <t>SUMATORIA DE PUBLICACIONES DEL POSICIONAMIENTO DE LOS PROCESOS Y ALCALDIAS LOCALES EN EL ESCALAFON DE MEJORA EN LA  GESTIÓN</t>
  </si>
  <si>
    <t>Informes de analisis de la percepción de los servidores en la entidad realizados</t>
  </si>
  <si>
    <t>Numero de informes de analisis de percepción de los servidores publicos de la entidad, con respecto a las herramientas de planeación y gestión institucional</t>
  </si>
  <si>
    <t xml:space="preserve">Dependencia:OFICINA ASESORA DE PLANECIÓN </t>
  </si>
  <si>
    <r>
      <t>Líder del  Proceso:</t>
    </r>
    <r>
      <rPr>
        <sz val="10"/>
        <rFont val="Arial"/>
        <family val="2"/>
      </rPr>
      <t xml:space="preserve"> JEFE DE OFICINA ASESORA DE PLANEACIÓN</t>
    </r>
  </si>
  <si>
    <t>RUTINARIA</t>
  </si>
  <si>
    <t>RETADORA (MEJORA)</t>
  </si>
  <si>
    <t>GESTIÓN</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</si>
  <si>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</si>
  <si>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</si>
  <si>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</si>
  <si>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</si>
  <si>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</si>
  <si>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</si>
  <si>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SOSTENIBILDIAD DEL SISTEMA DE GESTIÓN</t>
  </si>
  <si>
    <t>Presentar un (1) informe al despacho de los resultados de la estrategia de depuración de hallazgos de planes de mejoramiento de la entidad correspondientes a fuentes cuya competencia sea de la Oficina Asesora de Planeación</t>
  </si>
  <si>
    <t>Diseñar una (1) herramienta para la identificación y analisis de la criticidad del conocimiento en la entidad.</t>
  </si>
  <si>
    <t>Numero de informes presentados al despacho de la estrategia de depureción de hallazgos correspondientes a fuentes de competencia de la OAP</t>
  </si>
  <si>
    <t>Numero de herramientas para la identificación y analisis de la criticidad del conocimiento en la entidad</t>
  </si>
  <si>
    <t>herramientas diseñadas para la identificación y analisis de la criticidad del conocimiento en la entidad</t>
  </si>
  <si>
    <t>Informes presentados al despacho sobre la estrategia de depuración de hallazgos correspondientes a fuentes de competencia de la OAP</t>
  </si>
  <si>
    <t>SOSTENIBILIDAD DEL SISTEMA DE GESTIÓN</t>
  </si>
  <si>
    <t>Consumo de papel 2017</t>
  </si>
  <si>
    <t>Datos entregados por la Dirección Administrativa</t>
  </si>
  <si>
    <t>Equipo de Planeación Institucional</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</si>
  <si>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</si>
  <si>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</si>
  <si>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</si>
  <si>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</si>
  <si>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</si>
  <si>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</si>
  <si>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</si>
  <si>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</si>
  <si>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</si>
  <si>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</si>
  <si>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</si>
  <si>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</si>
  <si>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</si>
  <si>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</si>
  <si>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</si>
  <si>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</si>
  <si>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</si>
  <si>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t>metodologia para la promoción y captura de nuevas practicas innovadores diseñada</t>
  </si>
  <si>
    <t>Numero de metodologias diseñadas para la promoción y captura de nuevas practicas innovadoras</t>
  </si>
  <si>
    <t xml:space="preserve">Intranet
</t>
  </si>
  <si>
    <t>Correos Electronicos
Intranet</t>
  </si>
  <si>
    <t>Correos Electronicos
Memorandos</t>
  </si>
  <si>
    <t>Actas
CD
Intranet</t>
  </si>
  <si>
    <t>Realizar 3 publicaciones del posicionamiento de los procesos y alcaldías locales en el escalafón de gestión , de acuerdo a los criterios de monitoreo al desempeño de la planeación y gestión(metas transversales OAP)</t>
  </si>
  <si>
    <t>Diseñar (1) una metodologia para la promoción y captura de nuevas practicas innovadores en la Secretaría Distrital de Gobierno</t>
  </si>
  <si>
    <r>
      <t>Objetivo Proceso:</t>
    </r>
    <r>
      <rPr>
        <sz val="10"/>
        <rFont val="Arial"/>
        <family val="2"/>
      </rPr>
      <t xml:space="preserve">  EN CONSTRUCCIÓN</t>
    </r>
  </si>
  <si>
    <r>
      <t>Alcance del Proceso:</t>
    </r>
    <r>
      <rPr>
        <sz val="10"/>
        <rFont val="Arial"/>
        <family val="2"/>
      </rPr>
      <t xml:space="preserve"> EN CONSTRUCCIÓN</t>
    </r>
  </si>
  <si>
    <t>Establecer la linea base del consumo de papel del proceso durante la vigencia 2017</t>
  </si>
  <si>
    <t>Linea base del consumo de papel del proceso establecida</t>
  </si>
  <si>
    <t>Linea base del consumo de papel del proceso</t>
  </si>
  <si>
    <t>No se realizò programación para el I trimestre</t>
  </si>
  <si>
    <t>Dado que el proceso es nuevo y actualmente se encuentra en construcción, actualmente no existen Planes de mejoramiento a su cargo</t>
  </si>
  <si>
    <t>Dado que el proceso es nuevo y actualmente se encuentra en construcción, se está realizando la identificación de los riesgos</t>
  </si>
  <si>
    <t>Asistencia a la reunión de socialización del nuevo mapa de procesos e instrumentos del sistema de gestión con los promotores del nivel local 
1. Nivel Local/ Fecha:30 marzo de 2017</t>
  </si>
  <si>
    <t xml:space="preserve">Acta de reunión </t>
  </si>
  <si>
    <t>Existe: 
1. Estado del arte del proceso de gestión del conocimiento 
2. Analisis referencial de procesos de gestión del conocimiento exitosos, Nacional, Internacional y Distrital
3. Propuesta de servicios del proceso de Gestión del Conocimiento
4. Propuesta de caracterización del proceso de Gesitón del Conocimiento
5. Avance en el procedimiento de analis de datos</t>
  </si>
  <si>
    <t>debido a que El proceso es nuevo, no se encuentran acciones relacionadas con el Plan Anticorrupción, sin embargo el analisis multidinamico que se encuentra en la meta 1, darán cuenta del cumplimiento de esta meta en los demas procesos</t>
  </si>
  <si>
    <t xml:space="preserve">http://gaia.gobiernobogota.gov.co/noticias/encuesta-de-resignificaci%C3%B3n-sig, </t>
  </si>
  <si>
    <t>Despues de haberse cumplido el cronograma de reinducciones a las personas vinculadas a la entidad, el 15 de junio se publicó en la intranet la encuesta de reSIGnificación, cuyo informe estadistico arrojo el comportamiento de las respuestas de las personas que en ella participarón.
Se discutiò el resultado de la aplicacion de la encuesta en informe presentado a la Jefe de la Oficina Asesora de PLaneación segùn acta del 30 de junio de 2017</t>
  </si>
  <si>
    <t>http://www.gobiernobogota.gov.co/transparencia/planeacion/metas-objetivos-indicadores en el cual se encuentra consolidado procesos y alcaldias locales</t>
  </si>
  <si>
    <t xml:space="preserve"> La publicaciones se encuentran en el link que se describe en la columna de medio de verificaciòn</t>
  </si>
  <si>
    <t>No aplica para este trimestre, toda vez que está programada para ser ejecutada con posterioridad</t>
  </si>
  <si>
    <t>No aplica para el proceso dado que no tiene asignados planes de mejora</t>
  </si>
  <si>
    <t>No aplica para el proceso dado que no cuenta con matriz de riesgos oficial</t>
  </si>
  <si>
    <t>Asistencia a la reunión convocadas</t>
  </si>
  <si>
    <t>El porcentaje corresponde al avance en la actualización del proceso. A 30 de junio no se contaba con caracterización de proceso (80%), no se tenía matriz de riesgos (70%) y un avance del 15% en la actualización de la demas documentación</t>
  </si>
  <si>
    <t>Los compromisos de la OAP frente al PAAC no aplican para el proceso de Gestión del Conocimiento</t>
  </si>
  <si>
    <t xml:space="preserve">El cumplimiento de la programación de esta meta en el trimestre se evidencia medianta la publicación del Ranking de Gestión correspondiente al II trimestre para los 37 Planes de Gestión por Proceso y Alcaldia Local, la cual se puede ubicar en el siguiente link:
http://www.gobiernobogota.gov.co/sites/gobiernobogota.gov.co/files/planeacion/dir_estra_publi2.pdf
</t>
  </si>
  <si>
    <t xml:space="preserve">http://www.gobiernobogota.gov.co/sites/gobiernobogota.gov.co/files/planeacion/dir_estra_publi2.pdf
</t>
  </si>
  <si>
    <t>Meta no programada para el III trimestre</t>
  </si>
  <si>
    <t>http://gaia.gobiernobogota.gov.co/content/buenas-pr%C3%A1cticas</t>
  </si>
  <si>
    <t>Se cuenta con la herramienta denominada formulario para la identificación de buenas practicas que se encuentra ubicada en la intranet, en la siguiente ruta: 
http://gaia.gobiernobogota.gov.co/content/buenas-pr%C3%A1cticas
Ademas se encuentra con codificada en el Sistema de Gestión de Calidad con el nombre  Formulario  de  identificación y captura de buenas practicas, con codigo GCN-F001</t>
  </si>
  <si>
    <t xml:space="preserve">Se cuenta con el Manual de Para la Promoción y Captura de Nuevas Practicas Innovadoras en el Sistema de Gestión de la Entidad, con codigo GCN-M001 correspondiente al Proceso de Gestión del Conocimiento en el  link: 
http://gaia.gobiernobogota.gov.co/sites/default/files/documentos/sig/documentos/Procedimiento/gcn-m001.pdf
</t>
  </si>
  <si>
    <t>http://gaia.gobiernobogota.gov.co/sites/default/files/documentos/sig/documentos/Procedimiento/gcn-m001.pdf</t>
  </si>
  <si>
    <t xml:space="preserve">El proceso no tiene asignadas acciones correctivas </t>
  </si>
  <si>
    <t xml:space="preserve">La matriz de riesgos se encuentra publicada en la ruta : 
http://gaia.gobiernobogota.gov.co/sites/default/files/documentos/sig/documentos/mapasderiesgo/gcn-mr.pdf de la intranet </t>
  </si>
  <si>
    <t xml:space="preserve">
http://gaia.gobiernobogota.gov.co/sites/default/files/documentos/sig/documentos/mapasderiesgo/gcn-mr.pdf de la intranet </t>
  </si>
  <si>
    <t>Se cumplió con la asistencia a las mesas de trabajo asociadas al proceso</t>
  </si>
  <si>
    <t xml:space="preserve">Avance según el plan de actualización documental que se encuentra publicado en el link: 
https://gobiernobogota.sharepoint.com/sites/pioap/_layouts/15/WopiFrame.aspx?sourcedoc={A35CC3D6-3A1A-4204-9983-A1FD50696A27}&amp;file=CONTROL%20ACTUALIZACI%C3%93N%20DOCUMENTAL.xlsx&amp;action=default&amp;IsList=1&amp;ListId={9E27C9B7-5C81-4517-BDE2-8FFD2F03A9A8}&amp;ListItemId=230
</t>
  </si>
  <si>
    <t>https://gobiernobogota.sharepoint.com/sites/pioap/_layouts/15/WopiFrame.aspx?sourcedoc={A35CC3D6-3A1A-4204-9983-A1FD50696A27}&amp;file=CONTROL%20ACTUALIZACI%C3%93N%20DOCUMENTAL.xlsx&amp;action=default&amp;IsList=1&amp;ListId={9E27C9B7-5C81-4517-BDE2-8FFD2F03A9A8}&amp;ListItemId=230</t>
  </si>
  <si>
    <t>En el marco del comité de coordinación de control interno y calidad llevado a cabo el dia 15 de septiembre, se hizo presentación a los miembros de la alta dirección del avance que presenta los resultados e la estrategia de depuración de hallazgos de planes de mejoramiento de la entidad.Adicionalmente se formuló el informe de avance con corte al 15 de septiembre de 2017 con destino al despacho en el que se ofrece mayor detalle de la información expuesta en el comite</t>
  </si>
  <si>
    <t>Acta del comité de coordinación de control interno y calidad</t>
  </si>
  <si>
    <t>Actas de Asistencia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</si>
</sst>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240A]\ #,##0.00"/>
    <numFmt numFmtId="175" formatCode="* #,##0.00&quot;    &quot;;\-* #,##0.00&quot;    &quot;;* \-#&quot;    &quot;;@\ "/>
    <numFmt numFmtId="176" formatCode="[$-C0A]dddd\,\ dd&quot; de &quot;mmmm&quot; de &quot;yyyy"/>
  </numFmts>
  <fonts count="84">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sz val="12"/>
      <name val="Arial"/>
      <family val="2"/>
    </font>
    <font>
      <b/>
      <sz val="20"/>
      <name val="Tahoma"/>
      <family val="2"/>
    </font>
    <font>
      <b/>
      <sz val="22"/>
      <name val="Arial"/>
      <family val="2"/>
    </font>
    <font>
      <sz val="9"/>
      <name val="Tahoma"/>
      <family val="2"/>
    </font>
    <font>
      <sz val="12"/>
      <name val="Arial Narrow"/>
      <family val="2"/>
    </font>
    <font>
      <b/>
      <sz val="28"/>
      <name val="Tahoma"/>
      <family val="2"/>
    </font>
    <font>
      <b/>
      <sz val="14"/>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0"/>
      <color indexed="8"/>
      <name val="Arial Narrow"/>
      <family val="2"/>
    </font>
    <font>
      <b/>
      <sz val="28"/>
      <color indexed="8"/>
      <name val="Arial"/>
      <family val="2"/>
    </font>
    <font>
      <sz val="11"/>
      <name val="Calibri"/>
      <family val="2"/>
    </font>
    <font>
      <sz val="11"/>
      <color indexed="8"/>
      <name val="Arial Narrow"/>
      <family val="2"/>
    </font>
    <font>
      <b/>
      <sz val="12"/>
      <color indexed="8"/>
      <name val="Arial Rounded MT Bold"/>
      <family val="2"/>
    </font>
    <font>
      <b/>
      <sz val="26"/>
      <color indexed="8"/>
      <name val="Arial"/>
      <family val="2"/>
    </font>
    <font>
      <b/>
      <sz val="11"/>
      <color indexed="8"/>
      <name val="Arial"/>
      <family val="2"/>
    </font>
    <font>
      <b/>
      <sz val="20"/>
      <color indexed="8"/>
      <name val="Arial"/>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0"/>
      <color theme="1"/>
      <name val="Arial Narrow"/>
      <family val="2"/>
    </font>
    <font>
      <b/>
      <sz val="28"/>
      <color theme="1"/>
      <name val="Arial"/>
      <family val="2"/>
    </font>
    <font>
      <sz val="11"/>
      <color theme="1"/>
      <name val="Arial Narrow"/>
      <family val="2"/>
    </font>
    <font>
      <b/>
      <sz val="12"/>
      <color theme="1"/>
      <name val="Arial Rounded MT Bold"/>
      <family val="2"/>
    </font>
    <font>
      <b/>
      <sz val="18"/>
      <color theme="1"/>
      <name val="Calibri"/>
      <family val="2"/>
    </font>
    <font>
      <b/>
      <sz val="11"/>
      <color theme="1"/>
      <name val="Arial"/>
      <family val="2"/>
    </font>
    <font>
      <b/>
      <sz val="20"/>
      <color theme="1"/>
      <name val="Arial"/>
      <family val="2"/>
    </font>
    <font>
      <b/>
      <sz val="26"/>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theme="2"/>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top style="thin"/>
      <bottom style="thin"/>
    </border>
    <border>
      <left style="thin"/>
      <right style="thin"/>
      <top style="thin"/>
      <bottom style="thin"/>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style="thin"/>
      <bottom/>
    </border>
    <border>
      <left/>
      <right style="medium"/>
      <top style="thin"/>
      <bottom style="thin"/>
    </border>
    <border>
      <left style="thin"/>
      <right/>
      <top/>
      <bottom style="thin"/>
    </border>
    <border>
      <left style="thin"/>
      <right style="medium"/>
      <top/>
      <bottom style="thin"/>
    </border>
    <border>
      <left style="medium"/>
      <right style="thin"/>
      <top/>
      <bottom style="thin"/>
    </border>
    <border>
      <left style="thin"/>
      <right/>
      <top style="thin"/>
      <bottom style="medium"/>
    </border>
    <border>
      <left style="thin"/>
      <right/>
      <top style="medium"/>
      <bottom style="thin"/>
    </border>
    <border>
      <left/>
      <right/>
      <top/>
      <bottom style="thin"/>
    </border>
    <border>
      <left/>
      <right/>
      <top style="thin"/>
      <bottom style="thin"/>
    </border>
    <border>
      <left style="medium"/>
      <right/>
      <top style="thin"/>
      <bottom style="thin"/>
    </border>
    <border>
      <left style="medium"/>
      <right style="thin"/>
      <top/>
      <bottom/>
    </border>
    <border>
      <left style="medium"/>
      <right style="thin"/>
      <top/>
      <bottom style="medium"/>
    </border>
    <border>
      <left style="thin"/>
      <right style="thin"/>
      <top/>
      <bottom/>
    </border>
    <border>
      <left style="thin"/>
      <right style="thin"/>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3" fillId="20" borderId="0" applyNumberFormat="0" applyBorder="0" applyAlignment="0" applyProtection="0"/>
    <xf numFmtId="0" fontId="50" fillId="21" borderId="0" applyNumberFormat="0" applyBorder="0" applyAlignment="0" applyProtection="0"/>
    <xf numFmtId="0" fontId="51" fillId="22" borderId="1" applyNumberFormat="0" applyAlignment="0" applyProtection="0"/>
    <xf numFmtId="0" fontId="52" fillId="23"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5" fillId="30"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xf numFmtId="0" fontId="3" fillId="0" borderId="0">
      <alignment/>
      <protection/>
    </xf>
    <xf numFmtId="0" fontId="0" fillId="33" borderId="4" applyNumberFormat="0" applyFont="0" applyAlignment="0" applyProtection="0"/>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0" fillId="22"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xf numFmtId="0" fontId="3" fillId="35" borderId="0" applyNumberFormat="0" applyBorder="0" applyAlignment="0" applyProtection="0"/>
  </cellStyleXfs>
  <cellXfs count="328">
    <xf numFmtId="0" fontId="0" fillId="0" borderId="0" xfId="0" applyFont="1" applyAlignment="1">
      <alignment/>
    </xf>
    <xf numFmtId="0" fontId="67"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7" fillId="36" borderId="0" xfId="0" applyFont="1" applyFill="1" applyAlignment="1">
      <alignment horizontal="center"/>
    </xf>
    <xf numFmtId="0" fontId="2" fillId="36" borderId="11" xfId="0" applyFont="1" applyFill="1" applyBorder="1" applyAlignment="1">
      <alignment vertical="center" wrapText="1"/>
    </xf>
    <xf numFmtId="9" fontId="3" fillId="36" borderId="12" xfId="58" applyFont="1" applyFill="1" applyBorder="1" applyAlignment="1">
      <alignment horizontal="center" vertical="center" wrapText="1"/>
    </xf>
    <xf numFmtId="0" fontId="2" fillId="37" borderId="12" xfId="0" applyFont="1" applyFill="1" applyBorder="1" applyAlignment="1">
      <alignment horizontal="center" vertical="center" wrapText="1"/>
    </xf>
    <xf numFmtId="9" fontId="68" fillId="36" borderId="12" xfId="58" applyFont="1" applyFill="1" applyBorder="1" applyAlignment="1">
      <alignment horizontal="center" vertical="center" wrapText="1"/>
    </xf>
    <xf numFmtId="0" fontId="68" fillId="36" borderId="0" xfId="0" applyFont="1" applyFill="1" applyBorder="1" applyAlignment="1">
      <alignment vertical="center" wrapText="1"/>
    </xf>
    <xf numFmtId="0" fontId="68" fillId="36" borderId="0" xfId="0" applyFont="1" applyFill="1" applyAlignment="1">
      <alignment/>
    </xf>
    <xf numFmtId="0" fontId="67" fillId="36" borderId="0" xfId="0" applyFont="1" applyFill="1" applyAlignment="1">
      <alignment vertical="top" wrapText="1"/>
    </xf>
    <xf numFmtId="0" fontId="2" fillId="38" borderId="12" xfId="0" applyFont="1" applyFill="1" applyBorder="1" applyAlignment="1">
      <alignment horizontal="center" vertical="center" wrapText="1"/>
    </xf>
    <xf numFmtId="0" fontId="69" fillId="36" borderId="0" xfId="0" applyFont="1" applyFill="1" applyBorder="1" applyAlignment="1">
      <alignment vertical="center"/>
    </xf>
    <xf numFmtId="0" fontId="5" fillId="36" borderId="0" xfId="0" applyFont="1" applyFill="1" applyBorder="1" applyAlignment="1">
      <alignment horizontal="center" vertical="center" wrapText="1"/>
    </xf>
    <xf numFmtId="0" fontId="67" fillId="36" borderId="0" xfId="0" applyFont="1" applyFill="1" applyBorder="1" applyAlignment="1">
      <alignment/>
    </xf>
    <xf numFmtId="0" fontId="68" fillId="36" borderId="12" xfId="0" applyFont="1" applyFill="1" applyBorder="1" applyAlignment="1">
      <alignment horizontal="center" vertical="center" wrapText="1"/>
    </xf>
    <xf numFmtId="0" fontId="70" fillId="0" borderId="13" xfId="0" applyFont="1" applyFill="1" applyBorder="1" applyAlignment="1">
      <alignment horizontal="justify" vertical="center" wrapText="1"/>
    </xf>
    <xf numFmtId="0" fontId="70" fillId="0" borderId="12" xfId="0" applyFont="1" applyFill="1" applyBorder="1" applyAlignment="1">
      <alignment horizontal="center" vertical="center" wrapText="1"/>
    </xf>
    <xf numFmtId="0" fontId="0" fillId="0" borderId="0" xfId="0" applyAlignment="1">
      <alignment wrapText="1"/>
    </xf>
    <xf numFmtId="0" fontId="70" fillId="0" borderId="14" xfId="0" applyFont="1" applyFill="1" applyBorder="1" applyAlignment="1">
      <alignment horizontal="justify" vertical="center" wrapText="1"/>
    </xf>
    <xf numFmtId="0" fontId="70" fillId="0" borderId="12" xfId="0" applyFont="1" applyFill="1" applyBorder="1" applyAlignment="1">
      <alignment horizontal="justify" vertical="center" wrapText="1"/>
    </xf>
    <xf numFmtId="0" fontId="70" fillId="0" borderId="15" xfId="0" applyFont="1" applyFill="1" applyBorder="1" applyAlignment="1">
      <alignment horizontal="justify" vertical="center" wrapText="1"/>
    </xf>
    <xf numFmtId="0" fontId="70" fillId="0" borderId="16" xfId="0" applyFont="1" applyFill="1" applyBorder="1" applyAlignment="1">
      <alignment horizontal="justify" vertical="center" wrapText="1"/>
    </xf>
    <xf numFmtId="0" fontId="70" fillId="0" borderId="17"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68" fillId="36" borderId="12" xfId="58" applyNumberFormat="1" applyFont="1" applyFill="1" applyBorder="1" applyAlignment="1">
      <alignment horizontal="center" vertical="center" wrapText="1"/>
    </xf>
    <xf numFmtId="0" fontId="71" fillId="0" borderId="0" xfId="0" applyFont="1" applyAlignment="1">
      <alignment horizontal="justify"/>
    </xf>
    <xf numFmtId="0" fontId="72" fillId="10" borderId="18" xfId="0" applyFont="1" applyFill="1" applyBorder="1" applyAlignment="1">
      <alignment horizontal="justify" vertical="center" wrapText="1"/>
    </xf>
    <xf numFmtId="0" fontId="72" fillId="36" borderId="18" xfId="0" applyFont="1" applyFill="1" applyBorder="1" applyAlignment="1">
      <alignment horizontal="justify" vertical="center" wrapText="1"/>
    </xf>
    <xf numFmtId="0" fontId="8" fillId="8" borderId="12" xfId="0" applyFont="1" applyFill="1" applyBorder="1" applyAlignment="1">
      <alignment horizontal="center" vertical="center" wrapText="1"/>
    </xf>
    <xf numFmtId="0" fontId="8" fillId="8" borderId="12" xfId="0" applyFont="1" applyFill="1" applyBorder="1" applyAlignment="1">
      <alignment horizontal="justify" vertical="center" wrapText="1"/>
    </xf>
    <xf numFmtId="0" fontId="72" fillId="8" borderId="18" xfId="0" applyFont="1" applyFill="1" applyBorder="1" applyAlignment="1">
      <alignment horizontal="justify" vertical="center" wrapText="1"/>
    </xf>
    <xf numFmtId="0" fontId="72" fillId="8" borderId="19" xfId="0" applyFont="1" applyFill="1" applyBorder="1" applyAlignment="1">
      <alignment horizontal="justify" vertical="center" wrapText="1"/>
    </xf>
    <xf numFmtId="0" fontId="8" fillId="39" borderId="20" xfId="0" applyFont="1" applyFill="1" applyBorder="1" applyAlignment="1">
      <alignment horizontal="justify" vertical="center" wrapText="1"/>
    </xf>
    <xf numFmtId="0" fontId="8" fillId="39" borderId="18"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8" fillId="11" borderId="18" xfId="0" applyFont="1" applyFill="1" applyBorder="1" applyAlignment="1">
      <alignment horizontal="justify" vertical="center" wrapText="1"/>
    </xf>
    <xf numFmtId="0" fontId="8" fillId="40" borderId="18" xfId="0" applyFont="1" applyFill="1" applyBorder="1" applyAlignment="1">
      <alignment horizontal="justify" vertical="center" wrapText="1"/>
    </xf>
    <xf numFmtId="0" fontId="72" fillId="40" borderId="21" xfId="0" applyFont="1" applyFill="1" applyBorder="1" applyAlignment="1">
      <alignment horizontal="justify" vertical="center" wrapText="1"/>
    </xf>
    <xf numFmtId="0" fontId="72" fillId="40" borderId="18" xfId="0" applyFont="1" applyFill="1" applyBorder="1" applyAlignment="1">
      <alignment horizontal="justify" vertical="center" wrapText="1"/>
    </xf>
    <xf numFmtId="0" fontId="8" fillId="40" borderId="12" xfId="0" applyFont="1" applyFill="1" applyBorder="1" applyAlignment="1">
      <alignment vertical="center" wrapText="1"/>
    </xf>
    <xf numFmtId="0" fontId="72" fillId="13" borderId="20" xfId="0" applyFont="1" applyFill="1" applyBorder="1" applyAlignment="1">
      <alignment horizontal="justify" vertical="center" wrapText="1"/>
    </xf>
    <xf numFmtId="0" fontId="72" fillId="13" borderId="18"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73" fillId="13" borderId="18" xfId="0" applyFont="1" applyFill="1" applyBorder="1" applyAlignment="1">
      <alignment horizontal="justify" vertical="center" wrapText="1"/>
    </xf>
    <xf numFmtId="0" fontId="72" fillId="13" borderId="22" xfId="0" applyFont="1" applyFill="1" applyBorder="1" applyAlignment="1">
      <alignment horizontal="left" vertical="center" wrapText="1"/>
    </xf>
    <xf numFmtId="0" fontId="72" fillId="13" borderId="19" xfId="0" applyFont="1" applyFill="1" applyBorder="1" applyAlignment="1">
      <alignment horizontal="justify" vertical="center" wrapText="1"/>
    </xf>
    <xf numFmtId="0" fontId="8" fillId="13" borderId="20" xfId="0" applyFont="1" applyFill="1" applyBorder="1" applyAlignment="1">
      <alignment horizontal="justify" vertical="center" wrapText="1"/>
    </xf>
    <xf numFmtId="0" fontId="8" fillId="13" borderId="19" xfId="0" applyFont="1" applyFill="1" applyBorder="1" applyAlignment="1">
      <alignment horizontal="justify" vertical="center" wrapText="1"/>
    </xf>
    <xf numFmtId="9" fontId="3" fillId="36" borderId="0" xfId="58" applyFont="1" applyFill="1" applyBorder="1" applyAlignment="1">
      <alignment horizontal="center" vertical="center" wrapText="1"/>
    </xf>
    <xf numFmtId="0" fontId="2" fillId="36" borderId="12" xfId="0" applyFont="1" applyFill="1" applyBorder="1" applyAlignment="1">
      <alignment horizontal="justify" vertical="center" wrapText="1"/>
    </xf>
    <xf numFmtId="9" fontId="3" fillId="36" borderId="12" xfId="58" applyFont="1" applyFill="1" applyBorder="1" applyAlignment="1" applyProtection="1">
      <alignment horizontal="center" vertical="center" wrapText="1"/>
      <protection locked="0"/>
    </xf>
    <xf numFmtId="0" fontId="71" fillId="36" borderId="12" xfId="0" applyFont="1" applyFill="1" applyBorder="1" applyAlignment="1" applyProtection="1">
      <alignment horizontal="center" vertical="center" wrapText="1"/>
      <protection locked="0"/>
    </xf>
    <xf numFmtId="0" fontId="71" fillId="36" borderId="12" xfId="0" applyFont="1" applyFill="1" applyBorder="1" applyAlignment="1" applyProtection="1">
      <alignment horizontal="left" vertical="center" wrapText="1"/>
      <protection locked="0"/>
    </xf>
    <xf numFmtId="0" fontId="71" fillId="36" borderId="12" xfId="0" applyFont="1" applyFill="1" applyBorder="1" applyAlignment="1" applyProtection="1">
      <alignment horizontal="justify" vertical="center" wrapText="1"/>
      <protection locked="0"/>
    </xf>
    <xf numFmtId="0" fontId="68" fillId="36" borderId="12" xfId="0" applyFont="1" applyFill="1" applyBorder="1" applyAlignment="1" applyProtection="1">
      <alignment horizontal="center" vertical="center" wrapText="1"/>
      <protection locked="0"/>
    </xf>
    <xf numFmtId="9" fontId="68" fillId="36" borderId="12" xfId="58" applyFont="1" applyFill="1" applyBorder="1" applyAlignment="1" applyProtection="1">
      <alignment horizontal="center" vertical="center" wrapText="1"/>
      <protection locked="0"/>
    </xf>
    <xf numFmtId="9" fontId="68" fillId="36" borderId="12" xfId="0" applyNumberFormat="1" applyFont="1" applyFill="1" applyBorder="1" applyAlignment="1" applyProtection="1">
      <alignment horizontal="center" vertical="center" wrapText="1"/>
      <protection locked="0"/>
    </xf>
    <xf numFmtId="172" fontId="68" fillId="36" borderId="12" xfId="58" applyNumberFormat="1" applyFont="1" applyFill="1" applyBorder="1" applyAlignment="1" applyProtection="1">
      <alignment horizontal="center" vertical="center" wrapText="1"/>
      <protection locked="0"/>
    </xf>
    <xf numFmtId="173" fontId="68" fillId="36" borderId="12" xfId="0" applyNumberFormat="1" applyFont="1" applyFill="1" applyBorder="1" applyAlignment="1" applyProtection="1">
      <alignment horizontal="center" vertical="center" wrapText="1"/>
      <protection locked="0"/>
    </xf>
    <xf numFmtId="0" fontId="68" fillId="36" borderId="12" xfId="0" applyFont="1" applyFill="1" applyBorder="1" applyAlignment="1" applyProtection="1">
      <alignment horizontal="justify" vertical="center" wrapText="1"/>
      <protection locked="0"/>
    </xf>
    <xf numFmtId="0" fontId="68" fillId="36" borderId="12"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center" vertical="center" wrapText="1"/>
      <protection locked="0"/>
    </xf>
    <xf numFmtId="0" fontId="4" fillId="36" borderId="12" xfId="0" applyFont="1" applyFill="1" applyBorder="1" applyAlignment="1" applyProtection="1">
      <alignment horizontal="center" vertical="center" wrapText="1"/>
      <protection locked="0"/>
    </xf>
    <xf numFmtId="0" fontId="0" fillId="0" borderId="12" xfId="0" applyBorder="1" applyAlignment="1">
      <alignment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2" xfId="0" applyFont="1" applyFill="1" applyBorder="1" applyAlignment="1">
      <alignment horizontal="justify" vertical="center" wrapText="1"/>
    </xf>
    <xf numFmtId="9" fontId="0" fillId="0" borderId="12" xfId="58" applyFont="1" applyBorder="1" applyAlignment="1">
      <alignment horizontal="center" vertical="center"/>
    </xf>
    <xf numFmtId="0" fontId="69" fillId="36" borderId="0" xfId="0" applyFont="1" applyFill="1" applyBorder="1" applyAlignment="1">
      <alignment horizontal="right" vertical="center" wrapText="1"/>
    </xf>
    <xf numFmtId="0" fontId="69" fillId="36" borderId="0" xfId="0" applyFont="1" applyFill="1" applyBorder="1" applyAlignment="1">
      <alignment vertical="top" wrapText="1"/>
    </xf>
    <xf numFmtId="0" fontId="69" fillId="36" borderId="0" xfId="0" applyFont="1" applyFill="1" applyBorder="1" applyAlignment="1">
      <alignment horizontal="center" vertical="center" wrapText="1"/>
    </xf>
    <xf numFmtId="0" fontId="74" fillId="36" borderId="12" xfId="0" applyFont="1" applyFill="1" applyBorder="1" applyAlignment="1">
      <alignment horizontal="center" vertical="center" wrapText="1"/>
    </xf>
    <xf numFmtId="0" fontId="68" fillId="36" borderId="12" xfId="0" applyFont="1" applyFill="1" applyBorder="1" applyAlignment="1">
      <alignment horizontal="center" vertical="top" wrapText="1"/>
    </xf>
    <xf numFmtId="0" fontId="75" fillId="36" borderId="17" xfId="0" applyFont="1" applyFill="1" applyBorder="1" applyAlignment="1">
      <alignment horizontal="justify" vertical="center" wrapText="1"/>
    </xf>
    <xf numFmtId="9" fontId="76" fillId="36" borderId="12" xfId="58" applyFont="1" applyFill="1" applyBorder="1" applyAlignment="1" applyProtection="1">
      <alignment horizontal="center" vertical="center" wrapText="1"/>
      <protection/>
    </xf>
    <xf numFmtId="0" fontId="68" fillId="39" borderId="12" xfId="0" applyFont="1" applyFill="1" applyBorder="1" applyAlignment="1" applyProtection="1">
      <alignment horizontal="center" vertical="center" wrapText="1"/>
      <protection locked="0"/>
    </xf>
    <xf numFmtId="9" fontId="0" fillId="0" borderId="12" xfId="58" applyFont="1" applyBorder="1" applyAlignment="1">
      <alignment horizontal="center" vertical="center"/>
    </xf>
    <xf numFmtId="0" fontId="0" fillId="39" borderId="12" xfId="0" applyFill="1" applyBorder="1" applyAlignment="1" applyProtection="1">
      <alignment horizontal="left" vertical="center" wrapText="1"/>
      <protection locked="0"/>
    </xf>
    <xf numFmtId="0" fontId="42" fillId="39" borderId="12" xfId="0" applyFont="1" applyFill="1" applyBorder="1" applyAlignment="1" applyProtection="1">
      <alignment horizontal="left" vertical="center" wrapText="1"/>
      <protection locked="0"/>
    </xf>
    <xf numFmtId="9" fontId="0" fillId="36" borderId="12" xfId="58" applyFont="1" applyFill="1" applyBorder="1" applyAlignment="1">
      <alignment horizontal="center" vertical="center"/>
    </xf>
    <xf numFmtId="0" fontId="5" fillId="38" borderId="12"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68" fillId="36" borderId="12" xfId="0" applyFont="1" applyFill="1" applyBorder="1" applyAlignment="1">
      <alignment horizontal="center" vertical="center" wrapText="1"/>
    </xf>
    <xf numFmtId="0" fontId="68" fillId="36" borderId="15"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75" fillId="42" borderId="12" xfId="0" applyFont="1" applyFill="1" applyBorder="1" applyAlignment="1" applyProtection="1">
      <alignment horizontal="center" vertical="center" wrapText="1"/>
      <protection locked="0"/>
    </xf>
    <xf numFmtId="0" fontId="68" fillId="36" borderId="14" xfId="0" applyFont="1" applyFill="1" applyBorder="1" applyAlignment="1" applyProtection="1">
      <alignment horizontal="center" vertical="center" wrapText="1"/>
      <protection locked="0"/>
    </xf>
    <xf numFmtId="0" fontId="68" fillId="36" borderId="14" xfId="0" applyFont="1" applyFill="1" applyBorder="1" applyAlignment="1">
      <alignment horizontal="center" vertical="center" wrapText="1"/>
    </xf>
    <xf numFmtId="9" fontId="68" fillId="36" borderId="14" xfId="0" applyNumberFormat="1" applyFont="1" applyFill="1" applyBorder="1" applyAlignment="1" applyProtection="1">
      <alignment horizontal="center" vertical="center" wrapText="1"/>
      <protection locked="0"/>
    </xf>
    <xf numFmtId="0" fontId="0" fillId="39" borderId="23" xfId="0" applyFill="1" applyBorder="1" applyAlignment="1">
      <alignment vertical="center" wrapText="1"/>
    </xf>
    <xf numFmtId="0" fontId="68" fillId="36" borderId="12" xfId="0" applyFont="1" applyFill="1" applyBorder="1" applyAlignment="1">
      <alignment horizontal="left" vertical="center" wrapText="1"/>
    </xf>
    <xf numFmtId="0" fontId="67" fillId="36" borderId="12" xfId="0" applyFont="1" applyFill="1" applyBorder="1" applyAlignment="1" applyProtection="1">
      <alignment horizontal="center" vertical="center"/>
      <protection locked="0"/>
    </xf>
    <xf numFmtId="0" fontId="42" fillId="39" borderId="23" xfId="0" applyFont="1" applyFill="1" applyBorder="1" applyAlignment="1">
      <alignment vertical="center" wrapText="1"/>
    </xf>
    <xf numFmtId="0" fontId="0" fillId="39" borderId="24" xfId="0" applyFill="1" applyBorder="1" applyAlignment="1">
      <alignment vertical="center" wrapText="1"/>
    </xf>
    <xf numFmtId="9" fontId="0" fillId="0" borderId="16" xfId="58" applyFont="1" applyBorder="1" applyAlignment="1">
      <alignment horizontal="center" vertical="center"/>
    </xf>
    <xf numFmtId="0" fontId="68" fillId="3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39" borderId="16" xfId="0" applyFill="1" applyBorder="1" applyAlignment="1" applyProtection="1">
      <alignment horizontal="left" vertical="center" wrapText="1"/>
      <protection locked="0"/>
    </xf>
    <xf numFmtId="0" fontId="68" fillId="36" borderId="16" xfId="0" applyFont="1" applyFill="1" applyBorder="1" applyAlignment="1" applyProtection="1">
      <alignment horizontal="center" vertical="center" wrapText="1"/>
      <protection locked="0"/>
    </xf>
    <xf numFmtId="0" fontId="68" fillId="36" borderId="16" xfId="0" applyFont="1" applyFill="1" applyBorder="1" applyAlignment="1">
      <alignment horizontal="center" vertical="center" wrapText="1"/>
    </xf>
    <xf numFmtId="9" fontId="68" fillId="36" borderId="16" xfId="0" applyNumberFormat="1" applyFont="1" applyFill="1" applyBorder="1" applyAlignment="1" applyProtection="1">
      <alignment horizontal="center" vertical="center" wrapText="1"/>
      <protection locked="0"/>
    </xf>
    <xf numFmtId="9" fontId="0" fillId="26" borderId="12" xfId="58" applyFont="1" applyFill="1" applyBorder="1" applyAlignment="1">
      <alignment horizontal="center" vertical="center" wrapText="1"/>
    </xf>
    <xf numFmtId="0" fontId="68" fillId="36" borderId="15" xfId="0" applyFont="1" applyFill="1" applyBorder="1" applyAlignment="1" applyProtection="1">
      <alignment horizontal="center" vertical="center" wrapText="1"/>
      <protection locked="0"/>
    </xf>
    <xf numFmtId="0" fontId="68" fillId="36" borderId="15" xfId="0" applyFont="1" applyFill="1" applyBorder="1" applyAlignment="1" applyProtection="1">
      <alignment horizontal="left" vertical="center" wrapText="1"/>
      <protection locked="0"/>
    </xf>
    <xf numFmtId="9" fontId="3" fillId="36" borderId="15" xfId="58" applyFont="1" applyFill="1" applyBorder="1" applyAlignment="1">
      <alignment horizontal="center" vertical="center" wrapText="1"/>
    </xf>
    <xf numFmtId="0" fontId="68" fillId="36" borderId="15" xfId="0" applyFont="1" applyFill="1" applyBorder="1" applyAlignment="1" applyProtection="1">
      <alignment horizontal="justify" vertical="center" wrapText="1"/>
      <protection locked="0"/>
    </xf>
    <xf numFmtId="9" fontId="68" fillId="36" borderId="15" xfId="58" applyFont="1" applyFill="1" applyBorder="1" applyAlignment="1" applyProtection="1">
      <alignment horizontal="center" vertical="center" wrapText="1"/>
      <protection locked="0"/>
    </xf>
    <xf numFmtId="9" fontId="68" fillId="36" borderId="15" xfId="58" applyNumberFormat="1" applyFont="1" applyFill="1" applyBorder="1" applyAlignment="1" applyProtection="1">
      <alignment horizontal="center" vertical="center" wrapText="1"/>
      <protection locked="0"/>
    </xf>
    <xf numFmtId="0" fontId="71" fillId="36" borderId="15" xfId="0" applyFont="1" applyFill="1" applyBorder="1" applyAlignment="1" applyProtection="1">
      <alignment horizontal="justify" vertical="center" wrapText="1"/>
      <protection locked="0"/>
    </xf>
    <xf numFmtId="9" fontId="68" fillId="36" borderId="15" xfId="58" applyFont="1" applyFill="1" applyBorder="1" applyAlignment="1">
      <alignment horizontal="center" vertical="center" wrapText="1"/>
    </xf>
    <xf numFmtId="9" fontId="3" fillId="36" borderId="15" xfId="58" applyFont="1" applyFill="1" applyBorder="1" applyAlignment="1" applyProtection="1">
      <alignment horizontal="center" vertical="center" wrapText="1"/>
      <protection locked="0"/>
    </xf>
    <xf numFmtId="0" fontId="75" fillId="36" borderId="25" xfId="0" applyFont="1" applyFill="1" applyBorder="1" applyAlignment="1" applyProtection="1">
      <alignment horizontal="justify" vertical="center" wrapText="1"/>
      <protection locked="0"/>
    </xf>
    <xf numFmtId="9" fontId="0" fillId="26" borderId="14" xfId="58" applyFont="1" applyFill="1" applyBorder="1" applyAlignment="1">
      <alignment horizontal="center" vertical="center" wrapText="1"/>
    </xf>
    <xf numFmtId="0" fontId="75" fillId="36" borderId="26" xfId="0" applyFont="1" applyFill="1" applyBorder="1" applyAlignment="1">
      <alignment horizontal="justify" vertical="center" wrapText="1"/>
    </xf>
    <xf numFmtId="0" fontId="75" fillId="42" borderId="14" xfId="0" applyFont="1" applyFill="1" applyBorder="1" applyAlignment="1" applyProtection="1">
      <alignment horizontal="center" vertical="center" wrapText="1"/>
      <protection locked="0"/>
    </xf>
    <xf numFmtId="0" fontId="4" fillId="36" borderId="20" xfId="0" applyFont="1" applyFill="1" applyBorder="1" applyAlignment="1" applyProtection="1">
      <alignment horizontal="center" vertical="center" wrapText="1"/>
      <protection locked="0"/>
    </xf>
    <xf numFmtId="0" fontId="4" fillId="36" borderId="14" xfId="0" applyFont="1" applyFill="1" applyBorder="1" applyAlignment="1" applyProtection="1">
      <alignment horizontal="center" vertical="center" wrapText="1"/>
      <protection locked="0"/>
    </xf>
    <xf numFmtId="0" fontId="68" fillId="36" borderId="14" xfId="0" applyFont="1" applyFill="1" applyBorder="1" applyAlignment="1" applyProtection="1">
      <alignment horizontal="left" vertical="center" wrapText="1"/>
      <protection locked="0"/>
    </xf>
    <xf numFmtId="9" fontId="3" fillId="36" borderId="14" xfId="58" applyFont="1" applyFill="1" applyBorder="1" applyAlignment="1">
      <alignment horizontal="center" vertical="center" wrapText="1"/>
    </xf>
    <xf numFmtId="0" fontId="68" fillId="36" borderId="14" xfId="0" applyFont="1" applyFill="1" applyBorder="1" applyAlignment="1" applyProtection="1">
      <alignment horizontal="justify" vertical="center" wrapText="1"/>
      <protection locked="0"/>
    </xf>
    <xf numFmtId="0" fontId="68" fillId="36" borderId="14" xfId="58" applyNumberFormat="1" applyFont="1" applyFill="1" applyBorder="1" applyAlignment="1">
      <alignment horizontal="center" vertical="center" wrapText="1"/>
    </xf>
    <xf numFmtId="0" fontId="71" fillId="36" borderId="14" xfId="0" applyFont="1" applyFill="1" applyBorder="1" applyAlignment="1" applyProtection="1">
      <alignment horizontal="center" vertical="center" wrapText="1"/>
      <protection locked="0"/>
    </xf>
    <xf numFmtId="9" fontId="68" fillId="36" borderId="14" xfId="58" applyFont="1" applyFill="1" applyBorder="1" applyAlignment="1">
      <alignment horizontal="center" vertical="center" wrapText="1"/>
    </xf>
    <xf numFmtId="9" fontId="3" fillId="36" borderId="14" xfId="58" applyFont="1" applyFill="1" applyBorder="1" applyAlignment="1" applyProtection="1">
      <alignment horizontal="center" vertical="center" wrapText="1"/>
      <protection locked="0"/>
    </xf>
    <xf numFmtId="0" fontId="71" fillId="36" borderId="27" xfId="0" applyFont="1" applyFill="1" applyBorder="1" applyAlignment="1" applyProtection="1">
      <alignment horizontal="center" vertical="center" wrapText="1"/>
      <protection locked="0"/>
    </xf>
    <xf numFmtId="0" fontId="75" fillId="36" borderId="23" xfId="0" applyFont="1" applyFill="1" applyBorder="1" applyAlignment="1" applyProtection="1">
      <alignment horizontal="justify" vertical="center" wrapText="1"/>
      <protection locked="0"/>
    </xf>
    <xf numFmtId="0" fontId="71" fillId="36" borderId="28" xfId="0" applyFont="1" applyFill="1" applyBorder="1" applyAlignment="1" applyProtection="1">
      <alignment horizontal="center" vertical="center" wrapText="1"/>
      <protection locked="0"/>
    </xf>
    <xf numFmtId="0" fontId="77" fillId="0" borderId="23" xfId="0" applyFont="1" applyBorder="1" applyAlignment="1" applyProtection="1">
      <alignment vertical="center" wrapText="1"/>
      <protection locked="0"/>
    </xf>
    <xf numFmtId="0" fontId="77" fillId="0" borderId="24" xfId="0" applyFont="1" applyBorder="1" applyAlignment="1" applyProtection="1">
      <alignment vertical="center" wrapText="1"/>
      <protection locked="0"/>
    </xf>
    <xf numFmtId="9" fontId="0" fillId="26" borderId="16" xfId="58" applyFont="1" applyFill="1" applyBorder="1" applyAlignment="1">
      <alignment horizontal="center" vertical="center" wrapText="1"/>
    </xf>
    <xf numFmtId="0" fontId="0" fillId="0" borderId="16" xfId="0" applyBorder="1" applyAlignment="1">
      <alignment vertical="center" wrapText="1"/>
    </xf>
    <xf numFmtId="0" fontId="75" fillId="42" borderId="16" xfId="0" applyFont="1" applyFill="1" applyBorder="1" applyAlignment="1" applyProtection="1">
      <alignment horizontal="center" vertical="center" wrapText="1"/>
      <protection locked="0"/>
    </xf>
    <xf numFmtId="0" fontId="4" fillId="36" borderId="19" xfId="0" applyFont="1" applyFill="1" applyBorder="1" applyAlignment="1" applyProtection="1">
      <alignment horizontal="center" vertical="center" wrapText="1"/>
      <protection locked="0"/>
    </xf>
    <xf numFmtId="0" fontId="4" fillId="36" borderId="16" xfId="0" applyFont="1" applyFill="1" applyBorder="1" applyAlignment="1" applyProtection="1">
      <alignment horizontal="center" vertical="center" wrapText="1"/>
      <protection locked="0"/>
    </xf>
    <xf numFmtId="0" fontId="68" fillId="36" borderId="16" xfId="0" applyFont="1" applyFill="1" applyBorder="1" applyAlignment="1" applyProtection="1">
      <alignment horizontal="left" vertical="center" wrapText="1"/>
      <protection locked="0"/>
    </xf>
    <xf numFmtId="9" fontId="3" fillId="36" borderId="16" xfId="58" applyFont="1" applyFill="1" applyBorder="1" applyAlignment="1">
      <alignment horizontal="center" vertical="center" wrapText="1"/>
    </xf>
    <xf numFmtId="0" fontId="68" fillId="36" borderId="16" xfId="0" applyFont="1" applyFill="1" applyBorder="1" applyAlignment="1" applyProtection="1">
      <alignment horizontal="justify" vertical="center" wrapText="1"/>
      <protection locked="0"/>
    </xf>
    <xf numFmtId="0" fontId="68" fillId="36" borderId="16" xfId="58" applyNumberFormat="1" applyFont="1" applyFill="1" applyBorder="1" applyAlignment="1">
      <alignment horizontal="center" vertical="center" wrapText="1"/>
    </xf>
    <xf numFmtId="0" fontId="71" fillId="36" borderId="16" xfId="0" applyFont="1" applyFill="1" applyBorder="1" applyAlignment="1" applyProtection="1">
      <alignment horizontal="left" vertical="center" wrapText="1"/>
      <protection locked="0"/>
    </xf>
    <xf numFmtId="9" fontId="68" fillId="36" borderId="16" xfId="58" applyFont="1" applyFill="1" applyBorder="1" applyAlignment="1">
      <alignment horizontal="center" vertical="center" wrapText="1"/>
    </xf>
    <xf numFmtId="9" fontId="3" fillId="36" borderId="16" xfId="58" applyFont="1" applyFill="1" applyBorder="1" applyAlignment="1" applyProtection="1">
      <alignment horizontal="center" vertical="center" wrapText="1"/>
      <protection locked="0"/>
    </xf>
    <xf numFmtId="0" fontId="71" fillId="36" borderId="29" xfId="0" applyFont="1" applyFill="1" applyBorder="1" applyAlignment="1" applyProtection="1">
      <alignment horizontal="left" vertical="center" wrapText="1"/>
      <protection locked="0"/>
    </xf>
    <xf numFmtId="0" fontId="8" fillId="36" borderId="28" xfId="0" applyFont="1" applyFill="1" applyBorder="1" applyAlignment="1" applyProtection="1">
      <alignment horizontal="justify" vertical="center" wrapText="1"/>
      <protection locked="0"/>
    </xf>
    <xf numFmtId="0" fontId="9" fillId="36" borderId="30" xfId="0" applyFont="1" applyFill="1" applyBorder="1" applyAlignment="1" applyProtection="1">
      <alignment horizontal="left" vertical="center" wrapText="1"/>
      <protection locked="0"/>
    </xf>
    <xf numFmtId="0" fontId="8" fillId="42" borderId="28" xfId="0" applyFont="1" applyFill="1" applyBorder="1" applyAlignment="1" applyProtection="1">
      <alignment horizontal="justify" vertical="center" wrapText="1"/>
      <protection locked="0"/>
    </xf>
    <xf numFmtId="0" fontId="68" fillId="36" borderId="31" xfId="0" applyFont="1" applyFill="1" applyBorder="1" applyAlignment="1" applyProtection="1">
      <alignment horizontal="center" vertical="center" wrapText="1"/>
      <protection locked="0"/>
    </xf>
    <xf numFmtId="0" fontId="68" fillId="36" borderId="28" xfId="0" applyFont="1" applyFill="1" applyBorder="1" applyAlignment="1" applyProtection="1">
      <alignment horizontal="center" vertical="center" wrapText="1"/>
      <protection locked="0"/>
    </xf>
    <xf numFmtId="0" fontId="68" fillId="36" borderId="29" xfId="0" applyFont="1" applyFill="1" applyBorder="1" applyAlignment="1" applyProtection="1">
      <alignment horizontal="center" vertical="center" wrapText="1"/>
      <protection locked="0"/>
    </xf>
    <xf numFmtId="0" fontId="2" fillId="36" borderId="32" xfId="0" applyFont="1" applyFill="1" applyBorder="1" applyAlignment="1">
      <alignment vertical="center" wrapText="1"/>
    </xf>
    <xf numFmtId="0" fontId="8" fillId="36" borderId="33" xfId="0" applyFont="1" applyFill="1" applyBorder="1" applyAlignment="1" applyProtection="1">
      <alignment horizontal="justify" vertical="center" wrapText="1"/>
      <protection locked="0"/>
    </xf>
    <xf numFmtId="0" fontId="5" fillId="38" borderId="23"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16" xfId="0" applyFont="1" applyFill="1" applyBorder="1" applyAlignment="1">
      <alignment vertical="center" wrapText="1"/>
    </xf>
    <xf numFmtId="0" fontId="2" fillId="38" borderId="2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69"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29" xfId="0" applyFont="1" applyFill="1" applyBorder="1" applyAlignment="1">
      <alignment horizontal="center" vertical="center" wrapText="1"/>
    </xf>
    <xf numFmtId="0" fontId="2" fillId="26" borderId="23"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41" borderId="29"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41" borderId="23" xfId="0"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0" fontId="2" fillId="39" borderId="16" xfId="0" applyFont="1" applyFill="1" applyBorder="1" applyAlignment="1">
      <alignment horizontal="center" vertical="center" wrapText="1"/>
    </xf>
    <xf numFmtId="0" fontId="2" fillId="39" borderId="29"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29" xfId="0" applyFont="1" applyFill="1" applyBorder="1" applyAlignment="1">
      <alignment horizontal="center" vertical="center" wrapText="1"/>
    </xf>
    <xf numFmtId="9" fontId="11" fillId="36" borderId="15" xfId="58" applyFont="1" applyFill="1" applyBorder="1" applyAlignment="1" applyProtection="1">
      <alignment horizontal="center" vertical="center" wrapText="1"/>
      <protection/>
    </xf>
    <xf numFmtId="0" fontId="68" fillId="36" borderId="25" xfId="0" applyFont="1" applyFill="1" applyBorder="1" applyAlignment="1">
      <alignment horizontal="center" vertical="center" wrapText="1"/>
    </xf>
    <xf numFmtId="0" fontId="68" fillId="36" borderId="23" xfId="0" applyFont="1" applyFill="1" applyBorder="1" applyAlignment="1">
      <alignment horizontal="center" vertical="center" wrapText="1"/>
    </xf>
    <xf numFmtId="0" fontId="68" fillId="36" borderId="24" xfId="0" applyFont="1" applyFill="1" applyBorder="1" applyAlignment="1">
      <alignment horizontal="center" vertical="center" wrapText="1"/>
    </xf>
    <xf numFmtId="0" fontId="68" fillId="36" borderId="34" xfId="0" applyFont="1" applyFill="1" applyBorder="1" applyAlignment="1">
      <alignment horizontal="center" vertical="center" wrapText="1"/>
    </xf>
    <xf numFmtId="0" fontId="71" fillId="36" borderId="33" xfId="0" applyFont="1" applyFill="1" applyBorder="1" applyAlignment="1" applyProtection="1">
      <alignment horizontal="justify" vertical="center" wrapText="1"/>
      <protection locked="0"/>
    </xf>
    <xf numFmtId="0" fontId="71" fillId="36" borderId="28" xfId="0" applyFont="1" applyFill="1" applyBorder="1" applyAlignment="1" applyProtection="1">
      <alignment horizontal="justify" vertical="center" wrapText="1"/>
      <protection locked="0"/>
    </xf>
    <xf numFmtId="0" fontId="71" fillId="36" borderId="28" xfId="0" applyFont="1" applyFill="1" applyBorder="1" applyAlignment="1" applyProtection="1">
      <alignment horizontal="left" vertical="center" wrapText="1"/>
      <protection locked="0"/>
    </xf>
    <xf numFmtId="9" fontId="3" fillId="36" borderId="15" xfId="58" applyFont="1" applyFill="1" applyBorder="1" applyAlignment="1" applyProtection="1">
      <alignment horizontal="center" vertical="center" wrapText="1"/>
      <protection/>
    </xf>
    <xf numFmtId="0" fontId="71" fillId="36" borderId="15" xfId="0" applyFont="1" applyFill="1" applyBorder="1" applyAlignment="1" applyProtection="1">
      <alignment horizontal="center" vertical="center" wrapText="1"/>
      <protection/>
    </xf>
    <xf numFmtId="0" fontId="68" fillId="36" borderId="27" xfId="0" applyFont="1" applyFill="1" applyBorder="1" applyAlignment="1" applyProtection="1">
      <alignment horizontal="center" vertical="center" wrapText="1"/>
      <protection locked="0"/>
    </xf>
    <xf numFmtId="0" fontId="68" fillId="36" borderId="33" xfId="0" applyFont="1" applyFill="1" applyBorder="1" applyAlignment="1" applyProtection="1">
      <alignment horizontal="center" vertical="center" wrapText="1"/>
      <protection locked="0"/>
    </xf>
    <xf numFmtId="0" fontId="2" fillId="19" borderId="35" xfId="0" applyFont="1" applyFill="1" applyBorder="1" applyAlignment="1">
      <alignment horizontal="center" vertical="center" wrapText="1"/>
    </xf>
    <xf numFmtId="0" fontId="68" fillId="36" borderId="33" xfId="0" applyFont="1" applyFill="1" applyBorder="1" applyAlignment="1" applyProtection="1">
      <alignment horizontal="justify" vertical="center" wrapText="1"/>
      <protection locked="0"/>
    </xf>
    <xf numFmtId="174" fontId="68" fillId="36" borderId="36" xfId="52" applyNumberFormat="1" applyFont="1" applyFill="1" applyBorder="1" applyAlignment="1" applyProtection="1">
      <alignment horizontal="center" vertical="center" wrapText="1"/>
      <protection locked="0"/>
    </xf>
    <xf numFmtId="174" fontId="68" fillId="36" borderId="11" xfId="52" applyNumberFormat="1" applyFont="1" applyFill="1" applyBorder="1" applyAlignment="1" applyProtection="1">
      <alignment horizontal="center" vertical="center" wrapText="1"/>
      <protection locked="0"/>
    </xf>
    <xf numFmtId="174" fontId="68" fillId="36" borderId="35" xfId="0" applyNumberFormat="1" applyFont="1" applyFill="1" applyBorder="1" applyAlignment="1" applyProtection="1">
      <alignment horizontal="center" vertical="center" wrapText="1"/>
      <protection locked="0"/>
    </xf>
    <xf numFmtId="174" fontId="68" fillId="36" borderId="32" xfId="52" applyNumberFormat="1" applyFont="1" applyFill="1" applyBorder="1" applyAlignment="1" applyProtection="1">
      <alignment horizontal="center" vertical="center" wrapText="1"/>
      <protection locked="0"/>
    </xf>
    <xf numFmtId="174" fontId="68" fillId="36" borderId="11" xfId="0" applyNumberFormat="1" applyFont="1" applyFill="1" applyBorder="1" applyAlignment="1" applyProtection="1">
      <alignment horizontal="center" vertical="center" wrapText="1"/>
      <protection locked="0"/>
    </xf>
    <xf numFmtId="0" fontId="68" fillId="36" borderId="27" xfId="0" applyFont="1" applyFill="1" applyBorder="1" applyAlignment="1" applyProtection="1">
      <alignment horizontal="justify" vertical="center" wrapText="1"/>
      <protection locked="0"/>
    </xf>
    <xf numFmtId="0" fontId="68" fillId="36" borderId="28" xfId="0" applyFont="1" applyFill="1" applyBorder="1" applyAlignment="1" applyProtection="1">
      <alignment horizontal="justify" vertical="center" wrapText="1"/>
      <protection locked="0"/>
    </xf>
    <xf numFmtId="0" fontId="68" fillId="36" borderId="29" xfId="0" applyFont="1" applyFill="1" applyBorder="1" applyAlignment="1" applyProtection="1">
      <alignment horizontal="justify" vertical="center" wrapText="1"/>
      <protection locked="0"/>
    </xf>
    <xf numFmtId="0" fontId="68" fillId="36" borderId="14" xfId="58" applyNumberFormat="1" applyFont="1" applyFill="1" applyBorder="1" applyAlignment="1" applyProtection="1">
      <alignment horizontal="center" vertical="center" wrapText="1"/>
      <protection locked="0"/>
    </xf>
    <xf numFmtId="0" fontId="68" fillId="36" borderId="12" xfId="58" applyNumberFormat="1" applyFont="1" applyFill="1" applyBorder="1" applyAlignment="1" applyProtection="1">
      <alignment horizontal="center" vertical="center" wrapText="1"/>
      <protection locked="0"/>
    </xf>
    <xf numFmtId="0" fontId="68" fillId="36" borderId="16" xfId="58" applyNumberFormat="1" applyFont="1" applyFill="1" applyBorder="1" applyAlignment="1" applyProtection="1">
      <alignment horizontal="center" vertical="center" wrapText="1"/>
      <protection locked="0"/>
    </xf>
    <xf numFmtId="0" fontId="13" fillId="39" borderId="34" xfId="0" applyFont="1" applyFill="1" applyBorder="1" applyAlignment="1">
      <alignment vertical="center" wrapText="1"/>
    </xf>
    <xf numFmtId="9" fontId="13" fillId="36" borderId="15" xfId="58" applyFont="1" applyFill="1" applyBorder="1" applyAlignment="1">
      <alignment horizontal="center" vertical="center" wrapText="1"/>
    </xf>
    <xf numFmtId="0" fontId="13" fillId="39" borderId="15" xfId="0" applyFont="1" applyFill="1" applyBorder="1" applyAlignment="1" applyProtection="1">
      <alignment horizontal="center" vertical="center" wrapText="1"/>
      <protection locked="0"/>
    </xf>
    <xf numFmtId="0" fontId="13" fillId="36" borderId="15" xfId="0" applyFont="1" applyFill="1" applyBorder="1" applyAlignment="1">
      <alignment vertical="center" wrapText="1"/>
    </xf>
    <xf numFmtId="0" fontId="13" fillId="39" borderId="15" xfId="0" applyFont="1" applyFill="1" applyBorder="1" applyAlignment="1">
      <alignment horizontal="left" vertical="center" wrapText="1"/>
    </xf>
    <xf numFmtId="0" fontId="13" fillId="36" borderId="15" xfId="0" applyFont="1" applyFill="1" applyBorder="1" applyAlignment="1" applyProtection="1">
      <alignment horizontal="center" vertical="center" wrapText="1"/>
      <protection locked="0"/>
    </xf>
    <xf numFmtId="0" fontId="13" fillId="36" borderId="15" xfId="0" applyFont="1" applyFill="1" applyBorder="1" applyAlignment="1">
      <alignment horizontal="center" vertical="center" wrapText="1"/>
    </xf>
    <xf numFmtId="0" fontId="67" fillId="36" borderId="14" xfId="0" applyNumberFormat="1" applyFont="1" applyFill="1" applyBorder="1" applyAlignment="1" applyProtection="1">
      <alignment horizontal="center" vertical="center"/>
      <protection locked="0"/>
    </xf>
    <xf numFmtId="172" fontId="78" fillId="0" borderId="12" xfId="0" applyNumberFormat="1" applyFont="1" applyBorder="1" applyAlignment="1">
      <alignment horizontal="center" vertical="center" wrapText="1"/>
    </xf>
    <xf numFmtId="9" fontId="15" fillId="36" borderId="36" xfId="58" applyFont="1" applyFill="1" applyBorder="1" applyAlignment="1">
      <alignment horizontal="center" vertical="center" wrapText="1"/>
    </xf>
    <xf numFmtId="0" fontId="56" fillId="36" borderId="28" xfId="46" applyFill="1" applyBorder="1" applyAlignment="1" applyProtection="1">
      <alignment horizontal="center" vertical="center" wrapText="1"/>
      <protection locked="0"/>
    </xf>
    <xf numFmtId="0" fontId="56" fillId="36" borderId="27" xfId="46" applyFill="1" applyBorder="1" applyAlignment="1" applyProtection="1">
      <alignment horizontal="center" vertical="center" wrapText="1"/>
      <protection locked="0"/>
    </xf>
    <xf numFmtId="0" fontId="2" fillId="19" borderId="17" xfId="0" applyFont="1" applyFill="1" applyBorder="1" applyAlignment="1">
      <alignment horizontal="center" vertical="center" wrapText="1"/>
    </xf>
    <xf numFmtId="9" fontId="68" fillId="36" borderId="14" xfId="58"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9" fontId="68" fillId="0" borderId="14" xfId="58" applyFont="1" applyFill="1" applyBorder="1" applyAlignment="1" applyProtection="1">
      <alignment horizontal="center" vertical="center" wrapText="1"/>
      <protection locked="0"/>
    </xf>
    <xf numFmtId="0" fontId="3" fillId="36" borderId="14" xfId="0" applyFont="1" applyFill="1" applyBorder="1" applyAlignment="1" applyProtection="1">
      <alignment horizontal="center" vertical="center" wrapText="1"/>
      <protection locked="0"/>
    </xf>
    <xf numFmtId="0" fontId="56" fillId="36" borderId="29" xfId="46" applyFill="1" applyBorder="1" applyAlignment="1" applyProtection="1">
      <alignment horizontal="center" vertical="center" wrapText="1"/>
      <protection locked="0"/>
    </xf>
    <xf numFmtId="22" fontId="79" fillId="14" borderId="12" xfId="0" applyNumberFormat="1" applyFont="1" applyFill="1" applyBorder="1" applyAlignment="1">
      <alignment horizontal="center" vertical="center"/>
    </xf>
    <xf numFmtId="0" fontId="79" fillId="14" borderId="12" xfId="0" applyFont="1" applyFill="1" applyBorder="1" applyAlignment="1">
      <alignment horizontal="center" vertical="center"/>
    </xf>
    <xf numFmtId="0" fontId="79" fillId="8" borderId="12" xfId="0" applyFont="1" applyFill="1" applyBorder="1" applyAlignment="1">
      <alignment horizontal="center" vertical="center"/>
    </xf>
    <xf numFmtId="0" fontId="69" fillId="36" borderId="0" xfId="0" applyFont="1" applyFill="1" applyBorder="1" applyAlignment="1">
      <alignment horizontal="right" vertical="center" wrapText="1"/>
    </xf>
    <xf numFmtId="0" fontId="5" fillId="39" borderId="25"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7"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41" borderId="23" xfId="0" applyFont="1" applyFill="1" applyBorder="1" applyAlignment="1">
      <alignment horizontal="center" vertical="center" wrapText="1"/>
    </xf>
    <xf numFmtId="0" fontId="5" fillId="41" borderId="12" xfId="0" applyFont="1" applyFill="1" applyBorder="1" applyAlignment="1">
      <alignment horizontal="center" vertical="center" wrapText="1"/>
    </xf>
    <xf numFmtId="0" fontId="5" fillId="41" borderId="28" xfId="0" applyFont="1" applyFill="1" applyBorder="1" applyAlignment="1">
      <alignment horizontal="center" vertical="center" wrapText="1"/>
    </xf>
    <xf numFmtId="0" fontId="5" fillId="19" borderId="23"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28" xfId="0" applyFont="1" applyFill="1" applyBorder="1" applyAlignment="1">
      <alignment horizontal="center" vertical="center" wrapText="1"/>
    </xf>
    <xf numFmtId="0" fontId="80" fillId="29" borderId="32" xfId="0" applyFont="1" applyFill="1" applyBorder="1" applyAlignment="1" applyProtection="1">
      <alignment horizontal="center" vertical="center" wrapText="1"/>
      <protection/>
    </xf>
    <xf numFmtId="0" fontId="80" fillId="29" borderId="37" xfId="0" applyFont="1" applyFill="1" applyBorder="1" applyAlignment="1" applyProtection="1">
      <alignment horizontal="center" vertical="center" wrapText="1"/>
      <protection/>
    </xf>
    <xf numFmtId="0" fontId="80" fillId="29" borderId="21" xfId="0" applyFont="1" applyFill="1" applyBorder="1" applyAlignment="1" applyProtection="1">
      <alignment horizontal="center" vertical="center" wrapText="1"/>
      <protection/>
    </xf>
    <xf numFmtId="0" fontId="80" fillId="26" borderId="32" xfId="0" applyFont="1" applyFill="1" applyBorder="1" applyAlignment="1" applyProtection="1">
      <alignment horizontal="center" vertical="center" wrapText="1"/>
      <protection/>
    </xf>
    <xf numFmtId="0" fontId="80" fillId="26" borderId="37" xfId="0" applyFont="1" applyFill="1" applyBorder="1" applyAlignment="1" applyProtection="1">
      <alignment horizontal="center" vertical="center" wrapText="1"/>
      <protection/>
    </xf>
    <xf numFmtId="0" fontId="80" fillId="26" borderId="21" xfId="0" applyFont="1" applyFill="1" applyBorder="1" applyAlignment="1" applyProtection="1">
      <alignment horizontal="center" vertical="center" wrapText="1"/>
      <protection/>
    </xf>
    <xf numFmtId="0" fontId="80" fillId="39" borderId="32" xfId="0" applyFont="1" applyFill="1" applyBorder="1" applyAlignment="1" applyProtection="1">
      <alignment horizontal="center" vertical="center" wrapText="1"/>
      <protection/>
    </xf>
    <xf numFmtId="0" fontId="80" fillId="39" borderId="37" xfId="0" applyFont="1" applyFill="1" applyBorder="1" applyAlignment="1" applyProtection="1">
      <alignment horizontal="center" vertical="center" wrapText="1"/>
      <protection/>
    </xf>
    <xf numFmtId="0" fontId="80" fillId="39" borderId="21" xfId="0" applyFont="1" applyFill="1" applyBorder="1" applyAlignment="1" applyProtection="1">
      <alignment horizontal="center" vertical="center" wrapText="1"/>
      <protection/>
    </xf>
    <xf numFmtId="0" fontId="81" fillId="26" borderId="32" xfId="0" applyFont="1" applyFill="1" applyBorder="1" applyAlignment="1" applyProtection="1">
      <alignment horizontal="center" vertical="center" wrapText="1"/>
      <protection/>
    </xf>
    <xf numFmtId="0" fontId="81" fillId="26" borderId="37" xfId="0" applyFont="1" applyFill="1" applyBorder="1" applyAlignment="1" applyProtection="1">
      <alignment horizontal="center" vertical="center" wrapText="1"/>
      <protection/>
    </xf>
    <xf numFmtId="0" fontId="81" fillId="26" borderId="21" xfId="0" applyFont="1" applyFill="1" applyBorder="1" applyAlignment="1" applyProtection="1">
      <alignment horizontal="center" vertical="center" wrapText="1"/>
      <protection/>
    </xf>
    <xf numFmtId="0" fontId="69" fillId="36" borderId="0" xfId="0" applyFont="1" applyFill="1" applyBorder="1" applyAlignment="1">
      <alignment horizontal="justify" vertical="center" wrapText="1"/>
    </xf>
    <xf numFmtId="9" fontId="3" fillId="36" borderId="32" xfId="58" applyFont="1" applyFill="1" applyBorder="1" applyAlignment="1" applyProtection="1">
      <alignment horizontal="center" vertical="center" wrapText="1"/>
      <protection/>
    </xf>
    <xf numFmtId="9" fontId="3" fillId="36" borderId="21" xfId="58" applyFont="1" applyFill="1" applyBorder="1" applyAlignment="1" applyProtection="1">
      <alignment horizontal="center" vertical="center" wrapText="1"/>
      <protection/>
    </xf>
    <xf numFmtId="0" fontId="5" fillId="39" borderId="23"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5" fillId="16" borderId="23"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68" fillId="36" borderId="11" xfId="0" applyFont="1" applyFill="1" applyBorder="1" applyAlignment="1" applyProtection="1">
      <alignment horizontal="center" vertical="center" wrapText="1"/>
      <protection/>
    </xf>
    <xf numFmtId="0" fontId="68" fillId="36" borderId="38" xfId="0" applyFont="1" applyFill="1" applyBorder="1" applyAlignment="1" applyProtection="1">
      <alignment horizontal="center" vertical="center" wrapText="1"/>
      <protection/>
    </xf>
    <xf numFmtId="0" fontId="68" fillId="36" borderId="18" xfId="0" applyFont="1" applyFill="1" applyBorder="1" applyAlignment="1" applyProtection="1">
      <alignment horizontal="center" vertical="center" wrapText="1"/>
      <protection/>
    </xf>
    <xf numFmtId="0" fontId="2" fillId="39" borderId="28"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74" fillId="36" borderId="12"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2" fillId="41" borderId="23"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68" fillId="36" borderId="32" xfId="0" applyFont="1" applyFill="1" applyBorder="1" applyAlignment="1" applyProtection="1">
      <alignment horizontal="center" vertical="center" wrapText="1"/>
      <protection/>
    </xf>
    <xf numFmtId="0" fontId="68" fillId="36" borderId="21" xfId="0" applyFont="1" applyFill="1" applyBorder="1" applyAlignment="1" applyProtection="1">
      <alignment horizontal="center" vertical="center" wrapText="1"/>
      <protection/>
    </xf>
    <xf numFmtId="0" fontId="68" fillId="36" borderId="12" xfId="0" applyFont="1" applyFill="1" applyBorder="1" applyAlignment="1">
      <alignment horizontal="center" vertical="center" wrapText="1"/>
    </xf>
    <xf numFmtId="0" fontId="68" fillId="36" borderId="12" xfId="0" applyFont="1" applyFill="1" applyBorder="1" applyAlignment="1">
      <alignment horizontal="center" vertical="top" wrapText="1"/>
    </xf>
    <xf numFmtId="0" fontId="74" fillId="36" borderId="12" xfId="0" applyFont="1" applyFill="1" applyBorder="1" applyAlignment="1">
      <alignment horizontal="center" vertical="top" wrapText="1"/>
    </xf>
    <xf numFmtId="0" fontId="5" fillId="38" borderId="25"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27"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5" fillId="38" borderId="12"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19" borderId="18"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82" fillId="43" borderId="32" xfId="0" applyFont="1" applyFill="1" applyBorder="1" applyAlignment="1" applyProtection="1">
      <alignment horizontal="center" vertical="center" wrapText="1"/>
      <protection/>
    </xf>
    <xf numFmtId="0" fontId="82" fillId="43" borderId="37" xfId="0" applyFont="1" applyFill="1" applyBorder="1" applyAlignment="1" applyProtection="1">
      <alignment horizontal="center" vertical="center" wrapText="1"/>
      <protection/>
    </xf>
    <xf numFmtId="0" fontId="82" fillId="43" borderId="18" xfId="0" applyFont="1" applyFill="1" applyBorder="1" applyAlignment="1" applyProtection="1">
      <alignment horizontal="center" vertical="center" wrapText="1"/>
      <protection/>
    </xf>
    <xf numFmtId="0" fontId="68" fillId="36" borderId="40" xfId="0" applyFont="1" applyFill="1" applyBorder="1" applyAlignment="1">
      <alignment horizontal="center" vertical="center" wrapText="1"/>
    </xf>
    <xf numFmtId="0" fontId="68" fillId="36" borderId="41" xfId="0" applyFont="1" applyFill="1" applyBorder="1" applyAlignment="1">
      <alignment horizontal="center" vertical="center" wrapText="1"/>
    </xf>
    <xf numFmtId="0" fontId="68" fillId="36" borderId="42" xfId="0" applyNumberFormat="1" applyFont="1" applyFill="1" applyBorder="1" applyAlignment="1">
      <alignment horizontal="center" vertical="center" wrapText="1"/>
    </xf>
    <xf numFmtId="0" fontId="68" fillId="36" borderId="43"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71" fillId="36" borderId="32" xfId="0" applyFont="1" applyFill="1" applyBorder="1" applyAlignment="1" applyProtection="1">
      <alignment horizontal="center" vertical="center" wrapText="1"/>
      <protection/>
    </xf>
    <xf numFmtId="0" fontId="71" fillId="36" borderId="21"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36" borderId="12" xfId="0" applyFont="1" applyFill="1" applyBorder="1" applyAlignment="1">
      <alignment horizontal="justify" vertical="center" wrapText="1"/>
    </xf>
    <xf numFmtId="0" fontId="69" fillId="36" borderId="0" xfId="0" applyFont="1" applyFill="1" applyBorder="1" applyAlignment="1">
      <alignment horizontal="center" vertical="center"/>
    </xf>
    <xf numFmtId="0" fontId="2" fillId="16" borderId="28"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7"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7"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67" fillId="36" borderId="0" xfId="0" applyFont="1" applyFill="1" applyBorder="1" applyAlignment="1">
      <alignment horizontal="center"/>
    </xf>
    <xf numFmtId="10" fontId="3" fillId="36" borderId="12" xfId="58" applyNumberFormat="1"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orcentaje 2" xfId="57"/>
    <cellStyle name="Percent" xfId="58"/>
    <cellStyle name="Porcentual 2" xfId="59"/>
    <cellStyle name="Rojo" xfId="60"/>
    <cellStyle name="Salida" xfId="61"/>
    <cellStyle name="Texto de advertencia" xfId="62"/>
    <cellStyle name="Texto explicativo" xfId="63"/>
    <cellStyle name="Título" xfId="64"/>
    <cellStyle name="Título 1" xfId="65"/>
    <cellStyle name="Título 2" xfId="66"/>
    <cellStyle name="Título 3" xfId="67"/>
    <cellStyle name="Total" xfId="68"/>
    <cellStyle name="Verde" xfId="69"/>
  </cellStyles>
  <dxfs count="28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ia.gobiernobogota.gov.co/noticias/encuesta-de-resignificaci%C3%B3n-sig," TargetMode="External" /><Relationship Id="rId2" Type="http://schemas.openxmlformats.org/officeDocument/2006/relationships/hyperlink" Target="http://www.gobiernobogota.gov.co/transparencia/planeacion/metas-objetivos-indicadores%20en%20el%20cual%20se%20encuentra%20consolidado%20procesos%20y%20alcaldias%20locales" TargetMode="External" /><Relationship Id="rId3" Type="http://schemas.openxmlformats.org/officeDocument/2006/relationships/hyperlink" Target="http://www.gobiernobogota.gov.co/sites/gobiernobogota.gov.co/files/planeacion/dir_estra_publi2.pdf" TargetMode="External" /><Relationship Id="rId4" Type="http://schemas.openxmlformats.org/officeDocument/2006/relationships/hyperlink" Target="http://gaia.gobiernobogota.gov.co/content/buenas-pr%C3%A1cticas" TargetMode="External" /><Relationship Id="rId5" Type="http://schemas.openxmlformats.org/officeDocument/2006/relationships/hyperlink" Target="http://gaia.gobiernobogota.gov.co/sites/default/files/documentos/sig/documentos/Procedimiento/gcn-m001.pdf"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7"/>
  <sheetViews>
    <sheetView showGridLines="0" tabSelected="1" zoomScale="85" zoomScaleNormal="85" zoomScalePageLayoutView="0" workbookViewId="0" topLeftCell="E29">
      <pane xSplit="5790" topLeftCell="AL1" activePane="topRight" state="split"/>
      <selection pane="topLeft" activeCell="E20" sqref="E20"/>
      <selection pane="topRight" activeCell="AP28" sqref="AP28"/>
    </sheetView>
  </sheetViews>
  <sheetFormatPr defaultColWidth="11.421875" defaultRowHeight="15"/>
  <cols>
    <col min="1" max="1" width="8.8515625" style="0" customWidth="1"/>
    <col min="2" max="2" width="29.28125" style="0" customWidth="1"/>
    <col min="3" max="3" width="46.421875" style="0" customWidth="1"/>
    <col min="4" max="4" width="34.421875" style="0" customWidth="1"/>
    <col min="5" max="5" width="63.140625" style="0" customWidth="1"/>
    <col min="6" max="6" width="39.00390625" style="0" customWidth="1"/>
    <col min="7" max="7" width="36.00390625" style="0" customWidth="1"/>
    <col min="8" max="8" width="33.8515625" style="0" customWidth="1"/>
    <col min="9" max="9" width="39.7109375" style="0" customWidth="1"/>
    <col min="11" max="11" width="21.57421875" style="0" customWidth="1"/>
    <col min="17" max="17" width="24.57421875" style="0" customWidth="1"/>
    <col min="18" max="18" width="20.00390625" style="0" customWidth="1"/>
    <col min="19" max="19" width="27.28125" style="0" customWidth="1"/>
    <col min="20" max="20" width="19.57421875" style="0" customWidth="1"/>
    <col min="25" max="25" width="20.8515625" style="0" customWidth="1"/>
    <col min="26" max="26" width="18.8515625" style="0" customWidth="1"/>
    <col min="27" max="27" width="36.57421875" style="0" customWidth="1"/>
    <col min="28" max="28" width="18.8515625" style="0" customWidth="1"/>
    <col min="29" max="29" width="14.140625" style="0" customWidth="1"/>
    <col min="30" max="30" width="18.421875" style="0" customWidth="1"/>
    <col min="31" max="31" width="34.140625" style="0" customWidth="1"/>
    <col min="32" max="32" width="17.7109375" style="0" customWidth="1"/>
    <col min="33" max="33" width="34.57421875" style="0" customWidth="1"/>
    <col min="34" max="34" width="19.7109375" style="0" customWidth="1"/>
    <col min="35" max="36" width="16.421875" style="0" customWidth="1"/>
    <col min="37" max="37" width="53.00390625" style="0" customWidth="1"/>
    <col min="38" max="38" width="17.8515625" style="0" customWidth="1"/>
    <col min="39" max="39" width="24.7109375" style="0" customWidth="1"/>
    <col min="43" max="43" width="58.140625" style="0" customWidth="1"/>
    <col min="44" max="44" width="33.8515625" style="0" customWidth="1"/>
    <col min="45" max="45" width="33.00390625" style="0" customWidth="1"/>
    <col min="48" max="48" width="14.8515625" style="0" customWidth="1"/>
    <col min="49" max="49" width="14.57421875" style="0" customWidth="1"/>
    <col min="50" max="50" width="20.7109375" style="0" customWidth="1"/>
    <col min="51" max="51" width="58.421875" style="0" customWidth="1"/>
    <col min="52" max="52" width="19.140625" style="0" customWidth="1"/>
    <col min="53" max="53" width="31.421875" style="0" customWidth="1"/>
    <col min="54" max="54" width="18.421875" style="0" customWidth="1"/>
    <col min="55" max="55" width="19.8515625" style="0" customWidth="1"/>
  </cols>
  <sheetData>
    <row r="1" spans="1:26" ht="40.5" customHeight="1">
      <c r="A1" s="230">
        <f ca="1">NOW()</f>
        <v>43039.4964931713</v>
      </c>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26" ht="40.5" customHeight="1">
      <c r="A2" s="232" t="s">
        <v>28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row>
    <row r="3" spans="1:55" ht="15" customHeight="1">
      <c r="A3" s="308" t="s">
        <v>84</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308" t="s">
        <v>114</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308" t="s">
        <v>161</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308" t="s">
        <v>162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
      <c r="AB6" s="27"/>
      <c r="AC6" s="27"/>
      <c r="AD6" s="27"/>
      <c r="AE6" s="27"/>
      <c r="AF6" s="27"/>
      <c r="AG6" s="3"/>
      <c r="AH6" s="27"/>
      <c r="AI6" s="27"/>
      <c r="AJ6" s="27"/>
      <c r="AK6" s="27"/>
      <c r="AL6" s="27"/>
      <c r="AM6" s="3"/>
      <c r="AN6" s="27"/>
      <c r="AO6" s="27"/>
      <c r="AP6" s="27"/>
      <c r="AQ6" s="27"/>
      <c r="AR6" s="27"/>
      <c r="AS6" s="3"/>
      <c r="AT6" s="27"/>
      <c r="AU6" s="27"/>
      <c r="AV6" s="27"/>
      <c r="AW6" s="27"/>
      <c r="AX6" s="27"/>
      <c r="AY6" s="3"/>
      <c r="AZ6" s="27"/>
      <c r="BA6" s="27"/>
      <c r="BB6" s="27"/>
      <c r="BC6" s="27"/>
    </row>
    <row r="7" spans="1:55" ht="17.25" customHeight="1">
      <c r="A7" s="308" t="s">
        <v>77</v>
      </c>
      <c r="B7" s="308"/>
      <c r="C7" s="308"/>
      <c r="D7" s="308"/>
      <c r="E7" s="53"/>
      <c r="F7" s="70"/>
      <c r="G7" s="53"/>
      <c r="H7" s="53"/>
      <c r="I7" s="53"/>
      <c r="J7" s="53"/>
      <c r="K7" s="53"/>
      <c r="L7" s="53"/>
      <c r="M7" s="53"/>
      <c r="N7" s="53"/>
      <c r="O7" s="53"/>
      <c r="P7" s="53"/>
      <c r="Q7" s="53"/>
      <c r="R7" s="53"/>
      <c r="S7" s="53"/>
      <c r="T7" s="53"/>
      <c r="U7" s="53"/>
      <c r="V7" s="53"/>
      <c r="W7" s="53"/>
      <c r="X7" s="53"/>
      <c r="Y7" s="53"/>
      <c r="Z7" s="53"/>
      <c r="AA7" s="3"/>
      <c r="AB7" s="27"/>
      <c r="AC7" s="27"/>
      <c r="AD7" s="27"/>
      <c r="AE7" s="27"/>
      <c r="AF7" s="27"/>
      <c r="AG7" s="3"/>
      <c r="AH7" s="27"/>
      <c r="AI7" s="27"/>
      <c r="AJ7" s="27"/>
      <c r="AK7" s="27"/>
      <c r="AL7" s="27"/>
      <c r="AM7" s="3"/>
      <c r="AN7" s="27"/>
      <c r="AO7" s="27"/>
      <c r="AP7" s="27"/>
      <c r="AQ7" s="27"/>
      <c r="AR7" s="27"/>
      <c r="AS7" s="3"/>
      <c r="AT7" s="27"/>
      <c r="AU7" s="27"/>
      <c r="AV7" s="27"/>
      <c r="AW7" s="27"/>
      <c r="AX7" s="27"/>
      <c r="AY7" s="3"/>
      <c r="AZ7" s="27"/>
      <c r="BA7" s="27"/>
      <c r="BB7" s="27"/>
      <c r="BC7" s="27"/>
    </row>
    <row r="8" spans="1:55" ht="15.75" customHeight="1">
      <c r="A8" s="308" t="s">
        <v>115</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row>
    <row r="9" spans="1:55" ht="15">
      <c r="A9" s="2"/>
      <c r="B9" s="3"/>
      <c r="C9" s="3"/>
      <c r="D9" s="3"/>
      <c r="E9" s="3"/>
      <c r="F9" s="3"/>
      <c r="G9" s="3"/>
      <c r="H9" s="3"/>
      <c r="I9" s="3"/>
      <c r="J9" s="3"/>
      <c r="K9" s="3"/>
      <c r="L9" s="3"/>
      <c r="M9" s="3"/>
      <c r="N9" s="3"/>
      <c r="O9" s="3"/>
      <c r="P9" s="3"/>
      <c r="Q9" s="3"/>
      <c r="R9" s="1"/>
      <c r="S9" s="1"/>
      <c r="T9" s="1"/>
      <c r="U9" s="1"/>
      <c r="V9" s="1"/>
      <c r="W9" s="1"/>
      <c r="X9" s="1"/>
      <c r="Y9" s="1"/>
      <c r="Z9" s="1"/>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row>
    <row r="10" spans="1:55" ht="15">
      <c r="A10" s="3"/>
      <c r="B10" s="3"/>
      <c r="C10" s="3"/>
      <c r="D10" s="3"/>
      <c r="E10" s="309"/>
      <c r="F10" s="309"/>
      <c r="G10" s="309"/>
      <c r="H10" s="309"/>
      <c r="I10" s="309"/>
      <c r="J10" s="309"/>
      <c r="K10" s="309"/>
      <c r="L10" s="309"/>
      <c r="M10" s="309"/>
      <c r="N10" s="309"/>
      <c r="O10" s="309"/>
      <c r="P10" s="309"/>
      <c r="Q10" s="309"/>
      <c r="R10" s="309"/>
      <c r="S10" s="309"/>
      <c r="T10" s="309"/>
      <c r="U10" s="13"/>
      <c r="V10" s="1"/>
      <c r="W10" s="1"/>
      <c r="X10" s="1"/>
      <c r="Y10" s="1"/>
      <c r="Z10" s="1"/>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55" ht="15">
      <c r="A11" s="4"/>
      <c r="B11" s="1"/>
      <c r="C11" s="1"/>
      <c r="D11" s="1"/>
      <c r="E11" s="326"/>
      <c r="F11" s="326"/>
      <c r="G11" s="326"/>
      <c r="H11" s="326"/>
      <c r="I11" s="326"/>
      <c r="J11" s="326"/>
      <c r="K11" s="326"/>
      <c r="L11" s="326"/>
      <c r="M11" s="311"/>
      <c r="N11" s="311"/>
      <c r="O11" s="311"/>
      <c r="P11" s="311"/>
      <c r="Q11" s="68"/>
      <c r="R11" s="68"/>
      <c r="S11" s="68"/>
      <c r="T11" s="68"/>
      <c r="U11" s="14"/>
      <c r="V11" s="1"/>
      <c r="W11" s="1"/>
      <c r="X11" s="1"/>
      <c r="Y11" s="1"/>
      <c r="Z11" s="1"/>
      <c r="AA11" s="311"/>
      <c r="AB11" s="311"/>
      <c r="AC11" s="311"/>
      <c r="AD11" s="69"/>
      <c r="AE11" s="69"/>
      <c r="AF11" s="69"/>
      <c r="AG11" s="311"/>
      <c r="AH11" s="311"/>
      <c r="AI11" s="311"/>
      <c r="AJ11" s="69"/>
      <c r="AK11" s="69"/>
      <c r="AL11" s="69"/>
      <c r="AM11" s="311"/>
      <c r="AN11" s="311"/>
      <c r="AO11" s="311"/>
      <c r="AP11" s="69"/>
      <c r="AQ11" s="69"/>
      <c r="AR11" s="69"/>
      <c r="AS11" s="311"/>
      <c r="AT11" s="311"/>
      <c r="AU11" s="311"/>
      <c r="AV11" s="69"/>
      <c r="AW11" s="69"/>
      <c r="AX11" s="69"/>
      <c r="AY11" s="311"/>
      <c r="AZ11" s="311"/>
      <c r="BA11" s="311"/>
      <c r="BB11" s="69"/>
      <c r="BC11" s="69"/>
    </row>
    <row r="12" spans="1:55" ht="15.7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row>
    <row r="13" spans="1:55" ht="15">
      <c r="A13" s="283" t="s">
        <v>68</v>
      </c>
      <c r="B13" s="284"/>
      <c r="C13" s="284"/>
      <c r="D13" s="285"/>
      <c r="E13" s="313"/>
      <c r="F13" s="314"/>
      <c r="G13" s="314"/>
      <c r="H13" s="314"/>
      <c r="I13" s="314"/>
      <c r="J13" s="314"/>
      <c r="K13" s="314"/>
      <c r="L13" s="314"/>
      <c r="M13" s="314"/>
      <c r="N13" s="314"/>
      <c r="O13" s="314"/>
      <c r="P13" s="314"/>
      <c r="Q13" s="314"/>
      <c r="R13" s="314"/>
      <c r="S13" s="314"/>
      <c r="T13" s="314"/>
      <c r="U13" s="314"/>
      <c r="V13" s="314"/>
      <c r="W13" s="314"/>
      <c r="X13" s="314"/>
      <c r="Y13" s="314"/>
      <c r="Z13" s="315"/>
      <c r="AA13" s="319" t="s">
        <v>69</v>
      </c>
      <c r="AB13" s="320"/>
      <c r="AC13" s="320"/>
      <c r="AD13" s="320"/>
      <c r="AE13" s="320"/>
      <c r="AF13" s="321"/>
      <c r="AG13" s="322" t="s">
        <v>69</v>
      </c>
      <c r="AH13" s="323"/>
      <c r="AI13" s="323"/>
      <c r="AJ13" s="323"/>
      <c r="AK13" s="323"/>
      <c r="AL13" s="324"/>
      <c r="AM13" s="319" t="s">
        <v>69</v>
      </c>
      <c r="AN13" s="320"/>
      <c r="AO13" s="320"/>
      <c r="AP13" s="320"/>
      <c r="AQ13" s="320"/>
      <c r="AR13" s="321"/>
      <c r="AS13" s="234" t="s">
        <v>69</v>
      </c>
      <c r="AT13" s="235"/>
      <c r="AU13" s="235"/>
      <c r="AV13" s="235"/>
      <c r="AW13" s="235"/>
      <c r="AX13" s="236"/>
      <c r="AY13" s="237" t="s">
        <v>69</v>
      </c>
      <c r="AZ13" s="238"/>
      <c r="BA13" s="238"/>
      <c r="BB13" s="238"/>
      <c r="BC13" s="239"/>
    </row>
    <row r="14" spans="1:55" ht="15">
      <c r="A14" s="286"/>
      <c r="B14" s="287"/>
      <c r="C14" s="287"/>
      <c r="D14" s="288"/>
      <c r="E14" s="316"/>
      <c r="F14" s="317"/>
      <c r="G14" s="317"/>
      <c r="H14" s="317"/>
      <c r="I14" s="317"/>
      <c r="J14" s="317"/>
      <c r="K14" s="317"/>
      <c r="L14" s="317"/>
      <c r="M14" s="317"/>
      <c r="N14" s="317"/>
      <c r="O14" s="317"/>
      <c r="P14" s="317"/>
      <c r="Q14" s="317"/>
      <c r="R14" s="317"/>
      <c r="S14" s="317"/>
      <c r="T14" s="317"/>
      <c r="U14" s="317"/>
      <c r="V14" s="317"/>
      <c r="W14" s="317"/>
      <c r="X14" s="317"/>
      <c r="Y14" s="317"/>
      <c r="Z14" s="318"/>
      <c r="AA14" s="240" t="s">
        <v>0</v>
      </c>
      <c r="AB14" s="241"/>
      <c r="AC14" s="241"/>
      <c r="AD14" s="241"/>
      <c r="AE14" s="241"/>
      <c r="AF14" s="242"/>
      <c r="AG14" s="243" t="s">
        <v>1</v>
      </c>
      <c r="AH14" s="244"/>
      <c r="AI14" s="244"/>
      <c r="AJ14" s="244"/>
      <c r="AK14" s="244"/>
      <c r="AL14" s="245"/>
      <c r="AM14" s="240" t="s">
        <v>2</v>
      </c>
      <c r="AN14" s="241"/>
      <c r="AO14" s="241"/>
      <c r="AP14" s="241"/>
      <c r="AQ14" s="241"/>
      <c r="AR14" s="242"/>
      <c r="AS14" s="261" t="s">
        <v>3</v>
      </c>
      <c r="AT14" s="262"/>
      <c r="AU14" s="262"/>
      <c r="AV14" s="262"/>
      <c r="AW14" s="262"/>
      <c r="AX14" s="263"/>
      <c r="AY14" s="264" t="s">
        <v>92</v>
      </c>
      <c r="AZ14" s="265"/>
      <c r="BA14" s="265"/>
      <c r="BB14" s="265"/>
      <c r="BC14" s="266"/>
    </row>
    <row r="15" spans="1:55" ht="15" customHeight="1">
      <c r="A15" s="158"/>
      <c r="B15" s="84"/>
      <c r="C15" s="84"/>
      <c r="D15" s="159"/>
      <c r="E15" s="289" t="s">
        <v>4</v>
      </c>
      <c r="F15" s="290"/>
      <c r="G15" s="290"/>
      <c r="H15" s="290"/>
      <c r="I15" s="290"/>
      <c r="J15" s="290"/>
      <c r="K15" s="290"/>
      <c r="L15" s="290"/>
      <c r="M15" s="290"/>
      <c r="N15" s="290"/>
      <c r="O15" s="290"/>
      <c r="P15" s="290"/>
      <c r="Q15" s="290"/>
      <c r="R15" s="290"/>
      <c r="S15" s="290"/>
      <c r="T15" s="291"/>
      <c r="U15" s="88"/>
      <c r="V15" s="244" t="s">
        <v>29</v>
      </c>
      <c r="W15" s="244"/>
      <c r="X15" s="244"/>
      <c r="Y15" s="244"/>
      <c r="Z15" s="273"/>
      <c r="AA15" s="274" t="s">
        <v>5</v>
      </c>
      <c r="AB15" s="271"/>
      <c r="AC15" s="271"/>
      <c r="AD15" s="275" t="s">
        <v>6</v>
      </c>
      <c r="AE15" s="271" t="s">
        <v>7</v>
      </c>
      <c r="AF15" s="294" t="s">
        <v>8</v>
      </c>
      <c r="AG15" s="325" t="s">
        <v>5</v>
      </c>
      <c r="AH15" s="276"/>
      <c r="AI15" s="276"/>
      <c r="AJ15" s="276" t="s">
        <v>6</v>
      </c>
      <c r="AK15" s="276" t="s">
        <v>7</v>
      </c>
      <c r="AL15" s="277" t="s">
        <v>8</v>
      </c>
      <c r="AM15" s="274" t="s">
        <v>5</v>
      </c>
      <c r="AN15" s="271"/>
      <c r="AO15" s="271"/>
      <c r="AP15" s="271" t="s">
        <v>6</v>
      </c>
      <c r="AQ15" s="271" t="s">
        <v>7</v>
      </c>
      <c r="AR15" s="294" t="s">
        <v>8</v>
      </c>
      <c r="AS15" s="302" t="s">
        <v>5</v>
      </c>
      <c r="AT15" s="303"/>
      <c r="AU15" s="303"/>
      <c r="AV15" s="303" t="s">
        <v>6</v>
      </c>
      <c r="AW15" s="303" t="s">
        <v>7</v>
      </c>
      <c r="AX15" s="270" t="s">
        <v>8</v>
      </c>
      <c r="AY15" s="312" t="s">
        <v>5</v>
      </c>
      <c r="AZ15" s="307"/>
      <c r="BA15" s="307"/>
      <c r="BB15" s="307" t="s">
        <v>6</v>
      </c>
      <c r="BC15" s="310" t="s">
        <v>76</v>
      </c>
    </row>
    <row r="16" spans="1:55" ht="63.75">
      <c r="A16" s="160" t="s">
        <v>18</v>
      </c>
      <c r="B16" s="12" t="s">
        <v>19</v>
      </c>
      <c r="C16" s="12" t="s">
        <v>83</v>
      </c>
      <c r="D16" s="161" t="s">
        <v>87</v>
      </c>
      <c r="E16" s="165" t="s">
        <v>86</v>
      </c>
      <c r="F16" s="7" t="s">
        <v>100</v>
      </c>
      <c r="G16" s="7" t="s">
        <v>85</v>
      </c>
      <c r="H16" s="7" t="s">
        <v>9</v>
      </c>
      <c r="I16" s="7" t="s">
        <v>10</v>
      </c>
      <c r="J16" s="7" t="s">
        <v>11</v>
      </c>
      <c r="K16" s="7" t="s">
        <v>48</v>
      </c>
      <c r="L16" s="7" t="s">
        <v>12</v>
      </c>
      <c r="M16" s="7" t="s">
        <v>88</v>
      </c>
      <c r="N16" s="7" t="s">
        <v>89</v>
      </c>
      <c r="O16" s="7" t="s">
        <v>90</v>
      </c>
      <c r="P16" s="7" t="s">
        <v>91</v>
      </c>
      <c r="Q16" s="7" t="s">
        <v>96</v>
      </c>
      <c r="R16" s="7" t="s">
        <v>13</v>
      </c>
      <c r="S16" s="7" t="s">
        <v>14</v>
      </c>
      <c r="T16" s="7" t="s">
        <v>15</v>
      </c>
      <c r="U16" s="7" t="s">
        <v>36</v>
      </c>
      <c r="V16" s="91" t="s">
        <v>30</v>
      </c>
      <c r="W16" s="91" t="s">
        <v>32</v>
      </c>
      <c r="X16" s="292" t="s">
        <v>33</v>
      </c>
      <c r="Y16" s="293"/>
      <c r="Z16" s="92" t="s">
        <v>21</v>
      </c>
      <c r="AA16" s="171" t="s">
        <v>9</v>
      </c>
      <c r="AB16" s="87" t="s">
        <v>16</v>
      </c>
      <c r="AC16" s="87" t="s">
        <v>17</v>
      </c>
      <c r="AD16" s="275"/>
      <c r="AE16" s="271"/>
      <c r="AF16" s="294"/>
      <c r="AG16" s="176" t="s">
        <v>9</v>
      </c>
      <c r="AH16" s="91" t="s">
        <v>16</v>
      </c>
      <c r="AI16" s="91" t="s">
        <v>17</v>
      </c>
      <c r="AJ16" s="276"/>
      <c r="AK16" s="276"/>
      <c r="AL16" s="277"/>
      <c r="AM16" s="178" t="s">
        <v>9</v>
      </c>
      <c r="AN16" s="87" t="s">
        <v>16</v>
      </c>
      <c r="AO16" s="87" t="s">
        <v>17</v>
      </c>
      <c r="AP16" s="271"/>
      <c r="AQ16" s="271"/>
      <c r="AR16" s="294"/>
      <c r="AS16" s="179" t="s">
        <v>9</v>
      </c>
      <c r="AT16" s="86" t="s">
        <v>16</v>
      </c>
      <c r="AU16" s="86" t="s">
        <v>17</v>
      </c>
      <c r="AV16" s="303"/>
      <c r="AW16" s="303"/>
      <c r="AX16" s="270"/>
      <c r="AY16" s="183" t="s">
        <v>9</v>
      </c>
      <c r="AZ16" s="85" t="s">
        <v>16</v>
      </c>
      <c r="BA16" s="85" t="s">
        <v>17</v>
      </c>
      <c r="BB16" s="307"/>
      <c r="BC16" s="310"/>
    </row>
    <row r="17" spans="1:55" ht="15.75" thickBot="1">
      <c r="A17" s="162"/>
      <c r="B17" s="163"/>
      <c r="C17" s="163"/>
      <c r="D17" s="164"/>
      <c r="E17" s="166" t="s">
        <v>22</v>
      </c>
      <c r="F17" s="167"/>
      <c r="G17" s="167" t="s">
        <v>22</v>
      </c>
      <c r="H17" s="167" t="s">
        <v>22</v>
      </c>
      <c r="I17" s="167" t="s">
        <v>22</v>
      </c>
      <c r="J17" s="167" t="s">
        <v>22</v>
      </c>
      <c r="K17" s="167" t="s">
        <v>22</v>
      </c>
      <c r="L17" s="167" t="s">
        <v>22</v>
      </c>
      <c r="M17" s="168" t="s">
        <v>22</v>
      </c>
      <c r="N17" s="168" t="s">
        <v>22</v>
      </c>
      <c r="O17" s="168" t="s">
        <v>22</v>
      </c>
      <c r="P17" s="168" t="s">
        <v>22</v>
      </c>
      <c r="Q17" s="167" t="s">
        <v>22</v>
      </c>
      <c r="R17" s="167" t="s">
        <v>22</v>
      </c>
      <c r="S17" s="167" t="s">
        <v>22</v>
      </c>
      <c r="T17" s="167" t="s">
        <v>22</v>
      </c>
      <c r="U17" s="167"/>
      <c r="V17" s="169" t="s">
        <v>31</v>
      </c>
      <c r="W17" s="169" t="s">
        <v>22</v>
      </c>
      <c r="X17" s="169" t="s">
        <v>34</v>
      </c>
      <c r="Y17" s="169" t="s">
        <v>35</v>
      </c>
      <c r="Z17" s="199" t="s">
        <v>22</v>
      </c>
      <c r="AA17" s="172" t="s">
        <v>22</v>
      </c>
      <c r="AB17" s="173" t="s">
        <v>22</v>
      </c>
      <c r="AC17" s="173"/>
      <c r="AD17" s="174" t="s">
        <v>22</v>
      </c>
      <c r="AE17" s="173" t="s">
        <v>22</v>
      </c>
      <c r="AF17" s="175" t="s">
        <v>22</v>
      </c>
      <c r="AG17" s="177" t="s">
        <v>22</v>
      </c>
      <c r="AH17" s="169" t="s">
        <v>22</v>
      </c>
      <c r="AI17" s="169" t="s">
        <v>22</v>
      </c>
      <c r="AJ17" s="169" t="s">
        <v>22</v>
      </c>
      <c r="AK17" s="224" t="s">
        <v>22</v>
      </c>
      <c r="AL17" s="170" t="s">
        <v>22</v>
      </c>
      <c r="AM17" s="172" t="s">
        <v>22</v>
      </c>
      <c r="AN17" s="173" t="s">
        <v>22</v>
      </c>
      <c r="AO17" s="173" t="s">
        <v>22</v>
      </c>
      <c r="AP17" s="173"/>
      <c r="AQ17" s="173" t="s">
        <v>22</v>
      </c>
      <c r="AR17" s="175" t="s">
        <v>22</v>
      </c>
      <c r="AS17" s="180" t="s">
        <v>22</v>
      </c>
      <c r="AT17" s="181" t="s">
        <v>22</v>
      </c>
      <c r="AU17" s="181" t="s">
        <v>22</v>
      </c>
      <c r="AV17" s="181" t="s">
        <v>22</v>
      </c>
      <c r="AW17" s="181" t="s">
        <v>22</v>
      </c>
      <c r="AX17" s="182" t="s">
        <v>22</v>
      </c>
      <c r="AY17" s="184" t="s">
        <v>22</v>
      </c>
      <c r="AZ17" s="185"/>
      <c r="BA17" s="185" t="s">
        <v>22</v>
      </c>
      <c r="BB17" s="185" t="s">
        <v>22</v>
      </c>
      <c r="BC17" s="186" t="s">
        <v>22</v>
      </c>
    </row>
    <row r="18" spans="1:55" ht="92.25" customHeight="1" thickBot="1">
      <c r="A18" s="156">
        <v>3</v>
      </c>
      <c r="B18" s="298" t="s">
        <v>97</v>
      </c>
      <c r="C18" s="300" t="s">
        <v>108</v>
      </c>
      <c r="D18" s="157"/>
      <c r="E18" s="119" t="s">
        <v>159</v>
      </c>
      <c r="F18" s="120">
        <v>0.2</v>
      </c>
      <c r="G18" s="94" t="s">
        <v>117</v>
      </c>
      <c r="H18" s="121" t="s">
        <v>110</v>
      </c>
      <c r="I18" s="122" t="s">
        <v>111</v>
      </c>
      <c r="J18" s="123" t="s">
        <v>136</v>
      </c>
      <c r="K18" s="124" t="s">
        <v>50</v>
      </c>
      <c r="L18" s="124"/>
      <c r="M18" s="94"/>
      <c r="N18" s="94">
        <v>1</v>
      </c>
      <c r="O18" s="94">
        <v>1</v>
      </c>
      <c r="P18" s="94">
        <v>1</v>
      </c>
      <c r="Q18" s="94">
        <v>3</v>
      </c>
      <c r="R18" s="94" t="s">
        <v>57</v>
      </c>
      <c r="S18" s="94" t="s">
        <v>155</v>
      </c>
      <c r="T18" s="94" t="s">
        <v>135</v>
      </c>
      <c r="U18" s="94" t="s">
        <v>74</v>
      </c>
      <c r="V18" s="94"/>
      <c r="W18" s="94"/>
      <c r="X18" s="94"/>
      <c r="Y18" s="125"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201"/>
      <c r="AA18" s="188" t="str">
        <f aca="true" t="shared" si="0" ref="AA18:AA29">H18</f>
        <v>Publicaciones del posicionamiento de los procesos y alcaldias realizadas</v>
      </c>
      <c r="AB18" s="95">
        <f aca="true" t="shared" si="1" ref="AB18:AB29">M18</f>
        <v>0</v>
      </c>
      <c r="AC18" s="126" t="s">
        <v>136</v>
      </c>
      <c r="AD18" s="126" t="s">
        <v>136</v>
      </c>
      <c r="AE18" s="127" t="s">
        <v>166</v>
      </c>
      <c r="AF18" s="206"/>
      <c r="AG18" s="188" t="str">
        <f aca="true" t="shared" si="2" ref="AG18:AG29">H18</f>
        <v>Publicaciones del posicionamiento de los procesos y alcaldias realizadas</v>
      </c>
      <c r="AH18" s="128">
        <f aca="true" t="shared" si="3" ref="AH18:AI29">N18</f>
        <v>1</v>
      </c>
      <c r="AI18" s="209">
        <v>1</v>
      </c>
      <c r="AJ18" s="221">
        <f>IF(AI18&gt;AH18*1.1,"SOBREEJECUTADO",(IF(ISERROR(AI18/AH18),"NO PROGRAMADO",(AI18/AH18))))</f>
        <v>1</v>
      </c>
      <c r="AK18" s="67" t="s">
        <v>176</v>
      </c>
      <c r="AL18" s="223" t="s">
        <v>175</v>
      </c>
      <c r="AM18" s="188" t="str">
        <f aca="true" t="shared" si="4" ref="AM18:AM29">H18</f>
        <v>Publicaciones del posicionamiento de los procesos y alcaldias realizadas</v>
      </c>
      <c r="AN18" s="95">
        <f aca="true" t="shared" si="5" ref="AN18:AN29">O18</f>
        <v>1</v>
      </c>
      <c r="AO18" s="94">
        <v>1</v>
      </c>
      <c r="AP18" s="126">
        <f aca="true" t="shared" si="6" ref="AP18:AP29">(AO18/AN18)</f>
        <v>1</v>
      </c>
      <c r="AQ18" s="228" t="s">
        <v>183</v>
      </c>
      <c r="AR18" s="223" t="s">
        <v>184</v>
      </c>
      <c r="AS18" s="188" t="str">
        <f aca="true" t="shared" si="7" ref="AS18:AS29">H18</f>
        <v>Publicaciones del posicionamiento de los procesos y alcaldias realizadas</v>
      </c>
      <c r="AT18" s="95">
        <f aca="true" t="shared" si="8" ref="AT18:AT29">P18</f>
        <v>1</v>
      </c>
      <c r="AU18" s="96"/>
      <c r="AV18" s="126">
        <f aca="true" t="shared" si="9" ref="AV18:AV29">(AU18/AT18)</f>
        <v>0</v>
      </c>
      <c r="AW18" s="129"/>
      <c r="AX18" s="197"/>
      <c r="AY18" s="188" t="str">
        <f aca="true" t="shared" si="10" ref="AY18:AY29">H18</f>
        <v>Publicaciones del posicionamiento de los procesos y alcaldias realizadas</v>
      </c>
      <c r="AZ18" s="95">
        <f aca="true" t="shared" si="11" ref="AZ18:AZ29">Q18</f>
        <v>3</v>
      </c>
      <c r="BA18" s="130">
        <f aca="true" t="shared" si="12" ref="BA18:BA29">IF(K18="CONSTANTE",AVERAGE(AC18,AI18,AO18,AU18),(SUM(AC18,AI18,AO18,AU18)))</f>
        <v>2</v>
      </c>
      <c r="BB18" s="131"/>
      <c r="BC18" s="132"/>
    </row>
    <row r="19" spans="1:55" ht="109.5" customHeight="1" thickBot="1">
      <c r="A19" s="5">
        <v>4</v>
      </c>
      <c r="B19" s="298"/>
      <c r="C19" s="300"/>
      <c r="D19" s="150"/>
      <c r="E19" s="133" t="s">
        <v>109</v>
      </c>
      <c r="F19" s="109">
        <v>0.15</v>
      </c>
      <c r="G19" s="58" t="s">
        <v>118</v>
      </c>
      <c r="H19" s="77" t="s">
        <v>112</v>
      </c>
      <c r="I19" s="93" t="s">
        <v>113</v>
      </c>
      <c r="J19" s="65" t="s">
        <v>136</v>
      </c>
      <c r="K19" s="66" t="s">
        <v>50</v>
      </c>
      <c r="L19" s="58"/>
      <c r="M19" s="58"/>
      <c r="N19" s="58">
        <v>1</v>
      </c>
      <c r="O19" s="58"/>
      <c r="P19" s="60"/>
      <c r="Q19" s="58">
        <v>1</v>
      </c>
      <c r="R19" s="58" t="s">
        <v>57</v>
      </c>
      <c r="S19" s="58" t="s">
        <v>156</v>
      </c>
      <c r="T19" s="58" t="s">
        <v>135</v>
      </c>
      <c r="U19" s="58" t="s">
        <v>74</v>
      </c>
      <c r="V19" s="58"/>
      <c r="W19" s="58"/>
      <c r="X19" s="58"/>
      <c r="Y19" s="64"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202"/>
      <c r="AA19" s="189" t="str">
        <f t="shared" si="0"/>
        <v>Informes de analisis de la percepción de los servidores en la entidad realizados</v>
      </c>
      <c r="AB19" s="89">
        <f t="shared" si="1"/>
        <v>0</v>
      </c>
      <c r="AC19" s="126" t="s">
        <v>136</v>
      </c>
      <c r="AD19" s="126" t="s">
        <v>136</v>
      </c>
      <c r="AE19" s="127" t="s">
        <v>166</v>
      </c>
      <c r="AF19" s="207"/>
      <c r="AG19" s="189" t="str">
        <f t="shared" si="2"/>
        <v>Informes de analisis de la percepción de los servidores en la entidad realizados</v>
      </c>
      <c r="AH19" s="28">
        <f t="shared" si="3"/>
        <v>1</v>
      </c>
      <c r="AI19" s="210">
        <v>1</v>
      </c>
      <c r="AJ19" s="221">
        <f>IF(AI19&gt;AH19*1.1,"SOBREEJECUTADO",(IF(ISERROR(AI19/AH19),"NO PROGRAMADO",(AI19/AH19))))</f>
        <v>1</v>
      </c>
      <c r="AK19" s="64" t="s">
        <v>174</v>
      </c>
      <c r="AL19" s="222" t="s">
        <v>173</v>
      </c>
      <c r="AM19" s="189" t="str">
        <f t="shared" si="4"/>
        <v>Informes de analisis de la percepción de los servidores en la entidad realizados</v>
      </c>
      <c r="AN19" s="95">
        <f t="shared" si="5"/>
        <v>0</v>
      </c>
      <c r="AO19" s="58">
        <v>0</v>
      </c>
      <c r="AP19" s="6" t="s">
        <v>136</v>
      </c>
      <c r="AQ19" s="58" t="s">
        <v>185</v>
      </c>
      <c r="AR19" s="154"/>
      <c r="AS19" s="189" t="str">
        <f t="shared" si="7"/>
        <v>Informes de analisis de la percepción de los servidores en la entidad realizados</v>
      </c>
      <c r="AT19" s="89">
        <f t="shared" si="8"/>
        <v>0</v>
      </c>
      <c r="AU19" s="61"/>
      <c r="AV19" s="6" t="e">
        <f t="shared" si="9"/>
        <v>#DIV/0!</v>
      </c>
      <c r="AW19" s="55"/>
      <c r="AX19" s="154"/>
      <c r="AY19" s="189" t="str">
        <f t="shared" si="10"/>
        <v>Informes de analisis de la percepción de los servidores en la entidad realizados</v>
      </c>
      <c r="AZ19" s="89">
        <f t="shared" si="11"/>
        <v>1</v>
      </c>
      <c r="BA19" s="8">
        <f t="shared" si="12"/>
        <v>1</v>
      </c>
      <c r="BB19" s="54"/>
      <c r="BC19" s="134"/>
    </row>
    <row r="20" spans="1:55" ht="111" customHeight="1" thickBot="1">
      <c r="A20" s="5"/>
      <c r="B20" s="298"/>
      <c r="C20" s="300"/>
      <c r="D20" s="151"/>
      <c r="E20" s="135" t="s">
        <v>126</v>
      </c>
      <c r="F20" s="109">
        <v>0.15</v>
      </c>
      <c r="G20" s="58" t="s">
        <v>118</v>
      </c>
      <c r="H20" s="77" t="s">
        <v>131</v>
      </c>
      <c r="I20" s="93" t="s">
        <v>128</v>
      </c>
      <c r="J20" s="65" t="s">
        <v>136</v>
      </c>
      <c r="K20" s="66" t="s">
        <v>50</v>
      </c>
      <c r="L20" s="58"/>
      <c r="M20" s="58"/>
      <c r="N20" s="60"/>
      <c r="O20" s="58">
        <v>1</v>
      </c>
      <c r="P20" s="60"/>
      <c r="Q20" s="58">
        <v>1</v>
      </c>
      <c r="R20" s="58" t="s">
        <v>57</v>
      </c>
      <c r="S20" s="58" t="s">
        <v>157</v>
      </c>
      <c r="T20" s="58" t="s">
        <v>135</v>
      </c>
      <c r="U20" s="58" t="s">
        <v>74</v>
      </c>
      <c r="V20" s="58"/>
      <c r="W20" s="58"/>
      <c r="X20" s="58"/>
      <c r="Y20" s="64"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202"/>
      <c r="AA20" s="189" t="str">
        <f t="shared" si="0"/>
        <v>Informes presentados al despacho sobre la estrategia de depuración de hallazgos correspondientes a fuentes de competencia de la OAP</v>
      </c>
      <c r="AB20" s="89">
        <f t="shared" si="1"/>
        <v>0</v>
      </c>
      <c r="AC20" s="126" t="s">
        <v>136</v>
      </c>
      <c r="AD20" s="126" t="s">
        <v>136</v>
      </c>
      <c r="AE20" s="127" t="s">
        <v>166</v>
      </c>
      <c r="AF20" s="207"/>
      <c r="AG20" s="189" t="str">
        <f t="shared" si="2"/>
        <v>Informes presentados al despacho sobre la estrategia de depuración de hallazgos correspondientes a fuentes de competencia de la OAP</v>
      </c>
      <c r="AH20" s="28">
        <f t="shared" si="3"/>
        <v>0</v>
      </c>
      <c r="AI20" s="210"/>
      <c r="AJ20" s="221" t="str">
        <f>IF(AI20&gt;AH20*1.1,"SOBREEJECUTADO",(IF(ISERROR(AI20/AH20),"NO PROGRAMADO",(AI20/AH20))))</f>
        <v>NO PROGRAMADO</v>
      </c>
      <c r="AK20" s="64"/>
      <c r="AL20" s="154"/>
      <c r="AM20" s="189" t="str">
        <f t="shared" si="4"/>
        <v>Informes presentados al despacho sobre la estrategia de depuración de hallazgos correspondientes a fuentes de competencia de la OAP</v>
      </c>
      <c r="AN20" s="95">
        <f t="shared" si="5"/>
        <v>1</v>
      </c>
      <c r="AO20" s="58">
        <v>1</v>
      </c>
      <c r="AP20" s="6">
        <f t="shared" si="6"/>
        <v>1</v>
      </c>
      <c r="AQ20" s="58" t="s">
        <v>196</v>
      </c>
      <c r="AR20" s="154" t="s">
        <v>197</v>
      </c>
      <c r="AS20" s="189" t="str">
        <f t="shared" si="7"/>
        <v>Informes presentados al despacho sobre la estrategia de depuración de hallazgos correspondientes a fuentes de competencia de la OAP</v>
      </c>
      <c r="AT20" s="89">
        <f t="shared" si="8"/>
        <v>0</v>
      </c>
      <c r="AU20" s="61"/>
      <c r="AV20" s="6" t="e">
        <f t="shared" si="9"/>
        <v>#DIV/0!</v>
      </c>
      <c r="AW20" s="55"/>
      <c r="AX20" s="154"/>
      <c r="AY20" s="189" t="str">
        <f t="shared" si="10"/>
        <v>Informes presentados al despacho sobre la estrategia de depuración de hallazgos correspondientes a fuentes de competencia de la OAP</v>
      </c>
      <c r="AZ20" s="89">
        <f t="shared" si="11"/>
        <v>1</v>
      </c>
      <c r="BA20" s="8">
        <f t="shared" si="12"/>
        <v>1</v>
      </c>
      <c r="BB20" s="54"/>
      <c r="BC20" s="134"/>
    </row>
    <row r="21" spans="1:55" ht="105.75" customHeight="1" thickBot="1">
      <c r="A21" s="5"/>
      <c r="B21" s="298"/>
      <c r="C21" s="300"/>
      <c r="D21" s="150"/>
      <c r="E21" s="135" t="s">
        <v>127</v>
      </c>
      <c r="F21" s="109">
        <v>0.15</v>
      </c>
      <c r="G21" s="58" t="s">
        <v>117</v>
      </c>
      <c r="H21" s="77" t="s">
        <v>130</v>
      </c>
      <c r="I21" s="93" t="s">
        <v>129</v>
      </c>
      <c r="J21" s="65" t="s">
        <v>136</v>
      </c>
      <c r="K21" s="66" t="s">
        <v>50</v>
      </c>
      <c r="L21" s="58"/>
      <c r="M21" s="58"/>
      <c r="N21" s="60"/>
      <c r="O21" s="58">
        <v>1</v>
      </c>
      <c r="P21" s="60"/>
      <c r="Q21" s="58">
        <v>1</v>
      </c>
      <c r="R21" s="58" t="s">
        <v>57</v>
      </c>
      <c r="S21" s="58" t="s">
        <v>158</v>
      </c>
      <c r="T21" s="58" t="s">
        <v>135</v>
      </c>
      <c r="U21" s="58" t="s">
        <v>74</v>
      </c>
      <c r="V21" s="58"/>
      <c r="W21" s="58"/>
      <c r="X21" s="58"/>
      <c r="Y21" s="64"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202"/>
      <c r="AA21" s="189" t="str">
        <f t="shared" si="0"/>
        <v>herramientas diseñadas para la identificación y analisis de la criticidad del conocimiento en la entidad</v>
      </c>
      <c r="AB21" s="89">
        <f t="shared" si="1"/>
        <v>0</v>
      </c>
      <c r="AC21" s="126" t="s">
        <v>136</v>
      </c>
      <c r="AD21" s="126" t="s">
        <v>136</v>
      </c>
      <c r="AE21" s="127" t="s">
        <v>166</v>
      </c>
      <c r="AF21" s="207"/>
      <c r="AG21" s="189" t="str">
        <f t="shared" si="2"/>
        <v>herramientas diseñadas para la identificación y analisis de la criticidad del conocimiento en la entidad</v>
      </c>
      <c r="AH21" s="28">
        <f t="shared" si="3"/>
        <v>0</v>
      </c>
      <c r="AI21" s="210"/>
      <c r="AJ21" s="221" t="str">
        <f>IF(AI21&gt;AH21*1.1,"SOBREEJECUTADO",(IF(ISERROR(AI21/AH21),"NO PROGRAMADO",(AI21/AH21))))</f>
        <v>NO PROGRAMADO</v>
      </c>
      <c r="AK21" s="64"/>
      <c r="AL21" s="154"/>
      <c r="AM21" s="189" t="str">
        <f t="shared" si="4"/>
        <v>herramientas diseñadas para la identificación y analisis de la criticidad del conocimiento en la entidad</v>
      </c>
      <c r="AN21" s="95">
        <f t="shared" si="5"/>
        <v>1</v>
      </c>
      <c r="AO21" s="58">
        <v>1</v>
      </c>
      <c r="AP21" s="6">
        <f t="shared" si="6"/>
        <v>1</v>
      </c>
      <c r="AQ21" s="58" t="s">
        <v>187</v>
      </c>
      <c r="AR21" s="222" t="s">
        <v>186</v>
      </c>
      <c r="AS21" s="189" t="str">
        <f t="shared" si="7"/>
        <v>herramientas diseñadas para la identificación y analisis de la criticidad del conocimiento en la entidad</v>
      </c>
      <c r="AT21" s="89">
        <f t="shared" si="8"/>
        <v>0</v>
      </c>
      <c r="AU21" s="61"/>
      <c r="AV21" s="6" t="e">
        <f t="shared" si="9"/>
        <v>#DIV/0!</v>
      </c>
      <c r="AW21" s="55"/>
      <c r="AX21" s="154"/>
      <c r="AY21" s="189" t="str">
        <f t="shared" si="10"/>
        <v>herramientas diseñadas para la identificación y analisis de la criticidad del conocimiento en la entidad</v>
      </c>
      <c r="AZ21" s="89">
        <f t="shared" si="11"/>
        <v>1</v>
      </c>
      <c r="BA21" s="8">
        <f t="shared" si="12"/>
        <v>1</v>
      </c>
      <c r="BB21" s="54"/>
      <c r="BC21" s="134"/>
    </row>
    <row r="22" spans="1:55" ht="97.5" customHeight="1" thickBot="1">
      <c r="A22" s="5">
        <v>5</v>
      </c>
      <c r="B22" s="298"/>
      <c r="C22" s="300"/>
      <c r="D22" s="152"/>
      <c r="E22" s="136" t="s">
        <v>160</v>
      </c>
      <c r="F22" s="137">
        <v>0.15</v>
      </c>
      <c r="G22" s="106" t="s">
        <v>117</v>
      </c>
      <c r="H22" s="138" t="s">
        <v>153</v>
      </c>
      <c r="I22" s="139" t="s">
        <v>154</v>
      </c>
      <c r="J22" s="140" t="s">
        <v>136</v>
      </c>
      <c r="K22" s="141" t="s">
        <v>50</v>
      </c>
      <c r="L22" s="106"/>
      <c r="M22" s="106"/>
      <c r="N22" s="108"/>
      <c r="O22" s="106">
        <v>1</v>
      </c>
      <c r="P22" s="108"/>
      <c r="Q22" s="106">
        <v>1</v>
      </c>
      <c r="R22" s="106" t="s">
        <v>57</v>
      </c>
      <c r="S22" s="106" t="s">
        <v>158</v>
      </c>
      <c r="T22" s="106" t="s">
        <v>135</v>
      </c>
      <c r="U22" s="106" t="s">
        <v>74</v>
      </c>
      <c r="V22" s="106"/>
      <c r="W22" s="106"/>
      <c r="X22" s="106"/>
      <c r="Y22" s="142"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203"/>
      <c r="AA22" s="190" t="str">
        <f t="shared" si="0"/>
        <v>metodologia para la promoción y captura de nuevas practicas innovadores diseñada</v>
      </c>
      <c r="AB22" s="107">
        <f t="shared" si="1"/>
        <v>0</v>
      </c>
      <c r="AC22" s="126" t="s">
        <v>136</v>
      </c>
      <c r="AD22" s="126" t="s">
        <v>136</v>
      </c>
      <c r="AE22" s="127" t="s">
        <v>166</v>
      </c>
      <c r="AF22" s="208"/>
      <c r="AG22" s="190" t="str">
        <f t="shared" si="2"/>
        <v>metodologia para la promoción y captura de nuevas practicas innovadores diseñada</v>
      </c>
      <c r="AH22" s="145">
        <f t="shared" si="3"/>
        <v>0</v>
      </c>
      <c r="AI22" s="211"/>
      <c r="AJ22" s="221" t="str">
        <f>IF(AI22&gt;AH22*1.1,"SOBREEJECUTADO",(IF(ISERROR(AI22/AH22),"NO PROGRAMADO",(AI22/AH22))))</f>
        <v>NO PROGRAMADO</v>
      </c>
      <c r="AK22" s="106"/>
      <c r="AL22" s="155"/>
      <c r="AM22" s="190" t="str">
        <f t="shared" si="4"/>
        <v>metodologia para la promoción y captura de nuevas practicas innovadores diseñada</v>
      </c>
      <c r="AN22" s="95">
        <f t="shared" si="5"/>
        <v>1</v>
      </c>
      <c r="AO22" s="106">
        <v>1</v>
      </c>
      <c r="AP22" s="143">
        <f t="shared" si="6"/>
        <v>1</v>
      </c>
      <c r="AQ22" s="106" t="s">
        <v>188</v>
      </c>
      <c r="AR22" s="229" t="s">
        <v>189</v>
      </c>
      <c r="AS22" s="190" t="str">
        <f t="shared" si="7"/>
        <v>metodologia para la promoción y captura de nuevas practicas innovadores diseñada</v>
      </c>
      <c r="AT22" s="107">
        <f t="shared" si="8"/>
        <v>0</v>
      </c>
      <c r="AU22" s="108"/>
      <c r="AV22" s="143" t="e">
        <f t="shared" si="9"/>
        <v>#DIV/0!</v>
      </c>
      <c r="AW22" s="146"/>
      <c r="AX22" s="155"/>
      <c r="AY22" s="190" t="str">
        <f t="shared" si="10"/>
        <v>metodologia para la promoción y captura de nuevas practicas innovadores diseñada</v>
      </c>
      <c r="AZ22" s="107">
        <f t="shared" si="11"/>
        <v>1</v>
      </c>
      <c r="BA22" s="147">
        <f t="shared" si="12"/>
        <v>1</v>
      </c>
      <c r="BB22" s="148"/>
      <c r="BC22" s="149"/>
    </row>
    <row r="23" spans="1:55" ht="68.25" customHeight="1" thickBot="1">
      <c r="A23" s="5">
        <v>13</v>
      </c>
      <c r="B23" s="298"/>
      <c r="C23" s="300"/>
      <c r="D23" s="153"/>
      <c r="E23" s="212" t="s">
        <v>163</v>
      </c>
      <c r="F23" s="213">
        <v>0.02</v>
      </c>
      <c r="G23" s="214" t="s">
        <v>132</v>
      </c>
      <c r="H23" s="215" t="s">
        <v>164</v>
      </c>
      <c r="I23" s="216" t="s">
        <v>165</v>
      </c>
      <c r="J23" s="217" t="s">
        <v>136</v>
      </c>
      <c r="K23" s="218" t="s">
        <v>50</v>
      </c>
      <c r="L23" s="217" t="s">
        <v>133</v>
      </c>
      <c r="M23" s="96"/>
      <c r="N23" s="96"/>
      <c r="O23" s="96"/>
      <c r="P23" s="219">
        <v>1</v>
      </c>
      <c r="Q23" s="219">
        <v>1</v>
      </c>
      <c r="R23" s="94" t="s">
        <v>57</v>
      </c>
      <c r="S23" s="110" t="s">
        <v>134</v>
      </c>
      <c r="T23" s="90" t="s">
        <v>135</v>
      </c>
      <c r="U23" s="110"/>
      <c r="V23" s="110"/>
      <c r="W23" s="110"/>
      <c r="X23" s="110"/>
      <c r="Y23" s="111"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204"/>
      <c r="AA23" s="191" t="str">
        <f t="shared" si="0"/>
        <v>Linea base del consumo de papel del proceso establecida</v>
      </c>
      <c r="AB23" s="90">
        <f t="shared" si="1"/>
        <v>0</v>
      </c>
      <c r="AC23" s="126" t="s">
        <v>136</v>
      </c>
      <c r="AD23" s="126" t="s">
        <v>136</v>
      </c>
      <c r="AE23" s="127" t="s">
        <v>166</v>
      </c>
      <c r="AF23" s="200"/>
      <c r="AG23" s="191" t="str">
        <f t="shared" si="2"/>
        <v>Linea base del consumo de papel del proceso establecida</v>
      </c>
      <c r="AH23" s="128">
        <f t="shared" si="3"/>
        <v>0</v>
      </c>
      <c r="AI23" s="128">
        <f t="shared" si="3"/>
        <v>0</v>
      </c>
      <c r="AJ23" s="126"/>
      <c r="AK23" s="94" t="s">
        <v>177</v>
      </c>
      <c r="AL23" s="200"/>
      <c r="AM23" s="191" t="str">
        <f t="shared" si="4"/>
        <v>Linea base del consumo de papel del proceso establecida</v>
      </c>
      <c r="AN23" s="90">
        <f t="shared" si="5"/>
        <v>0</v>
      </c>
      <c r="AO23" s="114"/>
      <c r="AP23" s="112" t="s">
        <v>136</v>
      </c>
      <c r="AQ23" s="113"/>
      <c r="AR23" s="200"/>
      <c r="AS23" s="191" t="str">
        <f t="shared" si="7"/>
        <v>Linea base del consumo de papel del proceso establecida</v>
      </c>
      <c r="AT23" s="90">
        <f t="shared" si="8"/>
        <v>1</v>
      </c>
      <c r="AU23" s="115"/>
      <c r="AV23" s="112">
        <f t="shared" si="9"/>
        <v>0</v>
      </c>
      <c r="AW23" s="116"/>
      <c r="AX23" s="198"/>
      <c r="AY23" s="191" t="str">
        <f t="shared" si="10"/>
        <v>Linea base del consumo de papel del proceso establecida</v>
      </c>
      <c r="AZ23" s="90">
        <f t="shared" si="11"/>
        <v>1</v>
      </c>
      <c r="BA23" s="117">
        <f t="shared" si="12"/>
        <v>0</v>
      </c>
      <c r="BB23" s="118"/>
      <c r="BC23" s="192"/>
    </row>
    <row r="24" spans="1:55" ht="78.75" customHeight="1" thickBot="1">
      <c r="A24" s="5">
        <v>14</v>
      </c>
      <c r="B24" s="298"/>
      <c r="C24" s="300"/>
      <c r="D24" s="154"/>
      <c r="E24" s="97" t="s">
        <v>119</v>
      </c>
      <c r="F24" s="80">
        <v>0.04</v>
      </c>
      <c r="G24" s="79" t="s">
        <v>120</v>
      </c>
      <c r="H24" s="98" t="s">
        <v>94</v>
      </c>
      <c r="I24" s="81" t="s">
        <v>94</v>
      </c>
      <c r="J24" s="58" t="s">
        <v>136</v>
      </c>
      <c r="K24" s="89" t="s">
        <v>50</v>
      </c>
      <c r="L24" s="58" t="s">
        <v>137</v>
      </c>
      <c r="M24" s="60"/>
      <c r="N24" s="60"/>
      <c r="O24" s="60"/>
      <c r="P24" s="99">
        <v>1</v>
      </c>
      <c r="Q24" s="99">
        <v>1</v>
      </c>
      <c r="R24" s="58" t="s">
        <v>57</v>
      </c>
      <c r="S24" s="58" t="s">
        <v>138</v>
      </c>
      <c r="T24" s="89" t="s">
        <v>135</v>
      </c>
      <c r="U24" s="58"/>
      <c r="V24" s="58"/>
      <c r="W24" s="58"/>
      <c r="X24" s="58"/>
      <c r="Y24" s="64"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205"/>
      <c r="AA24" s="189" t="str">
        <f t="shared" si="0"/>
        <v>Línea base del perfil del riesgo</v>
      </c>
      <c r="AB24" s="89">
        <f t="shared" si="1"/>
        <v>0</v>
      </c>
      <c r="AC24" s="126" t="s">
        <v>136</v>
      </c>
      <c r="AD24" s="126" t="s">
        <v>136</v>
      </c>
      <c r="AE24" s="127" t="s">
        <v>166</v>
      </c>
      <c r="AF24" s="207"/>
      <c r="AG24" s="189" t="str">
        <f t="shared" si="2"/>
        <v>Línea base del perfil del riesgo</v>
      </c>
      <c r="AH24" s="128">
        <f t="shared" si="3"/>
        <v>0</v>
      </c>
      <c r="AI24" s="128">
        <f t="shared" si="3"/>
        <v>0</v>
      </c>
      <c r="AJ24" s="126"/>
      <c r="AK24" s="94" t="s">
        <v>177</v>
      </c>
      <c r="AL24" s="154"/>
      <c r="AM24" s="189" t="str">
        <f t="shared" si="4"/>
        <v>Línea base del perfil del riesgo</v>
      </c>
      <c r="AN24" s="89">
        <f t="shared" si="5"/>
        <v>0</v>
      </c>
      <c r="AO24" s="58"/>
      <c r="AP24" s="6" t="s">
        <v>136</v>
      </c>
      <c r="AQ24" s="58"/>
      <c r="AR24" s="154"/>
      <c r="AS24" s="189" t="str">
        <f t="shared" si="7"/>
        <v>Línea base del perfil del riesgo</v>
      </c>
      <c r="AT24" s="89">
        <f t="shared" si="8"/>
        <v>1</v>
      </c>
      <c r="AU24" s="59"/>
      <c r="AV24" s="6">
        <f t="shared" si="9"/>
        <v>0</v>
      </c>
      <c r="AW24" s="57"/>
      <c r="AX24" s="154"/>
      <c r="AY24" s="189" t="str">
        <f t="shared" si="10"/>
        <v>Línea base del perfil del riesgo</v>
      </c>
      <c r="AZ24" s="89">
        <f t="shared" si="11"/>
        <v>1</v>
      </c>
      <c r="BA24" s="8">
        <f t="shared" si="12"/>
        <v>0</v>
      </c>
      <c r="BB24" s="54"/>
      <c r="BC24" s="193"/>
    </row>
    <row r="25" spans="1:55" ht="106.5" customHeight="1" thickBot="1">
      <c r="A25" s="5">
        <v>15</v>
      </c>
      <c r="B25" s="298"/>
      <c r="C25" s="300"/>
      <c r="D25" s="154"/>
      <c r="E25" s="97" t="s">
        <v>93</v>
      </c>
      <c r="F25" s="71">
        <v>0.06</v>
      </c>
      <c r="G25" s="79" t="s">
        <v>120</v>
      </c>
      <c r="H25" s="67" t="s">
        <v>139</v>
      </c>
      <c r="I25" s="81" t="s">
        <v>95</v>
      </c>
      <c r="J25" s="58" t="s">
        <v>136</v>
      </c>
      <c r="K25" s="89" t="s">
        <v>51</v>
      </c>
      <c r="L25" s="58" t="s">
        <v>140</v>
      </c>
      <c r="M25" s="60">
        <v>1</v>
      </c>
      <c r="N25" s="60">
        <v>1</v>
      </c>
      <c r="O25" s="60">
        <v>1</v>
      </c>
      <c r="P25" s="60">
        <v>1</v>
      </c>
      <c r="Q25" s="60">
        <v>1</v>
      </c>
      <c r="R25" s="58" t="s">
        <v>57</v>
      </c>
      <c r="S25" s="58" t="s">
        <v>141</v>
      </c>
      <c r="T25" s="89" t="s">
        <v>135</v>
      </c>
      <c r="U25" s="58"/>
      <c r="V25" s="58"/>
      <c r="W25" s="58"/>
      <c r="X25" s="58"/>
      <c r="Y25" s="64"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205"/>
      <c r="AA25" s="189" t="str">
        <f t="shared" si="0"/>
        <v>Acciones correctivas documentadas y vigentes</v>
      </c>
      <c r="AB25" s="8">
        <f t="shared" si="1"/>
        <v>1</v>
      </c>
      <c r="AC25" s="220">
        <v>0.78</v>
      </c>
      <c r="AD25" s="6">
        <f>(AC25/AB25)</f>
        <v>0.78</v>
      </c>
      <c r="AE25" s="63" t="s">
        <v>167</v>
      </c>
      <c r="AF25" s="207"/>
      <c r="AG25" s="189" t="str">
        <f t="shared" si="2"/>
        <v>Acciones correctivas documentadas y vigentes</v>
      </c>
      <c r="AH25" s="130">
        <f t="shared" si="3"/>
        <v>1</v>
      </c>
      <c r="AI25" s="225">
        <v>1</v>
      </c>
      <c r="AJ25" s="126">
        <f>(AI25/AH25)</f>
        <v>1</v>
      </c>
      <c r="AK25" s="94" t="s">
        <v>178</v>
      </c>
      <c r="AL25" s="154"/>
      <c r="AM25" s="189" t="str">
        <f t="shared" si="4"/>
        <v>Acciones correctivas documentadas y vigentes</v>
      </c>
      <c r="AN25" s="8">
        <f t="shared" si="5"/>
        <v>1</v>
      </c>
      <c r="AO25" s="59">
        <v>1</v>
      </c>
      <c r="AP25" s="6">
        <f t="shared" si="6"/>
        <v>1</v>
      </c>
      <c r="AQ25" s="106" t="s">
        <v>190</v>
      </c>
      <c r="AR25" s="134"/>
      <c r="AS25" s="189" t="str">
        <f t="shared" si="7"/>
        <v>Acciones correctivas documentadas y vigentes</v>
      </c>
      <c r="AT25" s="89">
        <f t="shared" si="8"/>
        <v>1</v>
      </c>
      <c r="AU25" s="60"/>
      <c r="AV25" s="6">
        <f t="shared" si="9"/>
        <v>0</v>
      </c>
      <c r="AW25" s="56"/>
      <c r="AX25" s="154"/>
      <c r="AY25" s="189" t="str">
        <f t="shared" si="10"/>
        <v>Acciones correctivas documentadas y vigentes</v>
      </c>
      <c r="AZ25" s="89">
        <f t="shared" si="11"/>
        <v>1</v>
      </c>
      <c r="BA25" s="8">
        <f t="shared" si="12"/>
        <v>0.9266666666666667</v>
      </c>
      <c r="BB25" s="54"/>
      <c r="BC25" s="194"/>
    </row>
    <row r="26" spans="1:55" ht="94.5" customHeight="1" thickBot="1">
      <c r="A26" s="5">
        <v>16</v>
      </c>
      <c r="B26" s="298"/>
      <c r="C26" s="300"/>
      <c r="D26" s="154"/>
      <c r="E26" s="100" t="s">
        <v>101</v>
      </c>
      <c r="F26" s="71">
        <v>0.02</v>
      </c>
      <c r="G26" s="79" t="s">
        <v>120</v>
      </c>
      <c r="H26" s="67" t="s">
        <v>142</v>
      </c>
      <c r="I26" s="82" t="s">
        <v>121</v>
      </c>
      <c r="J26" s="58" t="s">
        <v>136</v>
      </c>
      <c r="K26" s="89" t="s">
        <v>51</v>
      </c>
      <c r="L26" s="58" t="s">
        <v>143</v>
      </c>
      <c r="M26" s="60">
        <v>1</v>
      </c>
      <c r="N26" s="60">
        <v>1</v>
      </c>
      <c r="O26" s="60">
        <v>1</v>
      </c>
      <c r="P26" s="60">
        <v>1</v>
      </c>
      <c r="Q26" s="60">
        <v>1</v>
      </c>
      <c r="R26" s="58" t="s">
        <v>57</v>
      </c>
      <c r="S26" s="58" t="s">
        <v>138</v>
      </c>
      <c r="T26" s="89" t="s">
        <v>135</v>
      </c>
      <c r="U26" s="58"/>
      <c r="V26" s="58"/>
      <c r="W26" s="58"/>
      <c r="X26" s="58"/>
      <c r="Y26" s="64"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205"/>
      <c r="AA26" s="189" t="str">
        <f t="shared" si="0"/>
        <v>Cumplimiento en reportes de riesgos de manera oportuna</v>
      </c>
      <c r="AB26" s="8">
        <f t="shared" si="1"/>
        <v>1</v>
      </c>
      <c r="AC26" s="220">
        <v>1</v>
      </c>
      <c r="AD26" s="6">
        <f>(AC26/AB26)</f>
        <v>1</v>
      </c>
      <c r="AE26" s="63" t="s">
        <v>168</v>
      </c>
      <c r="AF26" s="207"/>
      <c r="AG26" s="189" t="str">
        <f t="shared" si="2"/>
        <v>Cumplimiento en reportes de riesgos de manera oportuna</v>
      </c>
      <c r="AH26" s="130">
        <f t="shared" si="3"/>
        <v>1</v>
      </c>
      <c r="AI26" s="225">
        <v>1</v>
      </c>
      <c r="AJ26" s="126">
        <f>(AI26/AH26)</f>
        <v>1</v>
      </c>
      <c r="AK26" s="94" t="s">
        <v>179</v>
      </c>
      <c r="AL26" s="154"/>
      <c r="AM26" s="189" t="str">
        <f t="shared" si="4"/>
        <v>Cumplimiento en reportes de riesgos de manera oportuna</v>
      </c>
      <c r="AN26" s="8">
        <f t="shared" si="5"/>
        <v>1</v>
      </c>
      <c r="AO26" s="59">
        <v>1</v>
      </c>
      <c r="AP26" s="6">
        <f t="shared" si="6"/>
        <v>1</v>
      </c>
      <c r="AQ26" s="106" t="s">
        <v>191</v>
      </c>
      <c r="AR26" s="134" t="s">
        <v>192</v>
      </c>
      <c r="AS26" s="189" t="str">
        <f t="shared" si="7"/>
        <v>Cumplimiento en reportes de riesgos de manera oportuna</v>
      </c>
      <c r="AT26" s="89">
        <f t="shared" si="8"/>
        <v>1</v>
      </c>
      <c r="AU26" s="62"/>
      <c r="AV26" s="6">
        <f t="shared" si="9"/>
        <v>0</v>
      </c>
      <c r="AW26" s="55"/>
      <c r="AX26" s="154"/>
      <c r="AY26" s="189" t="str">
        <f t="shared" si="10"/>
        <v>Cumplimiento en reportes de riesgos de manera oportuna</v>
      </c>
      <c r="AZ26" s="89">
        <f t="shared" si="11"/>
        <v>1</v>
      </c>
      <c r="BA26" s="8">
        <f t="shared" si="12"/>
        <v>1</v>
      </c>
      <c r="BB26" s="54"/>
      <c r="BC26" s="134"/>
    </row>
    <row r="27" spans="1:55" ht="132" customHeight="1" thickBot="1">
      <c r="A27" s="5">
        <v>17</v>
      </c>
      <c r="B27" s="298"/>
      <c r="C27" s="300"/>
      <c r="D27" s="154"/>
      <c r="E27" s="100" t="s">
        <v>102</v>
      </c>
      <c r="F27" s="71">
        <v>0.02</v>
      </c>
      <c r="G27" s="79" t="s">
        <v>120</v>
      </c>
      <c r="H27" s="67" t="s">
        <v>144</v>
      </c>
      <c r="I27" s="82" t="s">
        <v>122</v>
      </c>
      <c r="J27" s="58" t="s">
        <v>136</v>
      </c>
      <c r="K27" s="89" t="s">
        <v>51</v>
      </c>
      <c r="L27" s="58" t="s">
        <v>145</v>
      </c>
      <c r="M27" s="60">
        <v>1</v>
      </c>
      <c r="N27" s="60">
        <v>1</v>
      </c>
      <c r="O27" s="60">
        <v>1</v>
      </c>
      <c r="P27" s="60">
        <v>1</v>
      </c>
      <c r="Q27" s="60">
        <v>1</v>
      </c>
      <c r="R27" s="58" t="s">
        <v>57</v>
      </c>
      <c r="S27" s="58" t="s">
        <v>146</v>
      </c>
      <c r="T27" s="89" t="s">
        <v>135</v>
      </c>
      <c r="U27" s="58"/>
      <c r="V27" s="58"/>
      <c r="W27" s="58"/>
      <c r="X27" s="58"/>
      <c r="Y27" s="64"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205"/>
      <c r="AA27" s="189" t="str">
        <f t="shared" si="0"/>
        <v>Asistencia a las mesas de trabajo relacionadas con el Sistema de Gestión</v>
      </c>
      <c r="AB27" s="89">
        <f t="shared" si="1"/>
        <v>1</v>
      </c>
      <c r="AC27" s="220">
        <v>1</v>
      </c>
      <c r="AD27" s="6">
        <f>(AC27/AB27)</f>
        <v>1</v>
      </c>
      <c r="AE27" s="63" t="s">
        <v>169</v>
      </c>
      <c r="AF27" s="154" t="s">
        <v>170</v>
      </c>
      <c r="AG27" s="189" t="str">
        <f t="shared" si="2"/>
        <v>Asistencia a las mesas de trabajo relacionadas con el Sistema de Gestión</v>
      </c>
      <c r="AH27" s="130">
        <f t="shared" si="3"/>
        <v>1</v>
      </c>
      <c r="AI27" s="225">
        <v>1</v>
      </c>
      <c r="AJ27" s="126">
        <f>(AI27/AH27)</f>
        <v>1</v>
      </c>
      <c r="AK27" s="94" t="s">
        <v>180</v>
      </c>
      <c r="AL27" s="154"/>
      <c r="AM27" s="189" t="str">
        <f t="shared" si="4"/>
        <v>Asistencia a las mesas de trabajo relacionadas con el Sistema de Gestión</v>
      </c>
      <c r="AN27" s="8">
        <f t="shared" si="5"/>
        <v>1</v>
      </c>
      <c r="AO27" s="59">
        <v>1</v>
      </c>
      <c r="AP27" s="6">
        <f t="shared" si="6"/>
        <v>1</v>
      </c>
      <c r="AQ27" s="106" t="s">
        <v>193</v>
      </c>
      <c r="AR27" s="134" t="s">
        <v>198</v>
      </c>
      <c r="AS27" s="189" t="str">
        <f t="shared" si="7"/>
        <v>Asistencia a las mesas de trabajo relacionadas con el Sistema de Gestión</v>
      </c>
      <c r="AT27" s="89">
        <f t="shared" si="8"/>
        <v>1</v>
      </c>
      <c r="AU27" s="62"/>
      <c r="AV27" s="6">
        <f t="shared" si="9"/>
        <v>0</v>
      </c>
      <c r="AW27" s="55"/>
      <c r="AX27" s="154"/>
      <c r="AY27" s="189" t="str">
        <f t="shared" si="10"/>
        <v>Asistencia a las mesas de trabajo relacionadas con el Sistema de Gestión</v>
      </c>
      <c r="AZ27" s="89">
        <f t="shared" si="11"/>
        <v>1</v>
      </c>
      <c r="BA27" s="8">
        <f t="shared" si="12"/>
        <v>1</v>
      </c>
      <c r="BB27" s="54"/>
      <c r="BC27" s="134"/>
    </row>
    <row r="28" spans="1:55" ht="180" customHeight="1" thickBot="1">
      <c r="A28" s="5">
        <v>18</v>
      </c>
      <c r="B28" s="298"/>
      <c r="C28" s="300"/>
      <c r="D28" s="154"/>
      <c r="E28" s="100" t="s">
        <v>123</v>
      </c>
      <c r="F28" s="83">
        <v>0.02</v>
      </c>
      <c r="G28" s="79" t="s">
        <v>120</v>
      </c>
      <c r="H28" s="67" t="s">
        <v>147</v>
      </c>
      <c r="I28" s="81" t="s">
        <v>124</v>
      </c>
      <c r="J28" s="58" t="s">
        <v>136</v>
      </c>
      <c r="K28" s="89" t="s">
        <v>51</v>
      </c>
      <c r="L28" s="58" t="s">
        <v>148</v>
      </c>
      <c r="M28" s="60">
        <v>1</v>
      </c>
      <c r="N28" s="60">
        <v>1</v>
      </c>
      <c r="O28" s="60">
        <v>1</v>
      </c>
      <c r="P28" s="60">
        <v>1</v>
      </c>
      <c r="Q28" s="60">
        <v>1</v>
      </c>
      <c r="R28" s="58" t="s">
        <v>57</v>
      </c>
      <c r="S28" s="58"/>
      <c r="T28" s="89" t="s">
        <v>135</v>
      </c>
      <c r="U28" s="58"/>
      <c r="V28" s="58"/>
      <c r="W28" s="58"/>
      <c r="X28" s="58"/>
      <c r="Y28" s="64"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205"/>
      <c r="AA28" s="189" t="str">
        <f t="shared" si="0"/>
        <v>Cumplimiento del plan de actualización de los procesos en el marco del Sistema de Gestión</v>
      </c>
      <c r="AB28" s="89">
        <f t="shared" si="1"/>
        <v>1</v>
      </c>
      <c r="AC28" s="220">
        <v>1</v>
      </c>
      <c r="AD28" s="6">
        <f>(AC28/AB28)</f>
        <v>1</v>
      </c>
      <c r="AE28" s="63" t="s">
        <v>171</v>
      </c>
      <c r="AF28" s="207"/>
      <c r="AG28" s="189" t="str">
        <f t="shared" si="2"/>
        <v>Cumplimiento del plan de actualización de los procesos en el marco del Sistema de Gestión</v>
      </c>
      <c r="AH28" s="130">
        <f t="shared" si="3"/>
        <v>1</v>
      </c>
      <c r="AI28" s="225">
        <v>0.55</v>
      </c>
      <c r="AJ28" s="126">
        <f>(AI28/AH28)</f>
        <v>0.55</v>
      </c>
      <c r="AK28" s="226" t="s">
        <v>181</v>
      </c>
      <c r="AL28" s="154"/>
      <c r="AM28" s="189" t="str">
        <f t="shared" si="4"/>
        <v>Cumplimiento del plan de actualización de los procesos en el marco del Sistema de Gestión</v>
      </c>
      <c r="AN28" s="8">
        <v>1</v>
      </c>
      <c r="AO28" s="59">
        <v>0.82</v>
      </c>
      <c r="AP28" s="327">
        <v>0.82</v>
      </c>
      <c r="AQ28" s="106" t="s">
        <v>194</v>
      </c>
      <c r="AR28" s="222" t="s">
        <v>195</v>
      </c>
      <c r="AS28" s="189" t="str">
        <f t="shared" si="7"/>
        <v>Cumplimiento del plan de actualización de los procesos en el marco del Sistema de Gestión</v>
      </c>
      <c r="AT28" s="89">
        <f t="shared" si="8"/>
        <v>1</v>
      </c>
      <c r="AU28" s="62"/>
      <c r="AV28" s="6">
        <f t="shared" si="9"/>
        <v>0</v>
      </c>
      <c r="AW28" s="55"/>
      <c r="AX28" s="154"/>
      <c r="AY28" s="189" t="str">
        <f t="shared" si="10"/>
        <v>Cumplimiento del plan de actualización de los procesos en el marco del Sistema de Gestión</v>
      </c>
      <c r="AZ28" s="89">
        <f t="shared" si="11"/>
        <v>1</v>
      </c>
      <c r="BA28" s="8">
        <f t="shared" si="12"/>
        <v>0.79</v>
      </c>
      <c r="BB28" s="54"/>
      <c r="BC28" s="134"/>
    </row>
    <row r="29" spans="1:55" ht="132.75" customHeight="1" thickBot="1">
      <c r="A29" s="5">
        <v>20</v>
      </c>
      <c r="B29" s="299"/>
      <c r="C29" s="301"/>
      <c r="D29" s="155"/>
      <c r="E29" s="101" t="s">
        <v>149</v>
      </c>
      <c r="F29" s="102">
        <v>0.02</v>
      </c>
      <c r="G29" s="103" t="s">
        <v>120</v>
      </c>
      <c r="H29" s="104" t="s">
        <v>150</v>
      </c>
      <c r="I29" s="105" t="s">
        <v>98</v>
      </c>
      <c r="J29" s="106" t="s">
        <v>136</v>
      </c>
      <c r="K29" s="107" t="s">
        <v>51</v>
      </c>
      <c r="L29" s="106" t="s">
        <v>151</v>
      </c>
      <c r="M29" s="108">
        <v>1</v>
      </c>
      <c r="N29" s="108">
        <v>1</v>
      </c>
      <c r="O29" s="108">
        <v>1</v>
      </c>
      <c r="P29" s="108">
        <v>1</v>
      </c>
      <c r="Q29" s="108">
        <v>1</v>
      </c>
      <c r="R29" s="106" t="s">
        <v>57</v>
      </c>
      <c r="S29" s="106" t="s">
        <v>152</v>
      </c>
      <c r="T29" s="107" t="s">
        <v>135</v>
      </c>
      <c r="U29" s="58"/>
      <c r="V29" s="58"/>
      <c r="W29" s="58"/>
      <c r="X29" s="58"/>
      <c r="Y29" s="64"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202"/>
      <c r="AA29" s="190" t="str">
        <f t="shared" si="0"/>
        <v>Cumplimiento oportuno Plan Anticorrupción 2017</v>
      </c>
      <c r="AB29" s="107">
        <f t="shared" si="1"/>
        <v>1</v>
      </c>
      <c r="AC29" s="220">
        <v>0.6</v>
      </c>
      <c r="AD29" s="143">
        <f>(AC29/AB29)</f>
        <v>0.6</v>
      </c>
      <c r="AE29" s="144" t="s">
        <v>172</v>
      </c>
      <c r="AF29" s="208"/>
      <c r="AG29" s="190" t="str">
        <f t="shared" si="2"/>
        <v>Cumplimiento oportuno Plan Anticorrupción 2017</v>
      </c>
      <c r="AH29" s="130">
        <f t="shared" si="3"/>
        <v>1</v>
      </c>
      <c r="AI29" s="227">
        <v>1</v>
      </c>
      <c r="AJ29" s="126">
        <f>(AI29/AH29)</f>
        <v>1</v>
      </c>
      <c r="AK29" s="94" t="s">
        <v>182</v>
      </c>
      <c r="AL29" s="155"/>
      <c r="AM29" s="190" t="str">
        <f t="shared" si="4"/>
        <v>Cumplimiento oportuno Plan Anticorrupción 2017</v>
      </c>
      <c r="AN29" s="107">
        <f t="shared" si="5"/>
        <v>1</v>
      </c>
      <c r="AO29" s="227">
        <v>1</v>
      </c>
      <c r="AP29" s="126">
        <f t="shared" si="6"/>
        <v>1</v>
      </c>
      <c r="AQ29" s="94" t="s">
        <v>182</v>
      </c>
      <c r="AR29" s="155"/>
      <c r="AS29" s="190" t="str">
        <f t="shared" si="7"/>
        <v>Cumplimiento oportuno Plan Anticorrupción 2017</v>
      </c>
      <c r="AT29" s="107">
        <f t="shared" si="8"/>
        <v>1</v>
      </c>
      <c r="AU29" s="106"/>
      <c r="AV29" s="143">
        <f t="shared" si="9"/>
        <v>0</v>
      </c>
      <c r="AW29" s="106"/>
      <c r="AX29" s="155"/>
      <c r="AY29" s="190" t="str">
        <f t="shared" si="10"/>
        <v>Cumplimiento oportuno Plan Anticorrupción 2017</v>
      </c>
      <c r="AZ29" s="107">
        <f t="shared" si="11"/>
        <v>1</v>
      </c>
      <c r="BA29" s="147">
        <f t="shared" si="12"/>
        <v>0.8666666666666667</v>
      </c>
      <c r="BB29" s="148"/>
      <c r="BC29" s="155"/>
    </row>
    <row r="30" spans="1:55" ht="95.25" customHeight="1">
      <c r="A30" s="5">
        <v>22</v>
      </c>
      <c r="B30" s="295" t="s">
        <v>99</v>
      </c>
      <c r="C30" s="296"/>
      <c r="D30" s="296"/>
      <c r="E30" s="297"/>
      <c r="F30" s="78">
        <f>SUM(F18:F29)</f>
        <v>1.0000000000000002</v>
      </c>
      <c r="G30" s="267"/>
      <c r="H30" s="268"/>
      <c r="I30" s="268"/>
      <c r="J30" s="268"/>
      <c r="K30" s="268"/>
      <c r="L30" s="268"/>
      <c r="M30" s="268"/>
      <c r="N30" s="268"/>
      <c r="O30" s="268"/>
      <c r="P30" s="268"/>
      <c r="Q30" s="268"/>
      <c r="R30" s="268"/>
      <c r="S30" s="268"/>
      <c r="T30" s="268"/>
      <c r="U30" s="268"/>
      <c r="V30" s="268"/>
      <c r="W30" s="268"/>
      <c r="X30" s="268"/>
      <c r="Y30" s="268"/>
      <c r="Z30" s="269"/>
      <c r="AA30" s="249" t="s">
        <v>103</v>
      </c>
      <c r="AB30" s="250"/>
      <c r="AC30" s="251"/>
      <c r="AD30" s="195">
        <f>AVERAGE(AD18:AD29)</f>
        <v>0.876</v>
      </c>
      <c r="AE30" s="278"/>
      <c r="AF30" s="279"/>
      <c r="AG30" s="246" t="s">
        <v>104</v>
      </c>
      <c r="AH30" s="247"/>
      <c r="AI30" s="248"/>
      <c r="AJ30" s="195">
        <f>AVERAGE(AJ18:AJ29)</f>
        <v>0.9357142857142857</v>
      </c>
      <c r="AK30" s="278"/>
      <c r="AL30" s="279"/>
      <c r="AM30" s="249" t="s">
        <v>105</v>
      </c>
      <c r="AN30" s="250"/>
      <c r="AO30" s="251"/>
      <c r="AP30" s="195">
        <f>AVERAGE(AP18:AP29)</f>
        <v>0.98</v>
      </c>
      <c r="AQ30" s="304"/>
      <c r="AR30" s="305"/>
      <c r="AS30" s="252" t="s">
        <v>106</v>
      </c>
      <c r="AT30" s="253"/>
      <c r="AU30" s="254"/>
      <c r="AV30" s="195" t="e">
        <f>AVERAGE(AV18:AV29)</f>
        <v>#DIV/0!</v>
      </c>
      <c r="AW30" s="196"/>
      <c r="AX30" s="255" t="s">
        <v>107</v>
      </c>
      <c r="AY30" s="256"/>
      <c r="AZ30" s="257"/>
      <c r="BA30" s="187">
        <f>AVERAGE(BA18:BA29)</f>
        <v>0.8819444444444443</v>
      </c>
      <c r="BB30" s="259"/>
      <c r="BC30" s="260"/>
    </row>
    <row r="31" spans="1:55" ht="15">
      <c r="A31" s="4"/>
      <c r="B31" s="9"/>
      <c r="C31" s="9"/>
      <c r="D31" s="9"/>
      <c r="E31" s="9"/>
      <c r="F31" s="9"/>
      <c r="G31" s="9"/>
      <c r="H31" s="9"/>
      <c r="I31" s="10"/>
      <c r="J31" s="10"/>
      <c r="K31" s="10"/>
      <c r="L31" s="10"/>
      <c r="M31" s="10"/>
      <c r="N31" s="10"/>
      <c r="O31" s="10"/>
      <c r="P31" s="10"/>
      <c r="Q31" s="10"/>
      <c r="R31" s="10"/>
      <c r="S31" s="10"/>
      <c r="T31" s="1"/>
      <c r="U31" s="1"/>
      <c r="V31" s="1"/>
      <c r="W31" s="1"/>
      <c r="X31" s="1"/>
      <c r="Y31" s="1"/>
      <c r="Z31" s="1"/>
      <c r="AA31" s="233"/>
      <c r="AB31" s="233"/>
      <c r="AC31" s="233"/>
      <c r="AD31" s="52"/>
      <c r="AE31" s="15"/>
      <c r="AF31" s="15"/>
      <c r="AG31" s="233"/>
      <c r="AH31" s="233"/>
      <c r="AI31" s="233"/>
      <c r="AJ31" s="52"/>
      <c r="AK31" s="15"/>
      <c r="AL31" s="15"/>
      <c r="AM31" s="233"/>
      <c r="AN31" s="233"/>
      <c r="AO31" s="233"/>
      <c r="AP31" s="52"/>
      <c r="AQ31" s="15"/>
      <c r="AR31" s="15"/>
      <c r="AS31" s="233"/>
      <c r="AT31" s="233"/>
      <c r="AU31" s="233"/>
      <c r="AV31" s="52"/>
      <c r="AW31" s="15"/>
      <c r="AX31" s="15"/>
      <c r="AY31" s="233"/>
      <c r="AZ31" s="233"/>
      <c r="BA31" s="233"/>
      <c r="BB31" s="52"/>
      <c r="BC31" s="1"/>
    </row>
    <row r="32" spans="1:55" ht="15">
      <c r="A32" s="4"/>
      <c r="B32" s="9"/>
      <c r="C32" s="9"/>
      <c r="D32" s="9"/>
      <c r="E32" s="9"/>
      <c r="F32" s="9"/>
      <c r="G32" s="9"/>
      <c r="H32" s="9"/>
      <c r="I32" s="10"/>
      <c r="J32" s="10"/>
      <c r="K32" s="10"/>
      <c r="L32" s="10"/>
      <c r="M32" s="10"/>
      <c r="N32" s="10"/>
      <c r="O32" s="10"/>
      <c r="P32" s="10"/>
      <c r="Q32" s="10"/>
      <c r="R32" s="10"/>
      <c r="S32" s="10"/>
      <c r="T32" s="1"/>
      <c r="U32" s="1"/>
      <c r="V32" s="1"/>
      <c r="W32" s="1"/>
      <c r="X32" s="1"/>
      <c r="Y32" s="1"/>
      <c r="Z32" s="1"/>
      <c r="AA32" s="72"/>
      <c r="AB32" s="72"/>
      <c r="AC32" s="72"/>
      <c r="AD32" s="52"/>
      <c r="AE32" s="15"/>
      <c r="AF32" s="15"/>
      <c r="AG32" s="72"/>
      <c r="AH32" s="72"/>
      <c r="AI32" s="72"/>
      <c r="AJ32" s="52"/>
      <c r="AK32" s="15"/>
      <c r="AL32" s="15"/>
      <c r="AM32" s="72"/>
      <c r="AN32" s="72"/>
      <c r="AO32" s="72"/>
      <c r="AP32" s="52"/>
      <c r="AQ32" s="15"/>
      <c r="AR32" s="15"/>
      <c r="AS32" s="72"/>
      <c r="AT32" s="72"/>
      <c r="AU32" s="72"/>
      <c r="AV32" s="52"/>
      <c r="AW32" s="15"/>
      <c r="AX32" s="15"/>
      <c r="AY32" s="72"/>
      <c r="AZ32" s="72"/>
      <c r="BA32" s="72"/>
      <c r="BB32" s="52"/>
      <c r="BC32" s="1"/>
    </row>
    <row r="33" spans="1:55" ht="15.75" customHeight="1">
      <c r="A33" s="4"/>
      <c r="B33" s="9"/>
      <c r="C33" s="9"/>
      <c r="D33" s="9"/>
      <c r="E33" s="9"/>
      <c r="F33" s="9"/>
      <c r="G33" s="9"/>
      <c r="H33" s="9"/>
      <c r="I33" s="10"/>
      <c r="J33" s="10"/>
      <c r="K33" s="10"/>
      <c r="L33" s="10"/>
      <c r="M33" s="10"/>
      <c r="N33" s="10"/>
      <c r="O33" s="10"/>
      <c r="P33" s="10"/>
      <c r="Q33" s="10"/>
      <c r="R33" s="10"/>
      <c r="S33" s="10"/>
      <c r="T33" s="1"/>
      <c r="U33" s="1"/>
      <c r="V33" s="1"/>
      <c r="W33" s="1"/>
      <c r="X33" s="1"/>
      <c r="Y33" s="1"/>
      <c r="Z33" s="1"/>
      <c r="AA33" s="233"/>
      <c r="AB33" s="233"/>
      <c r="AC33" s="233"/>
      <c r="AD33" s="73"/>
      <c r="AE33" s="15"/>
      <c r="AF33" s="15"/>
      <c r="AG33" s="233"/>
      <c r="AH33" s="233"/>
      <c r="AI33" s="233"/>
      <c r="AJ33" s="73"/>
      <c r="AK33" s="15"/>
      <c r="AL33" s="15"/>
      <c r="AM33" s="233"/>
      <c r="AN33" s="233"/>
      <c r="AO33" s="233"/>
      <c r="AP33" s="74"/>
      <c r="AQ33" s="15"/>
      <c r="AR33" s="15"/>
      <c r="AS33" s="233"/>
      <c r="AT33" s="233"/>
      <c r="AU33" s="233"/>
      <c r="AV33" s="74"/>
      <c r="AW33" s="15"/>
      <c r="AX33" s="15"/>
      <c r="AY33" s="233"/>
      <c r="AZ33" s="233"/>
      <c r="BA33" s="233"/>
      <c r="BB33" s="74"/>
      <c r="BC33" s="1"/>
    </row>
    <row r="34" spans="1:55" ht="15.75" customHeight="1">
      <c r="A34" s="4"/>
      <c r="B34" s="272" t="s">
        <v>23</v>
      </c>
      <c r="C34" s="272"/>
      <c r="D34" s="272"/>
      <c r="E34" s="272"/>
      <c r="F34" s="75"/>
      <c r="G34" s="272" t="s">
        <v>24</v>
      </c>
      <c r="H34" s="272"/>
      <c r="I34" s="272"/>
      <c r="J34" s="272"/>
      <c r="K34" s="272" t="s">
        <v>25</v>
      </c>
      <c r="L34" s="272"/>
      <c r="M34" s="272"/>
      <c r="N34" s="272"/>
      <c r="O34" s="272"/>
      <c r="P34" s="272"/>
      <c r="Q34" s="272"/>
      <c r="R34" s="10"/>
      <c r="S34" s="10"/>
      <c r="T34" s="1"/>
      <c r="U34" s="1"/>
      <c r="V34" s="1"/>
      <c r="W34" s="1"/>
      <c r="X34" s="1"/>
      <c r="Y34" s="1"/>
      <c r="Z34" s="1"/>
      <c r="AA34" s="233"/>
      <c r="AB34" s="233"/>
      <c r="AC34" s="233"/>
      <c r="AD34" s="73"/>
      <c r="AE34" s="15"/>
      <c r="AF34" s="15"/>
      <c r="AG34" s="233"/>
      <c r="AH34" s="233"/>
      <c r="AI34" s="233"/>
      <c r="AJ34" s="73"/>
      <c r="AK34" s="15"/>
      <c r="AL34" s="15"/>
      <c r="AM34" s="233"/>
      <c r="AN34" s="233"/>
      <c r="AO34" s="233"/>
      <c r="AP34" s="74"/>
      <c r="AQ34" s="15"/>
      <c r="AR34" s="15"/>
      <c r="AS34" s="233"/>
      <c r="AT34" s="233"/>
      <c r="AU34" s="233"/>
      <c r="AV34" s="74"/>
      <c r="AW34" s="15"/>
      <c r="AX34" s="15"/>
      <c r="AY34" s="233"/>
      <c r="AZ34" s="233"/>
      <c r="BA34" s="233"/>
      <c r="BB34" s="74"/>
      <c r="BC34" s="1"/>
    </row>
    <row r="35" spans="1:55" ht="15.75" customHeight="1">
      <c r="A35" s="4"/>
      <c r="B35" s="281" t="s">
        <v>26</v>
      </c>
      <c r="C35" s="281"/>
      <c r="D35" s="281"/>
      <c r="E35" s="76"/>
      <c r="F35" s="76"/>
      <c r="G35" s="282" t="s">
        <v>26</v>
      </c>
      <c r="H35" s="282"/>
      <c r="I35" s="282"/>
      <c r="J35" s="282"/>
      <c r="K35" s="282" t="s">
        <v>26</v>
      </c>
      <c r="L35" s="282"/>
      <c r="M35" s="282"/>
      <c r="N35" s="282"/>
      <c r="O35" s="282"/>
      <c r="P35" s="282"/>
      <c r="Q35" s="282"/>
      <c r="R35" s="10"/>
      <c r="S35" s="10"/>
      <c r="T35" s="1"/>
      <c r="U35" s="1"/>
      <c r="V35" s="1"/>
      <c r="W35" s="1"/>
      <c r="X35" s="1"/>
      <c r="Y35" s="1"/>
      <c r="Z35" s="1"/>
      <c r="AA35" s="258"/>
      <c r="AB35" s="258"/>
      <c r="AC35" s="258"/>
      <c r="AD35" s="52"/>
      <c r="AE35" s="15"/>
      <c r="AF35" s="15"/>
      <c r="AG35" s="258"/>
      <c r="AH35" s="258"/>
      <c r="AI35" s="258"/>
      <c r="AJ35" s="52"/>
      <c r="AK35" s="15"/>
      <c r="AL35" s="15"/>
      <c r="AM35" s="258"/>
      <c r="AN35" s="258"/>
      <c r="AO35" s="258"/>
      <c r="AP35" s="52"/>
      <c r="AQ35" s="15"/>
      <c r="AR35" s="15"/>
      <c r="AS35" s="258"/>
      <c r="AT35" s="258"/>
      <c r="AU35" s="258"/>
      <c r="AV35" s="52"/>
      <c r="AW35" s="15"/>
      <c r="AX35" s="15"/>
      <c r="AY35" s="258"/>
      <c r="AZ35" s="258"/>
      <c r="BA35" s="258"/>
      <c r="BB35" s="52"/>
      <c r="BC35" s="1"/>
    </row>
    <row r="36" spans="1:55" ht="51" customHeight="1">
      <c r="A36" s="4"/>
      <c r="B36" s="280" t="s">
        <v>78</v>
      </c>
      <c r="C36" s="280"/>
      <c r="D36" s="280"/>
      <c r="E36" s="16"/>
      <c r="F36" s="16"/>
      <c r="G36" s="272" t="s">
        <v>27</v>
      </c>
      <c r="H36" s="272"/>
      <c r="I36" s="272"/>
      <c r="J36" s="272"/>
      <c r="K36" s="272" t="s">
        <v>37</v>
      </c>
      <c r="L36" s="272"/>
      <c r="M36" s="272"/>
      <c r="N36" s="272"/>
      <c r="O36" s="272"/>
      <c r="P36" s="272"/>
      <c r="Q36" s="272"/>
      <c r="R36" s="10"/>
      <c r="S36" s="10"/>
      <c r="T36" s="1"/>
      <c r="U36" s="1"/>
      <c r="V36" s="1"/>
      <c r="W36" s="1"/>
      <c r="X36" s="1"/>
      <c r="Y36" s="1"/>
      <c r="Z36" s="1"/>
      <c r="AA36" s="1"/>
      <c r="AB36" s="1"/>
      <c r="AC36" s="1"/>
      <c r="AD36" s="11"/>
      <c r="AE36" s="1"/>
      <c r="AF36" s="1"/>
      <c r="AG36" s="1"/>
      <c r="AH36" s="1"/>
      <c r="AI36" s="1"/>
      <c r="AJ36" s="11"/>
      <c r="AK36" s="1"/>
      <c r="AL36" s="1"/>
      <c r="AM36" s="1"/>
      <c r="AN36" s="1"/>
      <c r="AO36" s="1"/>
      <c r="AP36" s="11"/>
      <c r="AQ36" s="1"/>
      <c r="AR36" s="1"/>
      <c r="AS36" s="1"/>
      <c r="AT36" s="1"/>
      <c r="AU36" s="1"/>
      <c r="AV36" s="11"/>
      <c r="AW36" s="1"/>
      <c r="AX36" s="1"/>
      <c r="AY36" s="1"/>
      <c r="AZ36" s="1"/>
      <c r="BA36" s="1"/>
      <c r="BB36" s="11"/>
      <c r="BC36" s="1"/>
    </row>
    <row r="37" spans="1:55" ht="22.5" customHeight="1">
      <c r="A37" s="4"/>
      <c r="B37" s="280"/>
      <c r="C37" s="280"/>
      <c r="D37" s="280"/>
      <c r="E37" s="16"/>
      <c r="F37" s="16"/>
      <c r="G37" s="272"/>
      <c r="H37" s="272"/>
      <c r="I37" s="272"/>
      <c r="J37" s="272"/>
      <c r="K37" s="280"/>
      <c r="L37" s="280"/>
      <c r="M37" s="280"/>
      <c r="N37" s="280"/>
      <c r="O37" s="280"/>
      <c r="P37" s="280"/>
      <c r="Q37" s="280"/>
      <c r="R37" s="10"/>
      <c r="S37" s="10"/>
      <c r="T37" s="1"/>
      <c r="U37" s="1"/>
      <c r="V37" s="1"/>
      <c r="W37" s="1"/>
      <c r="X37" s="1"/>
      <c r="Y37" s="1"/>
      <c r="Z37" s="1"/>
      <c r="AA37" s="1"/>
      <c r="AB37" s="1"/>
      <c r="AC37" s="1"/>
      <c r="AD37" s="11"/>
      <c r="AE37" s="1"/>
      <c r="AF37" s="1"/>
      <c r="AG37" s="1"/>
      <c r="AH37" s="1"/>
      <c r="AI37" s="1"/>
      <c r="AJ37" s="11"/>
      <c r="AK37" s="1"/>
      <c r="AL37" s="1"/>
      <c r="AM37" s="1"/>
      <c r="AN37" s="1"/>
      <c r="AO37" s="1"/>
      <c r="AP37" s="11"/>
      <c r="AQ37" s="1"/>
      <c r="AR37" s="1"/>
      <c r="AS37" s="1"/>
      <c r="AT37" s="1"/>
      <c r="AU37" s="1"/>
      <c r="AV37" s="11"/>
      <c r="AW37" s="1"/>
      <c r="AX37" s="1"/>
      <c r="AY37" s="1"/>
      <c r="AZ37" s="1"/>
      <c r="BA37" s="1"/>
      <c r="BB37" s="11"/>
      <c r="BC37" s="1"/>
    </row>
  </sheetData>
  <sheetProtection/>
  <mergeCells count="105">
    <mergeCell ref="AM9:AR9"/>
    <mergeCell ref="E11:L11"/>
    <mergeCell ref="M11:P11"/>
    <mergeCell ref="AA9:AF9"/>
    <mergeCell ref="AG11:AI11"/>
    <mergeCell ref="AA11:AC11"/>
    <mergeCell ref="AY11:BA11"/>
    <mergeCell ref="AM11:AO11"/>
    <mergeCell ref="AY15:BA15"/>
    <mergeCell ref="E13:Z14"/>
    <mergeCell ref="AA13:AF13"/>
    <mergeCell ref="AG13:AL13"/>
    <mergeCell ref="AM13:AR13"/>
    <mergeCell ref="AM15:AO15"/>
    <mergeCell ref="AG15:AI15"/>
    <mergeCell ref="AJ15:AJ16"/>
    <mergeCell ref="AY9:BC9"/>
    <mergeCell ref="AM8:AR8"/>
    <mergeCell ref="AS8:AX8"/>
    <mergeCell ref="AG8:AL8"/>
    <mergeCell ref="BC15:BC16"/>
    <mergeCell ref="AW15:AW16"/>
    <mergeCell ref="AV15:AV16"/>
    <mergeCell ref="AY8:BC8"/>
    <mergeCell ref="AG9:AL9"/>
    <mergeCell ref="AS11:AU11"/>
    <mergeCell ref="AS9:AX9"/>
    <mergeCell ref="BB15:BB16"/>
    <mergeCell ref="A3:Z3"/>
    <mergeCell ref="A4:Z4"/>
    <mergeCell ref="A5:Z5"/>
    <mergeCell ref="A6:Z6"/>
    <mergeCell ref="A8:Z8"/>
    <mergeCell ref="AA8:AF8"/>
    <mergeCell ref="A7:D7"/>
    <mergeCell ref="E10:T10"/>
    <mergeCell ref="B30:E30"/>
    <mergeCell ref="B36:D36"/>
    <mergeCell ref="AY35:BA35"/>
    <mergeCell ref="B18:B29"/>
    <mergeCell ref="C18:C29"/>
    <mergeCell ref="AR15:AR16"/>
    <mergeCell ref="AS15:AU15"/>
    <mergeCell ref="AK30:AL30"/>
    <mergeCell ref="AQ30:AR30"/>
    <mergeCell ref="AA30:AC30"/>
    <mergeCell ref="A13:D14"/>
    <mergeCell ref="B34:E34"/>
    <mergeCell ref="G34:J34"/>
    <mergeCell ref="K34:Q34"/>
    <mergeCell ref="AA34:AC34"/>
    <mergeCell ref="AG34:AI34"/>
    <mergeCell ref="E15:T15"/>
    <mergeCell ref="AE15:AE16"/>
    <mergeCell ref="X16:Y16"/>
    <mergeCell ref="AF15:AF16"/>
    <mergeCell ref="B37:D37"/>
    <mergeCell ref="G37:J37"/>
    <mergeCell ref="K37:Q37"/>
    <mergeCell ref="AS34:AU34"/>
    <mergeCell ref="AY34:BA34"/>
    <mergeCell ref="B35:D35"/>
    <mergeCell ref="G35:J35"/>
    <mergeCell ref="K35:Q35"/>
    <mergeCell ref="AA35:AC35"/>
    <mergeCell ref="AG35:AI35"/>
    <mergeCell ref="K36:Q36"/>
    <mergeCell ref="G36:J36"/>
    <mergeCell ref="AM35:AO35"/>
    <mergeCell ref="AG31:AI31"/>
    <mergeCell ref="V15:Z15"/>
    <mergeCell ref="AA15:AC15"/>
    <mergeCell ref="AD15:AD16"/>
    <mergeCell ref="AK15:AK16"/>
    <mergeCell ref="AL15:AL16"/>
    <mergeCell ref="AE30:AF30"/>
    <mergeCell ref="AM14:AR14"/>
    <mergeCell ref="AS14:AX14"/>
    <mergeCell ref="AY14:BC14"/>
    <mergeCell ref="G30:Z30"/>
    <mergeCell ref="AX15:AX16"/>
    <mergeCell ref="AP15:AP16"/>
    <mergeCell ref="AQ15:AQ16"/>
    <mergeCell ref="AM34:AO34"/>
    <mergeCell ref="AS35:AU35"/>
    <mergeCell ref="BB30:BC30"/>
    <mergeCell ref="AY33:BA33"/>
    <mergeCell ref="AS33:AU33"/>
    <mergeCell ref="AM33:AO33"/>
    <mergeCell ref="AG33:AI33"/>
    <mergeCell ref="AA33:AC33"/>
    <mergeCell ref="AG30:AI30"/>
    <mergeCell ref="AM30:AO30"/>
    <mergeCell ref="AS30:AU30"/>
    <mergeCell ref="AX30:AZ30"/>
    <mergeCell ref="A1:Z1"/>
    <mergeCell ref="A2:Z2"/>
    <mergeCell ref="AM31:AO31"/>
    <mergeCell ref="AS31:AU31"/>
    <mergeCell ref="AY31:BA31"/>
    <mergeCell ref="AA31:AC31"/>
    <mergeCell ref="AS13:AX13"/>
    <mergeCell ref="AY13:BC13"/>
    <mergeCell ref="AA14:AF14"/>
    <mergeCell ref="AG14:AL14"/>
  </mergeCells>
  <conditionalFormatting sqref="BA30 BB18:BB30 AD18:AD24 AV18:AV30">
    <cfRule type="containsText" priority="263" dxfId="3" operator="containsText" text="N/A">
      <formula>NOT(ISERROR(SEARCH("N/A",AD18)))</formula>
    </cfRule>
    <cfRule type="cellIs" priority="264" dxfId="2" operator="between">
      <formula>'PLAN GESTION POR PROCESO'!#REF!</formula>
      <formula>'PLAN GESTION POR PROCESO'!#REF!</formula>
    </cfRule>
    <cfRule type="cellIs" priority="265" dxfId="1" operator="between">
      <formula>'PLAN GESTION POR PROCESO'!#REF!</formula>
      <formula>'PLAN GESTION POR PROCESO'!#REF!</formula>
    </cfRule>
    <cfRule type="cellIs" priority="266" dxfId="0" operator="between">
      <formula>'PLAN GESTION POR PROCESO'!#REF!</formula>
      <formula>'PLAN GESTION POR PROCESO'!#REF!</formula>
    </cfRule>
  </conditionalFormatting>
  <conditionalFormatting sqref="AV30">
    <cfRule type="colorScale" priority="51" dxfId="281">
      <colorScale>
        <cfvo type="min" val="0"/>
        <cfvo type="percentile" val="50"/>
        <cfvo type="max"/>
        <color rgb="FFF8696B"/>
        <color rgb="FFFFEB84"/>
        <color rgb="FF63BE7B"/>
      </colorScale>
    </cfRule>
  </conditionalFormatting>
  <conditionalFormatting sqref="BA30">
    <cfRule type="colorScale" priority="46" dxfId="281">
      <colorScale>
        <cfvo type="min" val="0"/>
        <cfvo type="percentile" val="50"/>
        <cfvo type="max"/>
        <color rgb="FFF8696B"/>
        <color rgb="FFFFEB84"/>
        <color rgb="FF63BE7B"/>
      </colorScale>
    </cfRule>
  </conditionalFormatting>
  <conditionalFormatting sqref="BA18:BA30">
    <cfRule type="colorScale" priority="348" dxfId="281">
      <colorScale>
        <cfvo type="min" val="0"/>
        <cfvo type="percentile" val="50"/>
        <cfvo type="max"/>
        <color rgb="FF63BE7B"/>
        <color rgb="FFFFEB84"/>
        <color rgb="FFF8696B"/>
      </colorScale>
    </cfRule>
  </conditionalFormatting>
  <conditionalFormatting sqref="AC18:AC26">
    <cfRule type="containsText" priority="41" dxfId="3" operator="containsText" text="N/A">
      <formula>NOT(ISERROR(SEARCH("N/A",AC18)))</formula>
    </cfRule>
  </conditionalFormatting>
  <conditionalFormatting sqref="AC18:AC26">
    <cfRule type="containsText" priority="37" dxfId="3" operator="containsText" text="N/A">
      <formula>NOT(ISERROR(SEARCH("N/A",AC18)))</formula>
    </cfRule>
    <cfRule type="cellIs" priority="38" dxfId="2" operator="between">
      <formula>'PLAN GESTION POR PROCESO'!#REF!</formula>
      <formula>'PLAN GESTION POR PROCESO'!#REF!</formula>
    </cfRule>
    <cfRule type="cellIs" priority="39" dxfId="1" operator="between">
      <formula>'PLAN GESTION POR PROCESO'!#REF!</formula>
      <formula>'PLAN GESTION POR PROCESO'!#REF!</formula>
    </cfRule>
    <cfRule type="cellIs" priority="40" dxfId="0" operator="between">
      <formula>'PLAN GESTION POR PROCESO'!#REF!</formula>
      <formula>'PLAN GESTION POR PROCESO'!#REF!</formula>
    </cfRule>
  </conditionalFormatting>
  <conditionalFormatting sqref="AD18:AD24">
    <cfRule type="iconSet" priority="28" dxfId="281">
      <iconSet iconSet="3TrafficLights1">
        <cfvo type="percent" val="0"/>
        <cfvo type="percent" val="33"/>
        <cfvo type="percent" val="67"/>
      </iconSet>
    </cfRule>
    <cfRule type="colorScale" priority="27" dxfId="281">
      <colorScale>
        <cfvo type="min" val="0"/>
        <cfvo type="percent" val="85"/>
        <cfvo type="max"/>
        <color rgb="FFF8696B"/>
        <color rgb="FFFFEB84"/>
        <color rgb="FF63BE7B"/>
      </colorScale>
    </cfRule>
    <cfRule type="iconSet" priority="26" dxfId="281">
      <iconSet iconSet="3TrafficLights1">
        <cfvo type="percent" val="0"/>
        <cfvo type="percent" val="85"/>
        <cfvo type="percent" val="90"/>
      </iconSet>
    </cfRule>
  </conditionalFormatting>
  <conditionalFormatting sqref="AD25:AD30">
    <cfRule type="iconSet" priority="23" dxfId="281">
      <iconSet iconSet="3TrafficLights1">
        <cfvo type="percent" val="0"/>
        <cfvo type="percent" val="33"/>
        <cfvo type="percent" val="67"/>
      </iconSet>
    </cfRule>
    <cfRule type="iconSet" priority="22" dxfId="281">
      <iconSet iconSet="3TrafficLights1">
        <cfvo type="percent" val="0"/>
        <cfvo type="percent" val="52"/>
        <cfvo type="percent" val="90"/>
      </iconSet>
    </cfRule>
    <cfRule type="colorScale" priority="21" dxfId="281">
      <colorScale>
        <cfvo type="min" val="0"/>
        <cfvo type="percent" val="85"/>
        <cfvo type="max"/>
        <color rgb="FFF8696B"/>
        <color rgb="FFFFEB84"/>
        <color rgb="FF63BE7B"/>
      </colorScale>
    </cfRule>
  </conditionalFormatting>
  <conditionalFormatting sqref="AJ18:AJ30">
    <cfRule type="iconSet" priority="17" dxfId="281">
      <iconSet iconSet="3TrafficLights1">
        <cfvo type="percent" val="0"/>
        <cfvo type="percent" val="33"/>
        <cfvo type="percent" val="67"/>
      </iconSet>
    </cfRule>
    <cfRule type="iconSet" priority="16" dxfId="281">
      <iconSet iconSet="3TrafficLights1">
        <cfvo type="percent" val="0"/>
        <cfvo type="percent" val="82"/>
        <cfvo type="percent" val="90"/>
      </iconSet>
    </cfRule>
    <cfRule type="colorScale" priority="14" dxfId="281">
      <colorScale>
        <cfvo type="min" val="0"/>
        <cfvo type="percent" val="85"/>
        <cfvo type="max"/>
        <color rgb="FFF8696B"/>
        <color rgb="FFFFEB84"/>
        <color rgb="FF63BE7B"/>
      </colorScale>
    </cfRule>
  </conditionalFormatting>
  <conditionalFormatting sqref="AJ30">
    <cfRule type="iconSet" priority="15" dxfId="281">
      <iconSet iconSet="3TrafficLights1">
        <cfvo type="percent" val="0"/>
        <cfvo type="percent" val="33"/>
        <cfvo type="percent" val="67"/>
      </iconSet>
    </cfRule>
    <cfRule type="colorScale" priority="13" dxfId="281">
      <colorScale>
        <cfvo type="min" val="0"/>
        <cfvo type="percent" val="85"/>
        <cfvo type="max"/>
        <color rgb="FFF8696B"/>
        <color rgb="FFFFEB84"/>
        <color rgb="FF63BE7B"/>
      </colorScale>
    </cfRule>
  </conditionalFormatting>
  <conditionalFormatting sqref="AP18:AP27 AP29:AP30">
    <cfRule type="iconSet" priority="5" dxfId="281">
      <iconSet iconSet="3TrafficLights1">
        <cfvo type="percent" val="0"/>
        <cfvo type="percent" val="81"/>
        <cfvo type="percent" val="90"/>
      </iconSet>
    </cfRule>
  </conditionalFormatting>
  <conditionalFormatting sqref="AP30">
    <cfRule type="iconSet" priority="4" dxfId="281">
      <iconSet iconSet="3TrafficLights1">
        <cfvo type="percent" val="0"/>
        <cfvo type="percent" val="33"/>
        <cfvo type="percent" val="67"/>
      </iconSet>
    </cfRule>
  </conditionalFormatting>
  <conditionalFormatting sqref="AP18:AP30">
    <cfRule type="colorScale" priority="2" dxfId="281">
      <colorScale>
        <cfvo type="min" val="0"/>
        <cfvo type="percent" val="85"/>
        <cfvo type="max"/>
        <color rgb="FFF8696B"/>
        <color rgb="FFFFEB84"/>
        <color rgb="FF63BE7B"/>
      </colorScale>
    </cfRule>
  </conditionalFormatting>
  <conditionalFormatting sqref="AP28">
    <cfRule type="colorScale" priority="1" dxfId="281">
      <colorScale>
        <cfvo type="min" val="0"/>
        <cfvo type="max"/>
        <color rgb="FF63BE7B"/>
        <color rgb="FFFFEF9C"/>
      </colorScale>
    </cfRule>
  </conditionalFormatting>
  <dataValidations count="8">
    <dataValidation type="list" allowBlank="1" showInputMessage="1" showErrorMessage="1" sqref="K18:K29">
      <formula1>PROGRAMACION</formula1>
    </dataValidation>
    <dataValidation type="list" allowBlank="1" showInputMessage="1" showErrorMessage="1" sqref="R18:R29">
      <formula1>INDICADOR</formula1>
    </dataValidation>
    <dataValidation type="list" allowBlank="1" showInputMessage="1" showErrorMessage="1" sqref="V18:V29">
      <formula1>FUENTE</formula1>
    </dataValidation>
    <dataValidation type="list" allowBlank="1" showInputMessage="1" showErrorMessage="1" sqref="W18:W29">
      <formula1>RUBROS</formula1>
    </dataValidation>
    <dataValidation type="list" allowBlank="1" showInputMessage="1" showErrorMessage="1" sqref="X18:X29">
      <formula1>CODIGO</formula1>
    </dataValidation>
    <dataValidation type="list" allowBlank="1" showInputMessage="1" showErrorMessage="1" sqref="U18:U29">
      <formula1>CONTRALORIA</formula1>
    </dataValidation>
    <dataValidation type="list" allowBlank="1" showInputMessage="1" showErrorMessage="1" sqref="AC5">
      <formula1>$BC$8:$BC$11</formula1>
    </dataValidation>
    <dataValidation type="list" allowBlank="1" showInputMessage="1" showErrorMessage="1" sqref="G18:G29">
      <formula1>META02</formula1>
    </dataValidation>
  </dataValidations>
  <hyperlinks>
    <hyperlink ref="AL19" r:id="rId1" display="http://gaia.gobiernobogota.gov.co/noticias/encuesta-de-resignificaci%C3%B3n-sig, "/>
    <hyperlink ref="AL18" r:id="rId2" display="http://www.gobiernobogota.gov.co/transparencia/planeacion/metas-objetivos-indicadores en el cual se encuentra consolidado procesos y alcaldias locales"/>
    <hyperlink ref="AR18" r:id="rId3" display="http://www.gobiernobogota.gov.co/sites/gobiernobogota.gov.co/files/planeacion/dir_estra_publi2.pdf&#10;"/>
    <hyperlink ref="AR21" r:id="rId4" display="http://gaia.gobiernobogota.gov.co/content/buenas-pr%C3%A1cticas"/>
    <hyperlink ref="AR22" r:id="rId5" display="http://gaia.gobiernobogota.gov.co/sites/default/files/documentos/sig/documentos/Procedimiento/gcn-m001.pdf"/>
    <hyperlink ref="AR28"/>
  </hyperlinks>
  <printOptions/>
  <pageMargins left="0.7086614173228347" right="0.7086614173228347" top="0.7480314960629921" bottom="0.7480314960629921" header="0.31496062992125984" footer="0.31496062992125984"/>
  <pageSetup orientation="landscape" paperSize="14" scale="40" r:id="rId8"/>
  <colBreaks count="1" manualBreakCount="1">
    <brk id="26" max="42" man="1"/>
  </colBreaks>
  <legacyDrawing r:id="rId7"/>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G21" sqref="G21"/>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44</v>
      </c>
      <c r="B1" t="s">
        <v>30</v>
      </c>
      <c r="C1" t="s">
        <v>47</v>
      </c>
      <c r="D1" t="s">
        <v>49</v>
      </c>
      <c r="F1" t="s">
        <v>20</v>
      </c>
    </row>
    <row r="2" spans="1:6" ht="15">
      <c r="A2" t="s">
        <v>38</v>
      </c>
      <c r="B2" t="s">
        <v>45</v>
      </c>
      <c r="D2" t="s">
        <v>50</v>
      </c>
      <c r="F2" t="s">
        <v>56</v>
      </c>
    </row>
    <row r="3" spans="1:6" ht="15">
      <c r="A3" t="s">
        <v>39</v>
      </c>
      <c r="B3" t="s">
        <v>46</v>
      </c>
      <c r="D3" t="s">
        <v>51</v>
      </c>
      <c r="F3" t="s">
        <v>57</v>
      </c>
    </row>
    <row r="4" spans="1:6" ht="15">
      <c r="A4" t="s">
        <v>40</v>
      </c>
      <c r="D4" t="s">
        <v>52</v>
      </c>
      <c r="F4" t="s">
        <v>58</v>
      </c>
    </row>
    <row r="5" spans="1:4" ht="15">
      <c r="A5" t="s">
        <v>41</v>
      </c>
      <c r="D5" t="s">
        <v>53</v>
      </c>
    </row>
    <row r="6" spans="1:7" ht="15">
      <c r="A6" t="s">
        <v>42</v>
      </c>
      <c r="C6" t="s">
        <v>116</v>
      </c>
      <c r="E6" t="s">
        <v>72</v>
      </c>
      <c r="G6" t="s">
        <v>73</v>
      </c>
    </row>
    <row r="7" spans="1:7" ht="15">
      <c r="A7" t="s">
        <v>43</v>
      </c>
      <c r="C7" t="s">
        <v>117</v>
      </c>
      <c r="E7" t="s">
        <v>54</v>
      </c>
      <c r="G7" t="s">
        <v>74</v>
      </c>
    </row>
    <row r="8" spans="3:7" ht="15">
      <c r="C8" t="s">
        <v>118</v>
      </c>
      <c r="E8" t="s">
        <v>55</v>
      </c>
      <c r="G8" t="s">
        <v>75</v>
      </c>
    </row>
    <row r="9" spans="3:5" ht="15">
      <c r="C9" t="s">
        <v>125</v>
      </c>
      <c r="E9" t="s">
        <v>70</v>
      </c>
    </row>
    <row r="10" ht="15">
      <c r="E10" t="s">
        <v>71</v>
      </c>
    </row>
    <row r="12" spans="1:8" s="19" customFormat="1" ht="74.25" customHeight="1">
      <c r="A12" s="29"/>
      <c r="C12" s="30"/>
      <c r="D12" s="22"/>
      <c r="H12" s="19" t="s">
        <v>79</v>
      </c>
    </row>
    <row r="13" spans="1:8" s="19" customFormat="1" ht="74.25" customHeight="1">
      <c r="A13" s="29"/>
      <c r="C13" s="30"/>
      <c r="D13" s="22"/>
      <c r="H13" s="19" t="s">
        <v>80</v>
      </c>
    </row>
    <row r="14" spans="1:8" s="19" customFormat="1" ht="74.25" customHeight="1">
      <c r="A14" s="29"/>
      <c r="C14" s="30"/>
      <c r="D14" s="18"/>
      <c r="H14" s="19" t="s">
        <v>81</v>
      </c>
    </row>
    <row r="15" spans="1:8" s="19" customFormat="1" ht="74.25" customHeight="1">
      <c r="A15" s="29"/>
      <c r="C15" s="30"/>
      <c r="D15" s="18"/>
      <c r="H15" s="19" t="s">
        <v>82</v>
      </c>
    </row>
    <row r="16" spans="1:4" s="19" customFormat="1" ht="74.25" customHeight="1" thickBot="1">
      <c r="A16" s="29"/>
      <c r="C16" s="30"/>
      <c r="D16" s="21"/>
    </row>
    <row r="17" spans="1:4" s="19" customFormat="1" ht="74.25" customHeight="1">
      <c r="A17" s="29"/>
      <c r="C17" s="30"/>
      <c r="D17" s="20"/>
    </row>
    <row r="18" spans="1:4" s="19" customFormat="1" ht="74.25" customHeight="1">
      <c r="A18" s="29"/>
      <c r="C18" s="30"/>
      <c r="D18" s="22"/>
    </row>
    <row r="19" spans="1:4" s="19" customFormat="1" ht="74.25" customHeight="1">
      <c r="A19" s="29"/>
      <c r="C19" s="30"/>
      <c r="D19" s="22"/>
    </row>
    <row r="20" spans="1:4" s="19" customFormat="1" ht="74.25" customHeight="1">
      <c r="A20" s="29"/>
      <c r="C20" s="30"/>
      <c r="D20" s="22"/>
    </row>
    <row r="21" spans="1:4" s="19" customFormat="1" ht="74.25" customHeight="1" thickBot="1">
      <c r="A21" s="29"/>
      <c r="C21" s="31"/>
      <c r="D21" s="22"/>
    </row>
    <row r="22" spans="3:4" ht="18.75" thickBot="1">
      <c r="C22" s="31"/>
      <c r="D22" s="20"/>
    </row>
    <row r="23" spans="3:4" ht="18.75" thickBot="1">
      <c r="C23" s="31"/>
      <c r="D23" s="17"/>
    </row>
    <row r="24" spans="3:4" ht="18">
      <c r="C24" s="32"/>
      <c r="D24" s="20"/>
    </row>
    <row r="25" spans="3:4" ht="18">
      <c r="C25" s="32"/>
      <c r="D25" s="22"/>
    </row>
    <row r="26" spans="3:4" ht="18">
      <c r="C26" s="32"/>
      <c r="D26" s="22"/>
    </row>
    <row r="27" spans="3:4" ht="18.75" thickBot="1">
      <c r="C27" s="32"/>
      <c r="D27" s="21"/>
    </row>
    <row r="28" spans="3:4" ht="18">
      <c r="C28" s="32"/>
      <c r="D28" s="20"/>
    </row>
    <row r="29" spans="3:4" ht="18">
      <c r="C29" s="32"/>
      <c r="D29" s="22"/>
    </row>
    <row r="30" spans="3:4" ht="18">
      <c r="C30" s="32"/>
      <c r="D30" s="22"/>
    </row>
    <row r="31" spans="3:4" ht="18">
      <c r="C31" s="32"/>
      <c r="D31" s="22"/>
    </row>
    <row r="32" spans="3:4" ht="18">
      <c r="C32" s="33"/>
      <c r="D32" s="22"/>
    </row>
    <row r="33" spans="3:4" ht="18">
      <c r="C33" s="33"/>
      <c r="D33" s="22"/>
    </row>
    <row r="34" spans="3:4" ht="18">
      <c r="C34" s="33"/>
      <c r="D34" s="21"/>
    </row>
    <row r="35" spans="3:4" ht="18">
      <c r="C35" s="33"/>
      <c r="D35" s="21"/>
    </row>
    <row r="36" spans="3:4" ht="18">
      <c r="C36" s="33"/>
      <c r="D36" s="21"/>
    </row>
    <row r="37" spans="3:4" ht="18">
      <c r="C37" s="33"/>
      <c r="D37" s="21"/>
    </row>
    <row r="38" spans="3:4" ht="18">
      <c r="C38" s="33"/>
      <c r="D38" s="24"/>
    </row>
    <row r="39" spans="3:4" ht="18">
      <c r="C39" s="33"/>
      <c r="D39" s="24"/>
    </row>
    <row r="40" spans="3:4" ht="18">
      <c r="C40" s="34"/>
      <c r="D40" s="24"/>
    </row>
    <row r="41" spans="3:4" ht="18">
      <c r="C41" s="34"/>
      <c r="D41" s="24"/>
    </row>
    <row r="42" spans="3:4" ht="18.75" thickBot="1">
      <c r="C42" s="35"/>
      <c r="D42" s="24"/>
    </row>
    <row r="43" spans="3:4" ht="18">
      <c r="C43" s="36"/>
      <c r="D43" s="20"/>
    </row>
    <row r="44" spans="3:4" ht="18">
      <c r="C44" s="37"/>
      <c r="D44" s="21"/>
    </row>
    <row r="45" spans="3:4" ht="18">
      <c r="C45" s="37"/>
      <c r="D45" s="21"/>
    </row>
    <row r="46" spans="3:4" ht="18">
      <c r="C46" s="37"/>
      <c r="D46" s="24"/>
    </row>
    <row r="47" spans="3:4" ht="18.75" thickBot="1">
      <c r="C47" s="38"/>
      <c r="D47" s="23"/>
    </row>
    <row r="48" ht="18">
      <c r="C48" s="39"/>
    </row>
    <row r="49" ht="18">
      <c r="C49" s="39"/>
    </row>
    <row r="50" ht="18">
      <c r="C50" s="39"/>
    </row>
    <row r="51" ht="18">
      <c r="C51" s="39"/>
    </row>
    <row r="52" ht="18">
      <c r="C52" s="40"/>
    </row>
    <row r="53" ht="18">
      <c r="C53" s="40"/>
    </row>
    <row r="54" ht="18">
      <c r="C54" s="40"/>
    </row>
    <row r="55" ht="18">
      <c r="C55" s="40"/>
    </row>
    <row r="56" ht="18">
      <c r="C56" s="41"/>
    </row>
    <row r="57" ht="18">
      <c r="C57" s="42"/>
    </row>
    <row r="58" ht="18">
      <c r="C58" s="42"/>
    </row>
    <row r="59" ht="18">
      <c r="C59" s="42"/>
    </row>
    <row r="60" ht="18.75" thickBot="1">
      <c r="C60" s="43"/>
    </row>
    <row r="61" ht="18">
      <c r="C61" s="44"/>
    </row>
    <row r="62" ht="18">
      <c r="C62" s="45"/>
    </row>
    <row r="63" ht="18">
      <c r="C63" s="45"/>
    </row>
    <row r="64" ht="18">
      <c r="C64" s="45"/>
    </row>
    <row r="65" ht="18">
      <c r="C65" s="45"/>
    </row>
    <row r="66" ht="18">
      <c r="C66" s="46"/>
    </row>
    <row r="67" ht="18">
      <c r="C67" s="46"/>
    </row>
    <row r="68" ht="18">
      <c r="C68" s="46"/>
    </row>
    <row r="69" ht="18">
      <c r="C69" s="46"/>
    </row>
    <row r="70" ht="18">
      <c r="C70" s="46"/>
    </row>
    <row r="71" ht="18">
      <c r="C71" s="47"/>
    </row>
    <row r="72" ht="18">
      <c r="C72" s="46"/>
    </row>
    <row r="73" ht="18">
      <c r="C73" s="46"/>
    </row>
    <row r="74" ht="18">
      <c r="C74" s="46"/>
    </row>
    <row r="75" ht="18">
      <c r="C75" s="46"/>
    </row>
    <row r="76" ht="18">
      <c r="C76" s="46"/>
    </row>
    <row r="77" ht="18">
      <c r="C77" s="46"/>
    </row>
    <row r="78" ht="18">
      <c r="C78" s="46"/>
    </row>
    <row r="79" ht="18">
      <c r="C79" s="45"/>
    </row>
    <row r="80" ht="18">
      <c r="C80" s="45"/>
    </row>
    <row r="81" ht="18">
      <c r="C81" s="45"/>
    </row>
    <row r="82" ht="18">
      <c r="C82" s="45"/>
    </row>
    <row r="83" ht="18">
      <c r="C83" s="45"/>
    </row>
    <row r="84" ht="18">
      <c r="C84" s="45"/>
    </row>
    <row r="85" ht="18">
      <c r="C85" s="48"/>
    </row>
    <row r="86" ht="18">
      <c r="C86" s="45"/>
    </row>
    <row r="87" ht="18">
      <c r="C87" s="45"/>
    </row>
    <row r="88" ht="18.75" thickBot="1">
      <c r="C88" s="49"/>
    </row>
    <row r="89" ht="18">
      <c r="C89" s="50"/>
    </row>
    <row r="90" ht="18">
      <c r="C90" s="46"/>
    </row>
    <row r="91" ht="18">
      <c r="C91" s="46"/>
    </row>
    <row r="92" ht="18">
      <c r="C92" s="46"/>
    </row>
    <row r="93" ht="18">
      <c r="C93" s="46"/>
    </row>
    <row r="94" ht="18.75" thickBot="1">
      <c r="C94" s="51"/>
    </row>
    <row r="99" spans="2:3" ht="15">
      <c r="B99" t="s">
        <v>34</v>
      </c>
      <c r="C99" t="s">
        <v>59</v>
      </c>
    </row>
    <row r="100" spans="2:3" ht="30">
      <c r="B100" s="26">
        <v>1167</v>
      </c>
      <c r="C100" s="19" t="s">
        <v>60</v>
      </c>
    </row>
    <row r="101" spans="2:3" ht="30">
      <c r="B101" s="26">
        <v>1131</v>
      </c>
      <c r="C101" s="19" t="s">
        <v>61</v>
      </c>
    </row>
    <row r="102" spans="2:3" ht="30">
      <c r="B102" s="26">
        <v>1177</v>
      </c>
      <c r="C102" s="19" t="s">
        <v>62</v>
      </c>
    </row>
    <row r="103" spans="2:3" ht="30">
      <c r="B103" s="26">
        <v>1094</v>
      </c>
      <c r="C103" s="19" t="s">
        <v>63</v>
      </c>
    </row>
    <row r="104" spans="2:3" ht="30">
      <c r="B104" s="26">
        <v>1128</v>
      </c>
      <c r="C104" s="19" t="s">
        <v>64</v>
      </c>
    </row>
    <row r="105" spans="2:3" ht="30">
      <c r="B105" s="26">
        <v>1095</v>
      </c>
      <c r="C105" s="19" t="s">
        <v>65</v>
      </c>
    </row>
    <row r="106" spans="2:3" ht="45">
      <c r="B106" s="26">
        <v>1129</v>
      </c>
      <c r="C106" s="19" t="s">
        <v>66</v>
      </c>
    </row>
    <row r="107" spans="2:3" ht="45">
      <c r="B107" s="26">
        <v>1120</v>
      </c>
      <c r="C107" s="19" t="s">
        <v>67</v>
      </c>
    </row>
    <row r="108" ht="15">
      <c r="B108" s="25"/>
    </row>
    <row r="109" ht="15">
      <c r="B109" s="25"/>
    </row>
  </sheetData>
  <sheetProtection/>
  <conditionalFormatting sqref="C13">
    <cfRule type="colorScale" priority="1" dxfId="281">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lastPrinted>2016-09-29T15:31:05Z</cp:lastPrinted>
  <dcterms:created xsi:type="dcterms:W3CDTF">2016-04-29T15:58:00Z</dcterms:created>
  <dcterms:modified xsi:type="dcterms:W3CDTF">2017-10-31T16:55:44Z</dcterms:modified>
  <cp:category/>
  <cp:version/>
  <cp:contentType/>
  <cp:contentStatus/>
</cp:coreProperties>
</file>