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p\Desktop\Planes de gestión III trimestre\"/>
    </mc:Choice>
  </mc:AlternateContent>
  <bookViews>
    <workbookView xWindow="0" yWindow="0" windowWidth="10215" windowHeight="6480" tabRatio="477"/>
  </bookViews>
  <sheets>
    <sheet name="PLAN GESTION POR PROCESO" sheetId="1" r:id="rId1"/>
    <sheet name="Hoja3" sheetId="4" r:id="rId2"/>
    <sheet name="Hoja1" sheetId="3" r:id="rId3"/>
    <sheet name="Hoja2" sheetId="2" state="hidden" r:id="rId4"/>
  </sheets>
  <externalReferences>
    <externalReference r:id="rId5"/>
  </externalReferences>
  <definedNames>
    <definedName name="_xlnm._FilterDatabase" localSheetId="0" hidden="1">'PLAN GESTION POR PROCESO'!$A$13:$BD$59</definedName>
    <definedName name="_xlnm.Print_Area" localSheetId="0">'PLAN GESTION POR PROCESO'!$D$52:$K$58</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52511"/>
</workbook>
</file>

<file path=xl/calcChain.xml><?xml version="1.0" encoding="utf-8"?>
<calcChain xmlns="http://schemas.openxmlformats.org/spreadsheetml/2006/main">
  <c r="AH32" i="1" l="1"/>
  <c r="P26" i="1"/>
  <c r="P25" i="1"/>
  <c r="AA32" i="1" l="1"/>
  <c r="AB32" i="1"/>
  <c r="AA31" i="1"/>
  <c r="L19" i="3" l="1"/>
  <c r="I16" i="3" l="1"/>
  <c r="AA44" i="1" l="1"/>
  <c r="AZ15" i="1" l="1"/>
  <c r="BB15" i="1" s="1"/>
  <c r="BC15" i="1" s="1"/>
  <c r="AZ16" i="1"/>
  <c r="BB16" i="1" s="1"/>
  <c r="BC16" i="1" s="1"/>
  <c r="AZ17" i="1"/>
  <c r="BB17" i="1" s="1"/>
  <c r="BC17" i="1" s="1"/>
  <c r="AZ19" i="1"/>
  <c r="BB19" i="1" s="1"/>
  <c r="BC19" i="1" s="1"/>
  <c r="AZ21" i="1"/>
  <c r="BB21" i="1" s="1"/>
  <c r="BC21" i="1" s="1"/>
  <c r="AZ22" i="1"/>
  <c r="BB22" i="1" s="1"/>
  <c r="BC22" i="1" s="1"/>
  <c r="AZ23" i="1"/>
  <c r="BB23" i="1" s="1"/>
  <c r="BC23" i="1" s="1"/>
  <c r="AZ25" i="1"/>
  <c r="BB25" i="1" s="1"/>
  <c r="BC25" i="1" s="1"/>
  <c r="AZ26" i="1"/>
  <c r="BB26" i="1" s="1"/>
  <c r="BC26" i="1" s="1"/>
  <c r="AZ27" i="1"/>
  <c r="BB27" i="1" s="1"/>
  <c r="BC27" i="1" s="1"/>
  <c r="AZ28" i="1"/>
  <c r="BB28" i="1" s="1"/>
  <c r="BC28" i="1" s="1"/>
  <c r="AZ29" i="1"/>
  <c r="BB29" i="1" s="1"/>
  <c r="BC29" i="1" s="1"/>
  <c r="AZ30" i="1"/>
  <c r="BB30" i="1" s="1"/>
  <c r="BC30" i="1" s="1"/>
  <c r="AZ31" i="1"/>
  <c r="BB31" i="1" s="1"/>
  <c r="BC31" i="1" s="1"/>
  <c r="AZ33" i="1"/>
  <c r="BB33" i="1" s="1"/>
  <c r="BC33" i="1" s="1"/>
  <c r="AZ35" i="1"/>
  <c r="BB35" i="1" s="1"/>
  <c r="BC35" i="1" s="1"/>
  <c r="AZ36" i="1"/>
  <c r="BB36" i="1" s="1"/>
  <c r="BC36" i="1" s="1"/>
  <c r="AZ37" i="1"/>
  <c r="BB37" i="1" s="1"/>
  <c r="BC37" i="1" s="1"/>
  <c r="AZ38" i="1"/>
  <c r="BB38" i="1" s="1"/>
  <c r="BC38" i="1" s="1"/>
  <c r="AZ39" i="1"/>
  <c r="BB39" i="1" s="1"/>
  <c r="BC39" i="1" s="1"/>
  <c r="AZ40" i="1"/>
  <c r="BB40" i="1" s="1"/>
  <c r="BC40" i="1" s="1"/>
  <c r="AZ41" i="1"/>
  <c r="BB41" i="1" s="1"/>
  <c r="BC41" i="1" s="1"/>
  <c r="AZ42" i="1"/>
  <c r="BB42" i="1" s="1"/>
  <c r="BC42" i="1" s="1"/>
  <c r="AZ43" i="1"/>
  <c r="BB43" i="1" s="1"/>
  <c r="BC43" i="1" s="1"/>
  <c r="AZ44" i="1"/>
  <c r="BB44" i="1" s="1"/>
  <c r="BC44" i="1" s="1"/>
  <c r="AZ46" i="1"/>
  <c r="BB46" i="1" s="1"/>
  <c r="BC46" i="1" s="1"/>
  <c r="AZ48" i="1"/>
  <c r="BB48" i="1" s="1"/>
  <c r="BC48" i="1" s="1"/>
  <c r="AZ50" i="1"/>
  <c r="BB50" i="1" s="1"/>
  <c r="BC50" i="1" s="1"/>
  <c r="AZ52" i="1"/>
  <c r="BB52" i="1" s="1"/>
  <c r="BC52" i="1" s="1"/>
  <c r="AZ53" i="1"/>
  <c r="BB53" i="1" s="1"/>
  <c r="BC53" i="1" s="1"/>
  <c r="AZ54" i="1"/>
  <c r="BB54" i="1" s="1"/>
  <c r="BC54" i="1" s="1"/>
  <c r="AZ55" i="1"/>
  <c r="BB55" i="1" s="1"/>
  <c r="BC55" i="1" s="1"/>
  <c r="AZ56" i="1"/>
  <c r="BB56" i="1" s="1"/>
  <c r="BC56" i="1" s="1"/>
  <c r="AZ57" i="1"/>
  <c r="BB57" i="1" s="1"/>
  <c r="BC57" i="1" s="1"/>
  <c r="AZ58" i="1"/>
  <c r="BB58" i="1" s="1"/>
  <c r="BC58" i="1" s="1"/>
  <c r="AY58" i="1"/>
  <c r="AY57" i="1"/>
  <c r="AY56" i="1"/>
  <c r="AY55" i="1"/>
  <c r="AY54" i="1"/>
  <c r="AY53" i="1"/>
  <c r="AY52" i="1"/>
  <c r="AY50" i="1"/>
  <c r="AY48" i="1"/>
  <c r="AY46" i="1"/>
  <c r="AY44" i="1"/>
  <c r="AY43" i="1"/>
  <c r="AY42" i="1"/>
  <c r="AY41" i="1"/>
  <c r="AY40" i="1"/>
  <c r="AY39" i="1"/>
  <c r="AY38" i="1"/>
  <c r="AY37" i="1"/>
  <c r="AY36" i="1"/>
  <c r="AY35" i="1"/>
  <c r="AY33" i="1"/>
  <c r="AY31" i="1"/>
  <c r="AY30" i="1"/>
  <c r="AY29" i="1"/>
  <c r="AY28" i="1"/>
  <c r="AY27" i="1"/>
  <c r="AY26" i="1"/>
  <c r="AY25" i="1"/>
  <c r="AY23" i="1"/>
  <c r="AY22" i="1"/>
  <c r="AY21" i="1"/>
  <c r="AY19" i="1"/>
  <c r="AY17" i="1"/>
  <c r="AY16" i="1"/>
  <c r="AY15" i="1"/>
  <c r="AT52" i="1"/>
  <c r="AT16" i="1"/>
  <c r="AV16" i="1" s="1"/>
  <c r="AT17" i="1"/>
  <c r="AV17" i="1" s="1"/>
  <c r="AT19" i="1"/>
  <c r="AV19" i="1" s="1"/>
  <c r="AT21" i="1"/>
  <c r="AV21" i="1" s="1"/>
  <c r="AT22" i="1"/>
  <c r="AV22" i="1" s="1"/>
  <c r="AT23" i="1"/>
  <c r="AV23" i="1" s="1"/>
  <c r="AT25" i="1"/>
  <c r="AV25" i="1" s="1"/>
  <c r="AT26" i="1"/>
  <c r="AV26" i="1" s="1"/>
  <c r="AT27" i="1"/>
  <c r="AV27" i="1" s="1"/>
  <c r="AT28" i="1"/>
  <c r="AV28" i="1" s="1"/>
  <c r="AT29" i="1"/>
  <c r="AV29" i="1" s="1"/>
  <c r="AT30" i="1"/>
  <c r="AV30" i="1" s="1"/>
  <c r="AT31" i="1"/>
  <c r="AV31" i="1" s="1"/>
  <c r="AT33" i="1"/>
  <c r="AV33" i="1" s="1"/>
  <c r="AT34" i="1"/>
  <c r="AT35" i="1"/>
  <c r="AV35" i="1" s="1"/>
  <c r="AT36" i="1"/>
  <c r="AV36" i="1" s="1"/>
  <c r="AT37" i="1"/>
  <c r="AV37" i="1" s="1"/>
  <c r="AT38" i="1"/>
  <c r="AV38" i="1" s="1"/>
  <c r="AT39" i="1"/>
  <c r="AV39" i="1" s="1"/>
  <c r="AT40" i="1"/>
  <c r="AV40" i="1" s="1"/>
  <c r="AT41" i="1"/>
  <c r="AV41" i="1" s="1"/>
  <c r="AT42" i="1"/>
  <c r="AV42" i="1" s="1"/>
  <c r="AT43" i="1"/>
  <c r="AV43" i="1" s="1"/>
  <c r="AT44" i="1"/>
  <c r="AV44" i="1" s="1"/>
  <c r="AT46" i="1"/>
  <c r="AV46" i="1" s="1"/>
  <c r="AT48" i="1"/>
  <c r="AV48" i="1" s="1"/>
  <c r="AT50" i="1"/>
  <c r="AV50" i="1" s="1"/>
  <c r="AT53" i="1"/>
  <c r="AV53" i="1" s="1"/>
  <c r="AT54" i="1"/>
  <c r="AV54" i="1" s="1"/>
  <c r="AT55" i="1"/>
  <c r="AV55" i="1" s="1"/>
  <c r="AT56" i="1"/>
  <c r="AV56" i="1" s="1"/>
  <c r="AT57" i="1"/>
  <c r="AV57" i="1" s="1"/>
  <c r="AT58" i="1"/>
  <c r="AV58" i="1" s="1"/>
  <c r="AT15" i="1"/>
  <c r="AV15" i="1" s="1"/>
  <c r="AS58" i="1"/>
  <c r="AS57" i="1"/>
  <c r="AS56" i="1"/>
  <c r="AS55" i="1"/>
  <c r="AS54" i="1"/>
  <c r="AS53" i="1"/>
  <c r="AV52" i="1"/>
  <c r="AS52" i="1"/>
  <c r="AS50" i="1"/>
  <c r="AS48" i="1"/>
  <c r="AS46" i="1"/>
  <c r="AS44" i="1"/>
  <c r="AS43" i="1"/>
  <c r="AS42" i="1"/>
  <c r="AS41" i="1"/>
  <c r="AS40" i="1"/>
  <c r="AS39" i="1"/>
  <c r="AS38" i="1"/>
  <c r="AS37" i="1"/>
  <c r="AS36" i="1"/>
  <c r="AS35" i="1"/>
  <c r="AS33" i="1"/>
  <c r="AS31" i="1"/>
  <c r="AS30" i="1"/>
  <c r="AS29" i="1"/>
  <c r="AS28" i="1"/>
  <c r="AS27" i="1"/>
  <c r="AS26" i="1"/>
  <c r="AS25" i="1"/>
  <c r="AS23" i="1"/>
  <c r="AS22" i="1"/>
  <c r="AS21" i="1"/>
  <c r="AS19" i="1"/>
  <c r="AS17" i="1"/>
  <c r="AS16" i="1"/>
  <c r="AS15" i="1"/>
  <c r="AN16" i="1"/>
  <c r="AP16" i="1" s="1"/>
  <c r="AN17" i="1"/>
  <c r="AP17" i="1" s="1"/>
  <c r="AN19" i="1"/>
  <c r="AP19" i="1" s="1"/>
  <c r="AN21" i="1"/>
  <c r="AP21" i="1" s="1"/>
  <c r="AN22" i="1"/>
  <c r="AP22" i="1" s="1"/>
  <c r="AN23" i="1"/>
  <c r="AP23" i="1" s="1"/>
  <c r="AN25" i="1"/>
  <c r="AP25" i="1" s="1"/>
  <c r="AN26" i="1"/>
  <c r="AP26" i="1" s="1"/>
  <c r="AN27" i="1"/>
  <c r="AP27" i="1" s="1"/>
  <c r="AN28" i="1"/>
  <c r="AP28" i="1" s="1"/>
  <c r="AN29" i="1"/>
  <c r="AP29" i="1" s="1"/>
  <c r="AN30" i="1"/>
  <c r="AP30" i="1" s="1"/>
  <c r="AN31" i="1"/>
  <c r="AP31" i="1" s="1"/>
  <c r="AN33" i="1"/>
  <c r="AP33" i="1" s="1"/>
  <c r="AN35" i="1"/>
  <c r="AP35" i="1" s="1"/>
  <c r="AN36" i="1"/>
  <c r="AP36" i="1" s="1"/>
  <c r="AN37" i="1"/>
  <c r="AP37" i="1" s="1"/>
  <c r="AN38" i="1"/>
  <c r="AP38" i="1" s="1"/>
  <c r="AN39" i="1"/>
  <c r="AP39" i="1" s="1"/>
  <c r="AN40" i="1"/>
  <c r="AP40" i="1" s="1"/>
  <c r="AN41" i="1"/>
  <c r="AP41" i="1" s="1"/>
  <c r="AN42" i="1"/>
  <c r="AP42" i="1" s="1"/>
  <c r="AN43" i="1"/>
  <c r="AP43" i="1" s="1"/>
  <c r="AN44" i="1"/>
  <c r="AP44" i="1" s="1"/>
  <c r="AN46" i="1"/>
  <c r="AP46" i="1" s="1"/>
  <c r="AN48" i="1"/>
  <c r="AP48" i="1" s="1"/>
  <c r="AN50" i="1"/>
  <c r="AP50" i="1" s="1"/>
  <c r="AN52" i="1"/>
  <c r="AP52" i="1" s="1"/>
  <c r="AN53" i="1"/>
  <c r="AP53" i="1" s="1"/>
  <c r="AN54" i="1"/>
  <c r="AP54" i="1" s="1"/>
  <c r="AN55" i="1"/>
  <c r="AP55" i="1" s="1"/>
  <c r="AN56" i="1"/>
  <c r="AP56" i="1" s="1"/>
  <c r="AN57" i="1"/>
  <c r="AP57" i="1" s="1"/>
  <c r="AN58" i="1"/>
  <c r="AP58" i="1" s="1"/>
  <c r="AN15" i="1"/>
  <c r="AP15" i="1" s="1"/>
  <c r="AM58" i="1"/>
  <c r="AM57" i="1"/>
  <c r="AM56" i="1"/>
  <c r="AM55" i="1"/>
  <c r="AM54" i="1"/>
  <c r="AM53" i="1"/>
  <c r="AM52" i="1"/>
  <c r="AM50" i="1"/>
  <c r="AM48" i="1"/>
  <c r="AM46" i="1"/>
  <c r="AM44" i="1"/>
  <c r="AM43" i="1"/>
  <c r="AM42" i="1"/>
  <c r="AM41" i="1"/>
  <c r="AM40" i="1"/>
  <c r="AM39" i="1"/>
  <c r="AM38" i="1"/>
  <c r="AM37" i="1"/>
  <c r="AM36" i="1"/>
  <c r="AM35" i="1"/>
  <c r="AM33" i="1"/>
  <c r="AM31" i="1"/>
  <c r="AM30" i="1"/>
  <c r="AM29" i="1"/>
  <c r="AM28" i="1"/>
  <c r="AM27" i="1"/>
  <c r="AM26" i="1"/>
  <c r="AM25" i="1"/>
  <c r="AM23" i="1"/>
  <c r="AM22" i="1"/>
  <c r="AM21" i="1"/>
  <c r="AM19" i="1"/>
  <c r="AM17" i="1"/>
  <c r="AM16" i="1"/>
  <c r="AM15" i="1"/>
  <c r="AH48" i="1"/>
  <c r="AH27" i="1"/>
  <c r="AJ27" i="1" s="1"/>
  <c r="AH16" i="1"/>
  <c r="AJ16" i="1" s="1"/>
  <c r="AH17" i="1"/>
  <c r="AH19" i="1"/>
  <c r="AJ19" i="1" s="1"/>
  <c r="AH21" i="1"/>
  <c r="AH22" i="1"/>
  <c r="AH23" i="1"/>
  <c r="AJ23" i="1" s="1"/>
  <c r="AH25" i="1"/>
  <c r="AH26" i="1"/>
  <c r="AH28" i="1"/>
  <c r="AH29" i="1"/>
  <c r="AH30" i="1"/>
  <c r="AH31" i="1"/>
  <c r="AH33" i="1"/>
  <c r="AH35" i="1"/>
  <c r="AJ35" i="1" s="1"/>
  <c r="AH36" i="1"/>
  <c r="AH37" i="1"/>
  <c r="AJ37" i="1" s="1"/>
  <c r="AH38" i="1"/>
  <c r="AJ38" i="1" s="1"/>
  <c r="AH39" i="1"/>
  <c r="AH40" i="1"/>
  <c r="AJ40" i="1" s="1"/>
  <c r="AH41" i="1"/>
  <c r="AH42" i="1"/>
  <c r="AH43" i="1"/>
  <c r="AH44" i="1"/>
  <c r="AJ44" i="1" s="1"/>
  <c r="AH46" i="1"/>
  <c r="AJ46" i="1" s="1"/>
  <c r="AH50" i="1"/>
  <c r="AH52" i="1"/>
  <c r="AH53" i="1"/>
  <c r="AH54" i="1"/>
  <c r="AH55" i="1"/>
  <c r="AH56" i="1"/>
  <c r="AH57" i="1"/>
  <c r="AJ57" i="1" s="1"/>
  <c r="AH58" i="1"/>
  <c r="AH15" i="1"/>
  <c r="AJ15" i="1" s="1"/>
  <c r="AG58" i="1"/>
  <c r="AG57" i="1"/>
  <c r="AG56" i="1"/>
  <c r="AG55" i="1"/>
  <c r="AG54" i="1"/>
  <c r="AG53" i="1"/>
  <c r="AG52" i="1"/>
  <c r="AG50" i="1"/>
  <c r="AG48" i="1"/>
  <c r="AG46" i="1"/>
  <c r="AG44" i="1"/>
  <c r="AG43" i="1"/>
  <c r="AG42" i="1"/>
  <c r="AG41" i="1"/>
  <c r="AG40" i="1"/>
  <c r="AG39" i="1"/>
  <c r="AG38" i="1"/>
  <c r="AG37" i="1"/>
  <c r="AG36" i="1"/>
  <c r="AG35" i="1"/>
  <c r="AG33" i="1"/>
  <c r="AG31" i="1"/>
  <c r="AG30" i="1"/>
  <c r="AG29" i="1"/>
  <c r="AG28" i="1"/>
  <c r="AG27" i="1"/>
  <c r="AG26" i="1"/>
  <c r="AG25" i="1"/>
  <c r="AG23" i="1"/>
  <c r="AG22" i="1"/>
  <c r="AG21" i="1"/>
  <c r="AG19" i="1"/>
  <c r="AG17" i="1"/>
  <c r="AG16" i="1"/>
  <c r="AG15" i="1"/>
  <c r="AA58" i="1"/>
  <c r="AA57" i="1"/>
  <c r="AA56" i="1"/>
  <c r="AA55" i="1"/>
  <c r="AA54" i="1"/>
  <c r="AA53" i="1"/>
  <c r="AA52" i="1"/>
  <c r="AA50" i="1"/>
  <c r="AA48" i="1"/>
  <c r="AA46" i="1"/>
  <c r="AA43" i="1"/>
  <c r="AA42" i="1"/>
  <c r="AA41" i="1"/>
  <c r="AA40" i="1"/>
  <c r="AA39" i="1"/>
  <c r="AA38" i="1"/>
  <c r="AA37" i="1"/>
  <c r="AA36" i="1"/>
  <c r="AA35" i="1"/>
  <c r="AA33" i="1"/>
  <c r="AA30" i="1"/>
  <c r="AA29" i="1"/>
  <c r="AA28" i="1"/>
  <c r="AA27" i="1"/>
  <c r="AA26" i="1"/>
  <c r="AA25" i="1"/>
  <c r="AA23" i="1"/>
  <c r="AA22" i="1"/>
  <c r="AA21" i="1"/>
  <c r="AA19" i="1"/>
  <c r="AA17" i="1"/>
  <c r="AA16" i="1"/>
  <c r="AA15" i="1"/>
  <c r="AB16" i="1"/>
  <c r="AB17" i="1"/>
  <c r="AB19" i="1"/>
  <c r="AD19" i="1" s="1"/>
  <c r="AB21" i="1"/>
  <c r="AD21" i="1" s="1"/>
  <c r="AB22" i="1"/>
  <c r="AB25" i="1"/>
  <c r="AD25" i="1" s="1"/>
  <c r="AB26" i="1"/>
  <c r="AD26" i="1" s="1"/>
  <c r="AB27" i="1"/>
  <c r="AD27" i="1" s="1"/>
  <c r="AB28" i="1"/>
  <c r="AB29" i="1"/>
  <c r="AB30" i="1"/>
  <c r="AB31" i="1"/>
  <c r="AB33" i="1"/>
  <c r="AB35" i="1"/>
  <c r="AB36" i="1"/>
  <c r="AB37" i="1"/>
  <c r="AB38" i="1"/>
  <c r="AB39" i="1"/>
  <c r="AD39" i="1" s="1"/>
  <c r="AB40" i="1"/>
  <c r="AB41" i="1"/>
  <c r="AD41" i="1" s="1"/>
  <c r="AB42" i="1"/>
  <c r="AB43" i="1"/>
  <c r="AD43" i="1" s="1"/>
  <c r="AB44" i="1"/>
  <c r="AD44" i="1" s="1"/>
  <c r="AB46" i="1"/>
  <c r="AD46" i="1" s="1"/>
  <c r="AB48" i="1"/>
  <c r="AB50" i="1"/>
  <c r="AB52" i="1"/>
  <c r="AB53" i="1"/>
  <c r="AB54" i="1"/>
  <c r="AB55" i="1"/>
  <c r="AB56" i="1"/>
  <c r="AB57" i="1"/>
  <c r="AD57" i="1" s="1"/>
  <c r="AB58" i="1"/>
  <c r="AD58" i="1" s="1"/>
  <c r="AB15" i="1"/>
  <c r="E59" i="1"/>
  <c r="AJ54" i="1" l="1"/>
  <c r="AP59" i="1"/>
  <c r="AD59" i="1"/>
  <c r="AV59" i="1"/>
  <c r="AJ59" i="1"/>
  <c r="BA59" i="1"/>
</calcChain>
</file>

<file path=xl/comments1.xml><?xml version="1.0" encoding="utf-8"?>
<comments xmlns="http://schemas.openxmlformats.org/spreadsheetml/2006/main">
  <authors>
    <author>juan.jimenez</author>
  </authors>
  <commentList>
    <comment ref="J13" authorId="0" shapeId="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authors>
    <author>Sandy.Calderon</author>
  </authors>
  <commentList>
    <comment ref="C91" authorId="0" shape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<sst xmlns="http://schemas.openxmlformats.org/spreadsheetml/2006/main" count="741" uniqueCount="459">
  <si>
    <t>SECRETARIA DISTRITAL DE GOBIERNO</t>
  </si>
  <si>
    <t>VIGENCIA DE LA PLANEACIÓN</t>
  </si>
  <si>
    <t>CONTROL DE CAMBIOS</t>
  </si>
  <si>
    <t>DEPENDENCIA</t>
  </si>
  <si>
    <t>VERSIÓN</t>
  </si>
  <si>
    <t>FECHA</t>
  </si>
  <si>
    <t>DESCRIPCIÓN DE LA MODIFICACIÓN</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</si>
  <si>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</si>
  <si>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</si>
  <si>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</si>
  <si>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</si>
  <si>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</si>
  <si>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</si>
  <si>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</si>
  <si>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</si>
  <si>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</si>
  <si>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</si>
  <si>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</si>
  <si>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</si>
  <si>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</si>
  <si>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</si>
  <si>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</si>
  <si>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</si>
  <si>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</si>
  <si>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</si>
  <si>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</si>
  <si>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</si>
  <si>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</si>
  <si>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</si>
  <si>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</si>
  <si>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</si>
  <si>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</si>
  <si>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</si>
  <si>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</si>
  <si>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</si>
  <si>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</si>
  <si>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</si>
  <si>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</si>
  <si>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</si>
  <si>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</si>
  <si>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</si>
  <si>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</si>
  <si>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</si>
  <si>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</si>
  <si>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</si>
  <si>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</si>
  <si>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</si>
  <si>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</si>
  <si>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</si>
  <si>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</si>
  <si>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</si>
  <si>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</si>
  <si>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</si>
  <si>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</si>
  <si>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</si>
  <si>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</si>
  <si>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</si>
  <si>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Plan de Acción del Consejo Local de Gobierno</t>
  </si>
  <si>
    <t>EFICACIA</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</si>
  <si>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</si>
  <si>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</si>
  <si>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</si>
  <si>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</si>
  <si>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Proporción de Ciudanos Participantes en la Rendición de Cuentas 2017</t>
  </si>
  <si>
    <t>Lograr el 40% de avance en el cumplimiento fisico del Plan de Desarrollo Local</t>
  </si>
  <si>
    <t>Porcentaje de Avance en el Cumplimiento Fisico del Plan de Desarrollo Local</t>
  </si>
  <si>
    <t>Porcentaje de Avance Acumulado en el cumplimiento fisico del Plan de Desarrollo Local</t>
  </si>
  <si>
    <t>Avance Acumulado Fisico en el Cumplimiento del Plan de Desarrollo Local</t>
  </si>
  <si>
    <t>EFECTIVIDAD</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</si>
  <si>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</si>
  <si>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</si>
  <si>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</si>
  <si>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</si>
  <si>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</si>
  <si>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CONSTANTE</t>
  </si>
  <si>
    <t xml:space="preserve">Respuestas Oportunas de los ejercicios de control politico, derechos de petición y/o solicitudes de información que realice el Concejo de Bogota D.C y el Congreso de la República </t>
  </si>
  <si>
    <t>SUMA</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</si>
  <si>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</si>
  <si>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</si>
  <si>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</si>
  <si>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</si>
  <si>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PLAN DE COMUNICACIONES</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</si>
  <si>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</si>
  <si>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</si>
  <si>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</si>
  <si>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</si>
  <si>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</si>
  <si>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</si>
  <si>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</si>
  <si>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</si>
  <si>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IVC</t>
  </si>
  <si>
    <t>Acciones de Control u Operativos en Materia de Urbanimos Relacionados con la Integridad del Espacio Público Realizados</t>
  </si>
  <si>
    <t>Numero de Acciones de Control u Operativos en Materia de Urbanimo Relacionados con la Integridad del Espacio Público Realizados</t>
  </si>
  <si>
    <t>Acciones de Control u Operativos en Materia de Urbanimo</t>
  </si>
  <si>
    <t>Realizar 42 acciones de control u operativos en materia de actividad economica</t>
  </si>
  <si>
    <t>Acciones de Control u Operativos en materia de actividad economica Realizados</t>
  </si>
  <si>
    <t>Numero de Acciones de Control u Operativos en materia de actividad economica</t>
  </si>
  <si>
    <t>Acciones de Control u Operativos en Materia de Actividad Economica</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</si>
  <si>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</si>
  <si>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</si>
  <si>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</si>
  <si>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Acciones de control u operativos en materia de urbanismo relacionados con la integridad urbanistica</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</si>
  <si>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</si>
  <si>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</si>
  <si>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</si>
  <si>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</si>
  <si>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</si>
  <si>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</si>
  <si>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</si>
  <si>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 xml:space="preserve">GESTIÓN CORPORATIVA LOCAL
</t>
  </si>
  <si>
    <t>Porcentaje de Compromisos del Presupuesto de Inversión Directa Disponible a la Vigencia para el FDL</t>
  </si>
  <si>
    <t>(Compromisos Presupuestales de Inversión Realizados/Total del Presupuesto de Inversión Directa de la Vigencia)</t>
  </si>
  <si>
    <t xml:space="preserve">Porcentaje de Compromisos del Presupuesto de Inversión Directa </t>
  </si>
  <si>
    <t>EFICIENCIA</t>
  </si>
  <si>
    <t>Porcentaje de Giros de Presupuesto de Inversión Directa Realizados</t>
  </si>
  <si>
    <t>(Giros de Presupuesto de Inversión Directa Realizados/Total de Presupuesto de Inversión directa Vigencia 2018)</t>
  </si>
  <si>
    <t xml:space="preserve">Giros de Presupuesto de Inversión Directa </t>
  </si>
  <si>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</si>
  <si>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</si>
  <si>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</si>
  <si>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</si>
  <si>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</si>
  <si>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Procesos Contractuales de Malla Vial y Parques de la Vigencia 2018</t>
  </si>
  <si>
    <t>Porcentaje de Publicación de los Procesos Contractuales del FDL y Modificaciones Contractuales Realizado</t>
  </si>
  <si>
    <t>(Procesos y Modificaciones Contractuales Publicados en el Portal SECOP/Total de Procesos y Modificaciones Contractuales de la Vigencia 2018)*100</t>
  </si>
  <si>
    <t xml:space="preserve"> Publicación de los Procesos Contractuales del FDL y Modificaciones Contractuales </t>
  </si>
  <si>
    <t>Bienes de Características Técnicas Uniformes de Común Utilización a través del portal Colombia Compra Eficiente Aquiridos</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</si>
  <si>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</si>
  <si>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</si>
  <si>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</si>
  <si>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Establecidos en la Directiva 12 de 2016 o Aquella que la Modifique</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</si>
  <si>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</si>
  <si>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</si>
  <si>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</si>
  <si>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</si>
  <si>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Porcentaje de asistencia a las jornadas programadas por la Dirección Financiera de la SDG</t>
  </si>
  <si>
    <t>(No. de jornadas a las que asistió el contador del FDL/No. de jornadas programadas por la Dirección Financiera)*100</t>
  </si>
  <si>
    <t>Porcentaje de reporte de información insumo para contabilidad</t>
  </si>
  <si>
    <t>(No. de reportes trimestrales remitidos al contador via Orfeo/No. de trimestres del año)*100
(Según la alcaldía se puede cambiar la periodicidad a mensual)</t>
  </si>
  <si>
    <t>CRECIENTE</t>
  </si>
  <si>
    <t>SERVICIO A LA CIUDADANIA</t>
  </si>
  <si>
    <t>Responder el 100% de los requerimientos asignados al proceso/Alcaldia Local durante cada trimestre</t>
  </si>
  <si>
    <t>Porcentaje de Requerimientos Asignados a la Alcaldia Local Respondidos</t>
  </si>
  <si>
    <t xml:space="preserve"> Requerimientos Asignados a la Alcaldia Local Respondidos</t>
  </si>
  <si>
    <t>GESTIÓN DEL PATRIMONIO DOCUMENTAL</t>
  </si>
  <si>
    <t>Politicas de Gestión de TIC Impartidas por la DTI Cumplidas</t>
  </si>
  <si>
    <t>Integrar las herramientas de planeación, gestión y control, con enfoque de innovación, mejoramiento continuo, responsabilidad social, desarrollo integral del talento humano y transparencia</t>
  </si>
  <si>
    <t>IMPLEMENTACIÓN DEL MODELO INTEGRADO DE PLANEACIÓN Y GESTIÓN</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</si>
  <si>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</si>
  <si>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</si>
  <si>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</si>
  <si>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</si>
  <si>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</si>
  <si>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</si>
  <si>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RUBROSFUNCIONAMIENTO</t>
  </si>
  <si>
    <t>SIG</t>
  </si>
  <si>
    <t>PROGRAMACION</t>
  </si>
  <si>
    <t>INDICADOR</t>
  </si>
  <si>
    <t>ADQUISICION DE BIENES</t>
  </si>
  <si>
    <t>GASTOS DE FUNCIONAMIENTO</t>
  </si>
  <si>
    <t>ADQUISICION DE SERVICIOS</t>
  </si>
  <si>
    <t>GASTOS DE INVERSION</t>
  </si>
  <si>
    <t>RUTINARIA</t>
  </si>
  <si>
    <t>SERVICIOS PUBLICOS</t>
  </si>
  <si>
    <t>GASTOS GENERALES</t>
  </si>
  <si>
    <t>SOTENIBILIDAD DEL SISTEMA DE GESTIÓN</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</si>
  <si>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</si>
  <si>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</si>
  <si>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</si>
  <si>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</si>
  <si>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</si>
  <si>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</si>
  <si>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</si>
  <si>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</si>
  <si>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</si>
  <si>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</si>
  <si>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</si>
  <si>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</si>
  <si>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</si>
  <si>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</si>
  <si>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</si>
  <si>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</si>
  <si>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</si>
  <si>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</si>
  <si>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</si>
  <si>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</si>
  <si>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</si>
  <si>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</si>
  <si>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</si>
  <si>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</si>
  <si>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</si>
  <si>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</si>
  <si>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</si>
  <si>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</si>
  <si>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</si>
  <si>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</si>
  <si>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</si>
  <si>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</si>
  <si>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</si>
  <si>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</si>
  <si>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</si>
  <si>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</si>
  <si>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</si>
  <si>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</si>
  <si>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</si>
  <si>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</si>
  <si>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</si>
  <si>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</si>
  <si>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</si>
  <si>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</si>
  <si>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</si>
  <si>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</si>
  <si>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</si>
  <si>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</si>
  <si>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</si>
  <si>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</si>
  <si>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</si>
  <si>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</si>
  <si>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</si>
  <si>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</si>
  <si>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</si>
  <si>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</si>
  <si>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</si>
  <si>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</si>
  <si>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</si>
  <si>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</si>
  <si>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</si>
  <si>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</si>
  <si>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</si>
  <si>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</si>
  <si>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 xml:space="preserve">Herramienta de Registro de Requisitos Legales </t>
  </si>
  <si>
    <t>VIGENCIA 2017</t>
  </si>
  <si>
    <t>N/A</t>
  </si>
  <si>
    <t>Mediciones de desempeño ambiental realizadas en el proceso/alcaldia local</t>
  </si>
  <si>
    <t>Gestión Ambiental</t>
  </si>
  <si>
    <t>Numero de mediciones del desempeño ambiental en el proceso/alcaldia local realizados</t>
  </si>
  <si>
    <t>Buenas practicas y lecciones aprendidas identificadas por proceso o Alcaldía Local en la herramienta de gestión del conocimiento (AGORA)</t>
  </si>
  <si>
    <t>Buenas y lecciones aprendidas identificadas en la herramienta de gestión del conocimiento  (AGORA)</t>
  </si>
  <si>
    <t>AGORA</t>
  </si>
  <si>
    <t>Porcentaje de auto que avocan conocimiento</t>
  </si>
  <si>
    <t>Autos que avocan conocimiento</t>
  </si>
  <si>
    <r>
      <t xml:space="preserve">Comprometer al 30 de junio del 2018 el </t>
    </r>
    <r>
      <rPr>
        <b/>
        <sz val="18"/>
        <color indexed="10"/>
        <rFont val="Arial Rounded MT Bold"/>
        <family val="2"/>
      </rPr>
      <t>50%</t>
    </r>
    <r>
      <rPr>
        <sz val="18"/>
        <rFont val="Arial Rounded MT Bold"/>
        <family val="2"/>
      </rPr>
      <t xml:space="preserve"> del presupuesto de inversión directa disponible a la vigencia para el FDL y el </t>
    </r>
    <r>
      <rPr>
        <b/>
        <sz val="18"/>
        <color indexed="10"/>
        <rFont val="Arial Rounded MT Bold"/>
        <family val="2"/>
      </rPr>
      <t>95%</t>
    </r>
    <r>
      <rPr>
        <sz val="18"/>
        <rFont val="Arial Rounded MT Bold"/>
        <family val="2"/>
      </rPr>
      <t xml:space="preserve"> al 31 de diciembre de 2018.</t>
    </r>
  </si>
  <si>
    <r>
      <t xml:space="preserve">Girar mínimo el </t>
    </r>
    <r>
      <rPr>
        <b/>
        <sz val="18"/>
        <color indexed="10"/>
        <rFont val="Arial Rounded MT Bold"/>
        <family val="2"/>
      </rPr>
      <t>30%</t>
    </r>
    <r>
      <rPr>
        <sz val="18"/>
        <rFont val="Arial Rounded MT Bold"/>
        <family val="2"/>
      </rPr>
      <t xml:space="preserve"> del presupuesto de inversión directa comprometidos en la vigencia 2018</t>
    </r>
  </si>
  <si>
    <r>
      <t xml:space="preserve">Girar el </t>
    </r>
    <r>
      <rPr>
        <b/>
        <sz val="18"/>
        <color indexed="10"/>
        <rFont val="Arial Rounded MT Bold"/>
        <family val="2"/>
      </rPr>
      <t>50%</t>
    </r>
    <r>
      <rPr>
        <sz val="18"/>
        <rFont val="Arial Rounded MT Bold"/>
        <family val="2"/>
      </rPr>
      <t xml:space="preserve"> del presupuesto comprometido constituido como Obligaciones por Pagar de la vigencia 2017 y anteriores (Funcionamiento e Inversión).</t>
    </r>
  </si>
  <si>
    <r>
      <t>Adelantar el</t>
    </r>
    <r>
      <rPr>
        <b/>
        <sz val="18"/>
        <rFont val="Arial Rounded MT Bold"/>
        <family val="2"/>
      </rPr>
      <t xml:space="preserve"> </t>
    </r>
    <r>
      <rPr>
        <b/>
        <sz val="18"/>
        <color indexed="10"/>
        <rFont val="Arial Rounded MT Bold"/>
        <family val="2"/>
      </rPr>
      <t>100%</t>
    </r>
    <r>
      <rPr>
        <sz val="18"/>
        <rFont val="Arial Rounded MT Bold"/>
        <family val="2"/>
      </rPr>
      <t xml:space="preserve"> de los procesos contractuales de malla vial y parques de la vigencia 2018, utilizando los pliegos tipo.</t>
    </r>
  </si>
  <si>
    <r>
      <t>Publicar el</t>
    </r>
    <r>
      <rPr>
        <b/>
        <sz val="18"/>
        <color indexed="10"/>
        <rFont val="Arial Rounded MT Bold"/>
        <family val="2"/>
      </rPr>
      <t xml:space="preserve"> 100% </t>
    </r>
    <r>
      <rPr>
        <sz val="18"/>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</si>
  <si>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r>
      <t xml:space="preserve">Adquirir el </t>
    </r>
    <r>
      <rPr>
        <b/>
        <sz val="18"/>
        <color indexed="10"/>
        <rFont val="Arial Rounded MT Bold"/>
        <family val="2"/>
      </rPr>
      <t>80%</t>
    </r>
    <r>
      <rPr>
        <sz val="18"/>
        <rFont val="Arial Rounded MT Bold"/>
        <family val="2"/>
      </rPr>
      <t xml:space="preserve"> de los bienes de Características Técnicas Uniformes de Común Utilización a través del portal Colombia Compra Eficiente.</t>
    </r>
  </si>
  <si>
    <t>Fuentes de Requisitos Legales Aplicables al Proceso Registrados</t>
  </si>
  <si>
    <t>Desarrollar dos mediciones del desempeño ambiental en el proceso/alcaldía local de acuerdo a la metodología definida por la OAP</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</si>
  <si>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</si>
  <si>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</si>
  <si>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</si>
  <si>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Asistencia a las jornadas de actualización y unificación de criterios</t>
  </si>
  <si>
    <t>Reportes realizados</t>
  </si>
  <si>
    <t>Ejercicios de evaluación de los requisitos legales aplicables el proceso/Alcaldía realizados</t>
  </si>
  <si>
    <t>Numero de ejercicios de evaluación de los requisitos legales aplicables el proceso/Alcaldía realizados</t>
  </si>
  <si>
    <t>(Cantidad de respuestas oportunas a los requerimientos ciudadanos asignados al proceso/Alcaldía Local durante la vigencia 2018  /Cantidad de requerimientos ciudadanos de la vigencia 2018 asignados al proceso/Alcaldía Local)*100</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</si>
  <si>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</si>
  <si>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</si>
  <si>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Plan de Actualización de la Documentación</t>
  </si>
  <si>
    <t>OFICINA ASESORA DE PLANEACION</t>
  </si>
  <si>
    <t>Disminuir a 0 la cantidad de requerimientos ciudadanos vencidos asignados al proceso/Alcaldía local, según el resultado presentado en la vigencia 2017 y la información presentada por Servicio a la ciudadanía</t>
  </si>
  <si>
    <t>Registrar una (1) buena practica y una (1) experiencia producto de errores operacionales por proceso o Alcaldía Local en la herramienta institucional de Gestión del Conocimiento (AGORA)</t>
  </si>
  <si>
    <t>Numero de buenas practicas y lecciones aprendidas registradas por proceso o Alcaldía Local en la herramienta institucional de gestión del conocimiento (AGORA)</t>
  </si>
  <si>
    <t>Depurar el 100% de las comunicaciones en el aplicativo de gestión documental (a excepción de los derechos de petición)</t>
  </si>
  <si>
    <t>Acciones correctivas documentadas y vigentes</t>
  </si>
  <si>
    <t>Realizar la publicación del 100% de la información relacionada con el proceso/Alcaldía atendiendo los lineamientos de la ley 1712 de 2014</t>
  </si>
  <si>
    <t>Información publicada según lineamientos de la ley de transparencia 1712 de 2014</t>
  </si>
  <si>
    <t>N° META</t>
  </si>
  <si>
    <t>Asistir al 100% de las jornadas de actualización y unificación de criterios contables con las alcaldías locales bajo el nuevo marco normativo contable programadas por la Dirección Financiera de la SDG</t>
  </si>
  <si>
    <t>Porcentaje de bienes de caracteristicas tecnicas uniformes de común utilización aquiridos a través del portal CCE</t>
  </si>
  <si>
    <t>EJECUCIÓN PONDERADA</t>
  </si>
  <si>
    <t>(No.criterios cumplidos según la herramienta de medición de requisitos e indice de transparencia/No. Criterios definidos según la herramienta de medición de requisitos e indice de transparencia)*100</t>
  </si>
  <si>
    <t>ALCALDE LOCAL</t>
  </si>
  <si>
    <t xml:space="preserve">Listado de asistencias rendición de cuentas 2017 </t>
  </si>
  <si>
    <t>MATRIZ MUSI 2017</t>
  </si>
  <si>
    <t>Base de datos Registro de los ejerccicios de control político, derechos de petición y/o solicitudes de información que realice el Consejo de Bogotá y el Congreso de la República</t>
  </si>
  <si>
    <t xml:space="preserve">Sistema de gestión documental </t>
  </si>
  <si>
    <t xml:space="preserve">Área de Gestión del desarrollo Local </t>
  </si>
  <si>
    <t xml:space="preserve">Área de Gestión del desarrollo Local - Personal de apoyo de hacer el seguimiento </t>
  </si>
  <si>
    <t xml:space="preserve">Aplicativo ORFEO o el que haga sus veces </t>
  </si>
  <si>
    <t>Evidencia s de las capañas (Plegables, afiches, Pantallazos página web, Recortes De períodicos, videos clips etc. )</t>
  </si>
  <si>
    <t>evidencia s de las capañas (Plegables, afiches, Pantallazos página weB, videos clips etc. )</t>
  </si>
  <si>
    <t xml:space="preserve">Matriz Plan de comunicaciones vigencia 2018 Formulado </t>
  </si>
  <si>
    <t>Despacho Alcaldía Local de Fontibón  - Oficina de Prensa</t>
  </si>
  <si>
    <t xml:space="preserve">Área de Gestión Policiva </t>
  </si>
  <si>
    <t>Plan de Acción Consejo Local de Gobierno</t>
  </si>
  <si>
    <t xml:space="preserve">Evidencias de las actividades del Plan de Acción del Consejo Local de Gobienro </t>
  </si>
  <si>
    <t>Listado de asistencia de la jornada de rendición de cuentas</t>
  </si>
  <si>
    <t>Reporte seguimientos Matriz MUSI</t>
  </si>
  <si>
    <t xml:space="preserve">Documento Plan de Comunicaciones de la ALF </t>
  </si>
  <si>
    <t>Archivo de gestión de la oficina de Presa de la ALF</t>
  </si>
  <si>
    <t xml:space="preserve">Archivo de gestión del área de gestión policiva </t>
  </si>
  <si>
    <t>Se revisa la capeta de actas de operativos en materia de obras y urbanismo</t>
  </si>
  <si>
    <t>Se revisa la capeta de actas de operativos en materia de actividad económica</t>
  </si>
  <si>
    <t xml:space="preserve">Se revisa la capeta de actas de operativos en materia de urbanismo realacionado con la integridad urbanistica </t>
  </si>
  <si>
    <t xml:space="preserve">Se revisa la capeta de actas de operativos en materia de ambiente, minería y relaciones con los animales </t>
  </si>
  <si>
    <t>Acciones de control u operativos en materia de ambiente, mineria y relaciones con los animales</t>
  </si>
  <si>
    <t>Se revisa la capeta de actas de operativos en materia de convivencia relacionados con artículos pirotécnicos y sustancias peligrosas</t>
  </si>
  <si>
    <t>Reportar mensual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</si>
  <si>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Área de Gestión Policiva - Contador del FDLF</t>
  </si>
  <si>
    <t>Área de Gestión de Desarrollo Local -  Presupuesto</t>
  </si>
  <si>
    <t>Reporte PREDIS</t>
  </si>
  <si>
    <t xml:space="preserve">A partir de la ejecución PREDIS se revisa los porcentajes comprometidos  en el periodo de reporte </t>
  </si>
  <si>
    <t xml:space="preserve">A partir de la ejecución PREDIS se revisa los porcentajes girados  en el periodo de reporte </t>
  </si>
  <si>
    <t xml:space="preserve">A partir de la ejecución PREDIS se revisa los porcentajes girados  de vigencias anteriores </t>
  </si>
  <si>
    <t xml:space="preserve">Área de Gestión de Desarrollo Local -  Contratación </t>
  </si>
  <si>
    <t>Portal SECOP II</t>
  </si>
  <si>
    <t>Se verifica que los procesos contractuales de malla víal y parques de la vigencia 2018 se hayan adelantado utlizando los pliegos tipo</t>
  </si>
  <si>
    <t>Se verifica que los procesos contractuales adelantados por el FDLF esten publicado sen el portal SECOP II</t>
  </si>
  <si>
    <t>Se verifica que los procesos contractuales para la adquisición de bienes de características técnicas uniformes de común se hayan adquirido a través del portal Colombia Compra Eficiente</t>
  </si>
  <si>
    <t>Se verifica que los procesos contractuales del FDLF cumplan con la Directiva 12 de 2016</t>
  </si>
  <si>
    <t xml:space="preserve">Área de Gestión de Desarrollo Local -  Planeación  </t>
  </si>
  <si>
    <t xml:space="preserve">Aplicativo SI CAPITAL </t>
  </si>
  <si>
    <t>Orfeo - invitaciones de las jornadas de actualización y unificación de criterios contables</t>
  </si>
  <si>
    <t xml:space="preserve">Listados  de asistencias a las jornadas de actualización y unificación de criterios contables con las Alcaldías Locales </t>
  </si>
  <si>
    <t xml:space="preserve">GERENCIA DE TIC
</t>
  </si>
  <si>
    <t>Requerimientos ciudadanos vencidos (308)</t>
  </si>
  <si>
    <t>Publicación de información relacionada con la alcaldía local atendiendo los lineamientos de la ley 1712 de 2014</t>
  </si>
  <si>
    <t>AGD</t>
  </si>
  <si>
    <t>INFORME DE ESTADO DE REQUERIMIENTOS CIUDADANOS</t>
  </si>
  <si>
    <t>PUBLICACIÓN DE LINEAMIENTOS SEGÚN LA LEY 1712 DE 2014</t>
  </si>
  <si>
    <t>NA</t>
  </si>
  <si>
    <t>Acta de operativos</t>
  </si>
  <si>
    <t>Ejecución presupuestal con corte a 31 de marzo de 2018</t>
  </si>
  <si>
    <t>Ejecución presupuestal con corte a 31 de marzo de 2019</t>
  </si>
  <si>
    <t xml:space="preserve">Actas de operativos </t>
  </si>
  <si>
    <t>Se anexa el Plan de Comunicaciones, con la descripción de las actividades adelantadas, así mismo sus evidencias</t>
  </si>
  <si>
    <t xml:space="preserve">Para el primer periodo de reporte no se programó unidades para esta meta </t>
  </si>
  <si>
    <t>Portal SECOP         I - II</t>
  </si>
  <si>
    <t xml:space="preserve">Para el primer periodo de reporte, no se programó unidades para esta meta. </t>
  </si>
  <si>
    <t xml:space="preserve">Para el primer periodo de reporte no se programó unidades para esta meta. </t>
  </si>
  <si>
    <t xml:space="preserve">Para el primer periodo de reporte se cumplió la meta propuesta representada en la formulación del plan y avance de algunas actividades programadas en el mismo plan.  </t>
  </si>
  <si>
    <t xml:space="preserve">Para el periodo de reporte no se programó unidades para esta meta. </t>
  </si>
  <si>
    <t xml:space="preserve">Para el primer periodo de reporte no se programaron actividades para esta meta, sin embargo se desarrollaron dos campañas internas. </t>
  </si>
  <si>
    <t>Para el primer periodo de reporte, no se programaron unidades para el cumplimiento de esta meta.</t>
  </si>
  <si>
    <t xml:space="preserve">Para el primer periodo de reporte,  el Fondo de Desarrollo Local de Fontibón cumplió publicando el 100% de la contratación así como también las modificaciones contractuales. </t>
  </si>
  <si>
    <t>Para el primer periodo de reporte, El Fondo de Desarrollo Local de Fontibón cumplió con el 100% de los lineamientos establecidos e la directiva 12 de 2016</t>
  </si>
  <si>
    <t xml:space="preserve">Publicación Plan Anual de  Adquisiciones con fecha 31 Marzo </t>
  </si>
  <si>
    <t xml:space="preserve">Base de datos de seguimiento </t>
  </si>
  <si>
    <t>Para el primer periodo reportado, la meta no pudo ser evaluada por cuanto no se adelantaron procesos contractuales en el tema de malla vial y parques de la vigencia 2018</t>
  </si>
  <si>
    <t>Fotografías y listado de asistencia a las jornadas de socialización</t>
  </si>
  <si>
    <t xml:space="preserve">Para el periodo de reporte, lo ejecutado cumplió con lo programado, ya que se realizaron 3 operativos en materia de urbanismos tal como estaba programada la meta para este primer trimestre.  </t>
  </si>
  <si>
    <t xml:space="preserve">Para el primer periodo de reporte, la meta ejecutada sobrepasa la meta programada, por cuanto del 1% de giros programados se giró el 2,73%, sobrepasando la meta en un 173%. </t>
  </si>
  <si>
    <t>Para el primer periodo de reporte  la meta ejecutada sobrepasa la meta programada, porque de diez operativos se realizaron  12 , sobrepasando la meta en un 20% de cumplimiento</t>
  </si>
  <si>
    <t>Para el primer periodo de  reporte, la meta ejecutada sobre pasa la meta programada, porque de 3 operativos se realizaron 18,  sobrepasando la meta programada en un 500% de cumplimiento,</t>
  </si>
  <si>
    <t xml:space="preserve">Se verifica que los responsables de los procesos de multas, contratación, almacén, presupuesto, liquidación de contratos, avances de ejecución contractual entre otros, reporten al contador las modificaciones propias de cada proceso </t>
  </si>
  <si>
    <t xml:space="preserve">Para el primer periodo de reporte, se cumplió parcialmente la meta programada, ya que  del 100% programado se alcanzó el 85% en el reporte de multas, contratación almacén, presupuesto, liquidación de contratos, avence en ejecución contractual. </t>
  </si>
  <si>
    <t xml:space="preserve">Para el primer periodo de reporte, la meta ejecutada sobrepasa la meta programada, porque de  6 operativos se realizaron 10, sobrepasando la meta en un 66,67% de cumplimiento. </t>
  </si>
  <si>
    <t xml:space="preserve">Para el primer periodo de reporte,  la meta ejecutada sobrepasa la meta programada, porque de un 9% programado  en la ejecución del presupuesto se alcanzó el 15,33% , sobrepasando el cumplimiento de la meta un 70,33% . </t>
  </si>
  <si>
    <t xml:space="preserve">Para el primer periodo de reporte,  la meta ejecutada no alcanzó la meta programada en dar respuesta al 100% de las solicitudes que ingresen a la Alcaldía Local, ya que de 350 requerimientos ingresados, se dieron respuesta a 192,  lo que corresponde al 55,9% de la meta programada </t>
  </si>
  <si>
    <t>Archivo Excel relacionando los radicados recibidos del Congreso de la República y Concejo Distrital</t>
  </si>
  <si>
    <t>Para el primer periodo de reporte, se cumplió parcialmente la meta programada de responder oportunamente el 100% de solicitudes del Congreso de la República y Concejo Distrital. El pocentaje de cumplimiento fue del  92%, ya que 12 solicitudes  ingresadas se atendieron oportunamente 11</t>
  </si>
  <si>
    <t>Para el primer periodo del reporte, la meta ejecutada sobrepasa la meta programada, por cuanto del 2% de giros de presupuesto comprometido constituido como obligaciones por pagar de la vigencia 2017, se giraron 3,48%, sobrepasando la meta en un 74%</t>
  </si>
  <si>
    <t>NO PROGRAMADA</t>
  </si>
  <si>
    <t>META NO PROGRAMADA PARA I TRIMESTRE</t>
  </si>
  <si>
    <t xml:space="preserve">ACCIONES DE MEJORA INTERNAS 63% - 31,5%
ACCIONES DE CONTRALORÍA - </t>
  </si>
  <si>
    <t>DE 168 REQUERIMIENTOS SEGÚN EL REGISTRO DE PUBLICACIONES, NO CUMPLE CON 3</t>
  </si>
  <si>
    <t>http://www.fontibon.gov.co/transparencia/instrumentos-gestion-informacion-publica/relacionados-informacion</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</si>
  <si>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</si>
  <si>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</si>
  <si>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</si>
  <si>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</si>
  <si>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</si>
  <si>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</si>
  <si>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Actuaciones de establecimiento de comercio anteriores a la ley 1801/2016 archivadas en la vigencia 2018</t>
  </si>
  <si>
    <t>Numero de actuaciones de establecimientos de comercio anteriores a la ley 1801 /2016 archivadas en la vigencia 2018</t>
  </si>
  <si>
    <t>Según el informe de SIACTUA y de Proyecto DIAL, la alcaldía local de fontibon archivó 43 actuaciones de obras anteriores a la ley 1801 de 2016 durante el 1er trimestre</t>
  </si>
  <si>
    <t>SIACTUA y Proyeto DIAL</t>
  </si>
  <si>
    <t>Según cifras de SIACTUA y del proyecto DIAL la alcaldía local de fontibon archivó durante el primer trimestre 228 actuaciones de establecimientos de comercio anteriores a la ley 1801</t>
  </si>
  <si>
    <r>
      <t xml:space="preserve">Realizar </t>
    </r>
    <r>
      <rPr>
        <sz val="18"/>
        <rFont val="Arial Rounded MT Bold"/>
        <family val="2"/>
      </rPr>
      <t>20 acciones de control u operativos en materia de urbanismo relacionados con la integridad del Espacio Público</t>
    </r>
  </si>
  <si>
    <t>Pronunciarse (Avoca, rechazar o enviar al competente) sobre el 85% de las actuaciones policivas recibidas en las Inspecciones de Policía radicadas durante el año 2.018.</t>
  </si>
  <si>
    <t>Número de autos durante la vigencia 2018/Número total de actuaciones radicadas) *100</t>
  </si>
  <si>
    <t>APLICATIVO</t>
  </si>
  <si>
    <t>SÍ ACTUA</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</si>
  <si>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</si>
  <si>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</si>
  <si>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</si>
  <si>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</si>
  <si>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</si>
  <si>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</si>
  <si>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NO PROGRAMADO</t>
  </si>
  <si>
    <t>SIPSE
Archivo Físico</t>
  </si>
  <si>
    <t>Planeación
Contratación</t>
  </si>
  <si>
    <t>Según el informe presentado por la subsecretaría de gestión institucional y la dirección financiera la alcaldía de engativá participó en todas las jornadas de unificación criterios contables</t>
  </si>
  <si>
    <t>radicado 20184000255093</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</si>
  <si>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</si>
  <si>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</si>
  <si>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</si>
  <si>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</si>
  <si>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Actas de capacitación</t>
  </si>
  <si>
    <t>Área de Gestión Corporativa Local</t>
  </si>
  <si>
    <t xml:space="preserve">Revisión Archivo físico </t>
  </si>
  <si>
    <t>N PROGRAMADO</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</si>
  <si>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</si>
  <si>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</si>
  <si>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</si>
  <si>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Sistema de Gestión Documental
Aplicativo Hola
Archivo área de Sistemas</t>
  </si>
  <si>
    <t>Administrador de red
Alcaldía Local de Antonio Nariño</t>
  </si>
  <si>
    <t>Seguimiento al Porcentaje de Políticas de Gestión TIC</t>
  </si>
  <si>
    <t>Hacer UN (1) ejercicios de evaluación del normograma  aplicables al proceso/Alcaldía Local de conformidad con el procedimiento  "Procedimiento para la identificación y evaluación de requisitos legales"</t>
  </si>
  <si>
    <t>Según informe de servicio a la ciudadanía, la alcaldía local de fontibón pasó de tener 308 requerimientos ciudadano a 140 durante el primer trimestre</t>
  </si>
  <si>
    <t>radicado 201846002271</t>
  </si>
  <si>
    <t>50% (341)</t>
  </si>
  <si>
    <t>Para el Segundo trimestre, la meta reportada cumple con la meta programada, ya que se dio cumplimiento al 30% de ejecución del Plan de Acción  aprobado  por el Consejo Local de Gobierno.</t>
  </si>
  <si>
    <t xml:space="preserve">Para el segundo trimestre, la meta reportada alcanza la meta programada, ya que se alcanzó incrementar el 40% de participación en la audiencia de rendición de cuentas. En la audiencia de rendición de cuentas participaron 293 más las personas que participación de la rendición de cuentas en la trasmisión de Facebook live.  </t>
  </si>
  <si>
    <t>Para el primer trimestre, la meta reportada supera la meta programada, ya que del 10% programado se alcanzó el 12%.</t>
  </si>
  <si>
    <t>Se anexan plan de acción e informe de avance de actividades</t>
  </si>
  <si>
    <t>Se anexan listas de asistencia  ya pantallazo de la trasmisión en Facebook live</t>
  </si>
  <si>
    <t xml:space="preserve">Reporte MUSI de la secretaría de Planeación Distrital </t>
  </si>
  <si>
    <t xml:space="preserve">Para el periodo de reporte, se cumple con la meta programada ya que de 14 requerimientos emanados del Consejo Distrital se respondieron los 14 alcanzando la meta propuesta de responder el 100% de los requerimientos. </t>
  </si>
  <si>
    <t xml:space="preserve">Base de datos con las entradas y las respectivos radicados de respuesta. </t>
  </si>
  <si>
    <t>Se formula un el plan de comunicaciones, además se anexan evidencias de las acciones programadas en el mismo plan.</t>
  </si>
  <si>
    <t>Plan de comunicaciones y algunas evidencias de las acciones realizadas.</t>
  </si>
  <si>
    <t>Se realizan dos campañas sobrepasando la meta propuesta de realizar una campaña.</t>
  </si>
  <si>
    <t>Carpetas con evidencias fotográficas e informe ejecutivo de la actividad realizada.</t>
  </si>
  <si>
    <t xml:space="preserve">Para el periodo de reporte, el FDLF recibió un total 413 requerimientos de los cuales fueron respondidos 333, alcanzando un  80% del 100% programado. Cabe resaltar que las tres últimas semanas son las que tienen los profesionales del fondo para atender las respuestas. </t>
  </si>
  <si>
    <t xml:space="preserve">Para el segundo trimestre, la meta cumple con la meta programada en un 100%, ya que se hicieron 6 operativos de control u operativos en materia de urbanismo relacionados con integridad de espacio público.  </t>
  </si>
  <si>
    <t xml:space="preserve">Actas de operativos digitalizadas. </t>
  </si>
  <si>
    <t>Para el segundo trimestre, la meta reportada supera la meta programada en un 30%,por cuanto de 10 operativos programados se realizaron 13</t>
  </si>
  <si>
    <t xml:space="preserve">Actas de los operativos digitalizadas </t>
  </si>
  <si>
    <t xml:space="preserve">Para el segundo trimestre, la meta programa es superado en 266%, por cuanto de 6 operativos programados se realizaron 27 operativos. </t>
  </si>
  <si>
    <t>Actas de operativos realizada a las ocupaciones de los polígonos de suelos de protección</t>
  </si>
  <si>
    <t>Para el segundo trimestre, la meta reportada supera la meta programada en 125%, porque de 4 operativos programados, se realizaron 9 lo que equivale al 225%</t>
  </si>
  <si>
    <t>Acta de operativos digitalizado.</t>
  </si>
  <si>
    <t xml:space="preserve">Para el segundo trimestre, no se programó unidades para esta meta. </t>
  </si>
  <si>
    <t xml:space="preserve">Para el segundo trimestre, las tres inspecciones de la localidad recibieron en total 2329 querellas y contravenciones de las cuales tienen auto de inicio  2213, alcanzando el 95%. Para el reporte hay que tener en cuenta que el porcentaje restante por avocar corresponde a la última semana del mes de junio. </t>
  </si>
  <si>
    <t xml:space="preserve">Aplicativo sí actúa </t>
  </si>
  <si>
    <t xml:space="preserve">Para el trimestre de reporte, no se programó unidades para esta meta. </t>
  </si>
  <si>
    <t>na</t>
  </si>
  <si>
    <t>Para el segundo trimestre, se cumplió parcialmente la meta programada,  faltando un 30,13%. Los procesos contractuales estaban en curso o estructurándose.</t>
  </si>
  <si>
    <t>Ejecución presupuestal con corte a 30 de junio de 2018</t>
  </si>
  <si>
    <t xml:space="preserve">Para el segundo trimestre, se sobrepasó la meta programada  en un 107% </t>
  </si>
  <si>
    <t>Para el trimestre de reporte, no se adelantaron procesos contractuales de malla vía, ya que los estudios previos estaban en aprobación por parte del IDU</t>
  </si>
  <si>
    <t xml:space="preserve">Se cumple con la meta programada de publicar todas las modificaciones a los expedientes contractuales </t>
  </si>
  <si>
    <t xml:space="preserve">Se anexa instructivo de verificación </t>
  </si>
  <si>
    <t xml:space="preserve">En el fondo no se adelantaron convocatorias porque se trata de convocatorias que están en proceso de selección </t>
  </si>
  <si>
    <t>Se cumple con la meta programada de dar cumplimiento a los lineamientos establecidos en al directiva 12 de 2016</t>
  </si>
  <si>
    <t xml:space="preserve">Se anexan los documentos respectivos </t>
  </si>
  <si>
    <t xml:space="preserve">Para el segundo trimestre, La meta se cumple de acuerdo a lo programado de reportar mensualmente la información insumo para los estados contables  </t>
  </si>
  <si>
    <t>Como evidencia los reportes de almacén, presupuesto y jurídica se relacionan los radicados de reporte 2018 5930016523, 20185930011293,20185930007023, 20185920003793, 20185920011093, 20185920000253, 20185920010933,20185920007323</t>
  </si>
  <si>
    <r>
      <t>Se anexa listado de derechos de petición</t>
    </r>
    <r>
      <rPr>
        <sz val="14"/>
        <color theme="1"/>
        <rFont val="Times New Roman"/>
        <family val="1"/>
      </rPr>
      <t xml:space="preserve"> </t>
    </r>
  </si>
  <si>
    <t>Según la matriz de registro de información según la ley 1712, la alcaldía local cumple con el 98% de los criterios</t>
  </si>
  <si>
    <t>Matriz deley 1712</t>
  </si>
  <si>
    <t>Matriz de seguimiento acciones de mejora externas e informa de acciones de mejora interna</t>
  </si>
  <si>
    <t>Informe de ORFEO 1</t>
  </si>
  <si>
    <t>No reportó en Ágora la buena práctica</t>
  </si>
  <si>
    <t>Realizó la medición de desempeño de ambiental</t>
  </si>
  <si>
    <t>Según informe presentado por la dirección financiera y la subsecretaría de gestión institucional la alcaldía local no asistió a las jornadas de unificación contable</t>
  </si>
  <si>
    <t>Según informe de DGPDL la alcaldía cumnplió con el 90% del plan de implementación del SIPSE</t>
  </si>
  <si>
    <t>Informe de DGPDL</t>
  </si>
  <si>
    <t>Según el informe de servicio a la ciudadanía la alcaldía local de fontibón cuenta con 124 requerimientos vencidos para la vigencia.</t>
  </si>
  <si>
    <t>META NO PROGRAMADA</t>
  </si>
  <si>
    <t>(1-No. De acciones vencidas de plan de mejoramiento responsabilidad del proceso /N°  de acciones a gestionar bajo responsabilidad del proceso)*100</t>
  </si>
  <si>
    <t>Mantener el 100% de las acciones de mejora asignadas al proceso/Alcaldía con relación a planes de mejoramiento interno documentadas y vigentes</t>
  </si>
  <si>
    <t xml:space="preserve">Acciones de mejora interna - 66%
</t>
  </si>
  <si>
    <t>La alcaldía local de fontibón cuenta con 2292 comunicaciones en la bandejas de ORFEO 1</t>
  </si>
  <si>
    <t>Archivar 247 (30%) actuaciones de obras anteriores a la ley 1801/2016 en la vigencia 2018</t>
  </si>
  <si>
    <t>Archivar 238 (20%) actuaciones de establecimiento de comercio anteriores a la ley 1801/2016 en la vigencia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</si>
</sst>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_-* #,##0.00\ _€_-;\-* #,##0.00\ _€_-;_-* &quot;-&quot;??\ _€_-;_-@_-"/>
    <numFmt numFmtId="165" formatCode="[$$-240A]\ #,##0.00"/>
    <numFmt numFmtId="166" formatCode="* #,##0.00&quot;    &quot;;\-* #,##0.00&quot;    &quot;;* \-#&quot;    &quot;;@\ "/>
    <numFmt numFmtId="167" formatCode="0.0%"/>
  </numFmts>
  <fonts count="61" x14ac:knownFonts="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b/>
      <sz val="11"/>
      <name val="Arial Rounded MT Bold"/>
      <family val="2"/>
    </font>
    <font>
      <b/>
      <sz val="12"/>
      <name val="Arial Rounded MT Bold"/>
      <family val="2"/>
    </font>
    <font>
      <b/>
      <sz val="11"/>
      <color indexed="16"/>
      <name val="Arial Rounded MT Bold"/>
      <family val="2"/>
    </font>
    <font>
      <b/>
      <sz val="10"/>
      <name val="Arial Rounded MT Bold"/>
      <family val="2"/>
    </font>
    <font>
      <sz val="12"/>
      <name val="Arial Rounded MT Bold"/>
      <family val="2"/>
    </font>
    <font>
      <sz val="10"/>
      <name val="Arial Rounded MT Bold"/>
      <family val="2"/>
    </font>
    <font>
      <b/>
      <sz val="10"/>
      <color indexed="8"/>
      <name val="Arial Rounded MT Bold"/>
      <family val="2"/>
    </font>
    <font>
      <b/>
      <sz val="18"/>
      <name val="Arial Rounded MT Bold"/>
      <family val="2"/>
    </font>
    <font>
      <sz val="18"/>
      <name val="Arial Rounded MT Bold"/>
      <family val="2"/>
    </font>
    <font>
      <b/>
      <sz val="18"/>
      <color indexed="10"/>
      <name val="Arial Rounded MT Bold"/>
      <family val="2"/>
    </font>
    <font>
      <b/>
      <sz val="28"/>
      <name val="Arial Rounded MT Bold"/>
      <family val="2"/>
    </font>
    <font>
      <b/>
      <sz val="22"/>
      <name val="Arial Rounded MT Bold"/>
      <family val="2"/>
    </font>
    <font>
      <sz val="20"/>
      <name val="Arial Rounded MT Bold"/>
      <family val="2"/>
    </font>
    <font>
      <b/>
      <sz val="14"/>
      <name val="Arial Rounded MT Bold"/>
      <family val="2"/>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Arial Rounded MT Bold"/>
      <family val="2"/>
    </font>
    <font>
      <sz val="10"/>
      <color theme="1"/>
      <name val="Arial Rounded MT Bold"/>
      <family val="2"/>
    </font>
    <font>
      <b/>
      <sz val="10"/>
      <color theme="1"/>
      <name val="Arial Rounded MT Bold"/>
      <family val="2"/>
    </font>
    <font>
      <sz val="18"/>
      <color theme="1"/>
      <name val="Arial Rounded MT Bold"/>
      <family val="2"/>
    </font>
    <font>
      <sz val="16"/>
      <color theme="1"/>
      <name val="Arial Rounded MT Bold"/>
      <family val="2"/>
    </font>
    <font>
      <sz val="12"/>
      <color theme="1"/>
      <name val="Arial Rounded MT Bold"/>
      <family val="2"/>
    </font>
    <font>
      <b/>
      <sz val="20"/>
      <color theme="1"/>
      <name val="Arial Rounded MT Bold"/>
      <family val="2"/>
    </font>
    <font>
      <b/>
      <sz val="22"/>
      <color theme="1"/>
      <name val="Arial Rounded MT Bold"/>
      <family val="2"/>
    </font>
    <font>
      <b/>
      <sz val="28"/>
      <color theme="1"/>
      <name val="Arial Rounded MT Bold"/>
      <family val="2"/>
    </font>
    <font>
      <sz val="16"/>
      <color rgb="FF000000"/>
      <name val="Arial Rounded MT Bold"/>
      <family val="2"/>
    </font>
    <font>
      <b/>
      <sz val="18"/>
      <color theme="1"/>
      <name val="Arial Rounded MT Bold"/>
      <family val="2"/>
    </font>
    <font>
      <b/>
      <sz val="16"/>
      <color theme="1"/>
      <name val="Arial Rounded MT Bold"/>
      <family val="2"/>
    </font>
    <font>
      <sz val="20"/>
      <color theme="1"/>
      <name val="Arial Rounded MT Bold"/>
      <family val="2"/>
    </font>
    <font>
      <sz val="24"/>
      <color theme="1"/>
      <name val="Arial Rounded MT Bold"/>
      <family val="2"/>
    </font>
    <font>
      <sz val="28"/>
      <color theme="1"/>
      <name val="Arial Rounded MT Bold"/>
      <family val="2"/>
    </font>
    <font>
      <sz val="18"/>
      <color rgb="FF000000"/>
      <name val="Arial Rounded MT Bold"/>
      <family val="2"/>
      <charset val="1"/>
    </font>
    <font>
      <sz val="24"/>
      <color rgb="FF000000"/>
      <name val="Arial Rounded MT Bold"/>
      <family val="2"/>
      <charset val="1"/>
    </font>
    <font>
      <b/>
      <sz val="48"/>
      <color theme="1"/>
      <name val="Arial Rounded MT Bold"/>
      <family val="2"/>
    </font>
    <font>
      <b/>
      <sz val="11"/>
      <color theme="1"/>
      <name val="Arial Rounded MT Bold"/>
      <family val="2"/>
    </font>
    <font>
      <b/>
      <sz val="26"/>
      <color theme="1"/>
      <name val="Arial Rounded MT Bold"/>
      <family val="2"/>
    </font>
    <font>
      <b/>
      <sz val="24"/>
      <color theme="1"/>
      <name val="Arial Rounded MT Bold"/>
      <family val="2"/>
    </font>
    <font>
      <sz val="14"/>
      <color theme="1"/>
      <name val="Arial Rounded MT Bold"/>
      <family val="2"/>
    </font>
    <font>
      <sz val="14"/>
      <name val="Arial Rounded MT Bold"/>
      <family val="2"/>
    </font>
    <font>
      <sz val="11"/>
      <name val="Arial Rounded MT Bold"/>
      <family val="2"/>
    </font>
    <font>
      <u/>
      <sz val="11"/>
      <color theme="10"/>
      <name val="Calibri"/>
      <family val="2"/>
      <scheme val="minor"/>
    </font>
    <font>
      <sz val="18"/>
      <name val="Arial"/>
      <family val="2"/>
    </font>
    <font>
      <sz val="16"/>
      <color theme="1"/>
      <name val="Arial"/>
      <family val="2"/>
    </font>
    <font>
      <b/>
      <sz val="28"/>
      <color theme="1"/>
      <name val="Arial"/>
      <family val="2"/>
    </font>
    <font>
      <sz val="18"/>
      <color theme="1"/>
      <name val="Arial"/>
      <family val="2"/>
    </font>
    <font>
      <sz val="16"/>
      <name val="Arial"/>
      <family val="2"/>
    </font>
    <font>
      <sz val="18"/>
      <color rgb="FF00000A"/>
      <name val="Arial"/>
      <family val="2"/>
    </font>
    <font>
      <b/>
      <sz val="14"/>
      <color indexed="8"/>
      <name val="Arial Rounded MT Bold"/>
      <family val="2"/>
    </font>
    <font>
      <sz val="14"/>
      <color rgb="FF000000"/>
      <name val="Calibri"/>
      <family val="2"/>
    </font>
    <font>
      <sz val="14"/>
      <color rgb="FF000000"/>
      <name val="Calibri"/>
      <family val="2"/>
      <scheme val="minor"/>
    </font>
    <font>
      <sz val="14"/>
      <color theme="1"/>
      <name val="Calibri"/>
      <family val="2"/>
    </font>
    <font>
      <sz val="14"/>
      <color theme="1"/>
      <name val="Calibri"/>
      <family val="2"/>
      <scheme val="minor"/>
    </font>
    <font>
      <sz val="14"/>
      <color theme="1"/>
      <name val="Times New Roman"/>
      <family val="1"/>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rgb="FF0070C0"/>
        <bgColor indexed="64"/>
      </patternFill>
    </fill>
    <fill>
      <patternFill patternType="solid">
        <fgColor theme="9" tint="0.39997558519241921"/>
        <bgColor indexed="64"/>
      </patternFill>
    </fill>
    <fill>
      <patternFill patternType="solid">
        <fgColor theme="6"/>
        <bgColor indexed="64"/>
      </patternFill>
    </fill>
    <fill>
      <patternFill patternType="solid">
        <fgColor rgb="FF00B050"/>
        <bgColor indexed="64"/>
      </patternFill>
    </fill>
    <fill>
      <patternFill patternType="solid">
        <fgColor theme="6" tint="0.39997558519241921"/>
        <bgColor indexed="64"/>
      </patternFill>
    </fill>
    <fill>
      <patternFill patternType="solid">
        <fgColor theme="0"/>
        <bgColor rgb="FFD7E4BD"/>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66">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diagonal/>
    </border>
    <border>
      <left style="thin">
        <color rgb="FF1A1A1A"/>
      </left>
      <right style="thin">
        <color rgb="FF1A1A1A"/>
      </right>
      <top style="thin">
        <color rgb="FF1A1A1A"/>
      </top>
      <bottom style="thin">
        <color rgb="FF1A1A1A"/>
      </bottom>
      <diagonal/>
    </border>
    <border>
      <left/>
      <right style="medium">
        <color indexed="64"/>
      </right>
      <top/>
      <bottom/>
      <diagonal/>
    </border>
    <border>
      <left/>
      <right style="thin">
        <color rgb="FF1A1A1A"/>
      </right>
      <top style="thin">
        <color rgb="FF1A1A1A"/>
      </top>
      <bottom style="thin">
        <color rgb="FF1A1A1A"/>
      </bottom>
      <diagonal/>
    </border>
    <border>
      <left style="thin">
        <color indexed="64"/>
      </left>
      <right style="medium">
        <color indexed="64"/>
      </right>
      <top/>
      <bottom/>
      <diagonal/>
    </border>
  </borders>
  <cellStyleXfs count="15">
    <xf numFmtId="0" fontId="0" fillId="0" borderId="0"/>
    <xf numFmtId="0" fontId="1" fillId="2" borderId="0" applyNumberFormat="0" applyBorder="0" applyAlignment="0" applyProtection="0"/>
    <xf numFmtId="164" fontId="19" fillId="0" borderId="0" applyFont="0" applyFill="0" applyBorder="0" applyAlignment="0" applyProtection="0"/>
    <xf numFmtId="166" fontId="1" fillId="0" borderId="0" applyFill="0" applyBorder="0" applyAlignment="0" applyProtection="0"/>
    <xf numFmtId="0" fontId="1" fillId="0" borderId="0"/>
    <xf numFmtId="9" fontId="19"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xf numFmtId="41" fontId="19" fillId="0" borderId="0" applyFont="0" applyFill="0" applyBorder="0" applyAlignment="0" applyProtection="0"/>
    <xf numFmtId="0" fontId="48" fillId="0" borderId="0" applyNumberFormat="0" applyFill="0" applyBorder="0" applyAlignment="0" applyProtection="0"/>
    <xf numFmtId="41" fontId="19" fillId="0" borderId="0" applyFont="0" applyFill="0" applyBorder="0" applyAlignment="0" applyProtection="0"/>
    <xf numFmtId="0" fontId="48" fillId="0" borderId="0" applyNumberFormat="0" applyFill="0" applyBorder="0" applyAlignment="0" applyProtection="0"/>
    <xf numFmtId="41" fontId="19" fillId="0" borderId="0" applyFont="0" applyFill="0" applyBorder="0" applyAlignment="0" applyProtection="0"/>
  </cellStyleXfs>
  <cellXfs count="583">
    <xf numFmtId="0" fontId="0" fillId="0" borderId="0" xfId="0"/>
    <xf numFmtId="0" fontId="20" fillId="0" borderId="1" xfId="0" applyFont="1" applyFill="1" applyBorder="1" applyAlignment="1">
      <alignment horizontal="justify" vertical="center" wrapText="1"/>
    </xf>
    <xf numFmtId="0" fontId="20" fillId="0" borderId="2" xfId="0" applyFont="1" applyFill="1" applyBorder="1" applyAlignment="1">
      <alignment horizontal="center" vertical="center" wrapText="1"/>
    </xf>
    <xf numFmtId="0" fontId="0" fillId="0" borderId="0" xfId="0" applyAlignment="1">
      <alignment wrapText="1"/>
    </xf>
    <xf numFmtId="0" fontId="20" fillId="0" borderId="3"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4" xfId="0" applyFont="1" applyFill="1" applyBorder="1" applyAlignment="1">
      <alignment horizontal="justify" vertical="center" wrapText="1"/>
    </xf>
    <xf numFmtId="0" fontId="20" fillId="0" borderId="5"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1" fillId="0" borderId="0" xfId="0" applyFont="1" applyAlignment="1">
      <alignment horizontal="justify"/>
    </xf>
    <xf numFmtId="0" fontId="22" fillId="6" borderId="7" xfId="0" applyFont="1" applyFill="1" applyBorder="1" applyAlignment="1">
      <alignment horizontal="justify" vertical="center" wrapText="1"/>
    </xf>
    <xf numFmtId="0" fontId="22"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22" fillId="8" borderId="7" xfId="0" applyFont="1" applyFill="1" applyBorder="1" applyAlignment="1">
      <alignment horizontal="justify" vertical="center" wrapText="1"/>
    </xf>
    <xf numFmtId="0" fontId="22"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22" fillId="11" borderId="10" xfId="0" applyFont="1" applyFill="1" applyBorder="1" applyAlignment="1">
      <alignment horizontal="justify" vertical="center" wrapText="1"/>
    </xf>
    <xf numFmtId="0" fontId="22"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22" fillId="12" borderId="9" xfId="0" applyFont="1" applyFill="1" applyBorder="1" applyAlignment="1">
      <alignment horizontal="justify" vertical="center" wrapText="1"/>
    </xf>
    <xf numFmtId="0" fontId="22"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23" fillId="12" borderId="7" xfId="0" applyFont="1" applyFill="1" applyBorder="1" applyAlignment="1">
      <alignment horizontal="justify" vertical="center" wrapText="1"/>
    </xf>
    <xf numFmtId="0" fontId="22" fillId="12" borderId="11" xfId="0" applyFont="1" applyFill="1" applyBorder="1" applyAlignment="1">
      <alignment horizontal="left" vertical="center" wrapText="1"/>
    </xf>
    <xf numFmtId="0" fontId="22"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24" fillId="0" borderId="0" xfId="0" applyFont="1"/>
    <xf numFmtId="0" fontId="5" fillId="7" borderId="2" xfId="0" applyFont="1" applyFill="1" applyBorder="1" applyAlignment="1">
      <alignment vertical="center" wrapText="1"/>
    </xf>
    <xf numFmtId="0" fontId="6" fillId="7" borderId="12" xfId="0" applyFont="1" applyFill="1" applyBorder="1" applyAlignment="1">
      <alignment horizontal="center" vertical="center" wrapText="1"/>
    </xf>
    <xf numFmtId="0" fontId="8" fillId="7" borderId="13" xfId="0" applyFont="1" applyFill="1" applyBorder="1" applyAlignment="1">
      <alignment vertical="center" wrapText="1"/>
    </xf>
    <xf numFmtId="0" fontId="8" fillId="7" borderId="7" xfId="0" applyFont="1" applyFill="1" applyBorder="1" applyAlignment="1">
      <alignment vertical="center" wrapText="1"/>
    </xf>
    <xf numFmtId="0" fontId="25" fillId="7" borderId="0" xfId="0" applyFont="1" applyFill="1"/>
    <xf numFmtId="0" fontId="7" fillId="13" borderId="14"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10" fillId="7" borderId="0" xfId="0" applyFont="1" applyFill="1" applyBorder="1" applyAlignment="1">
      <alignment horizontal="left" vertical="center" wrapText="1"/>
    </xf>
    <xf numFmtId="0" fontId="9" fillId="5" borderId="15" xfId="0" applyFont="1" applyFill="1" applyBorder="1" applyAlignment="1" applyProtection="1">
      <alignment horizontal="left" vertical="center" wrapText="1"/>
    </xf>
    <xf numFmtId="0" fontId="9" fillId="5" borderId="5" xfId="0" applyFont="1" applyFill="1" applyBorder="1" applyAlignment="1" applyProtection="1">
      <alignment horizontal="left" vertical="center" wrapText="1"/>
    </xf>
    <xf numFmtId="0" fontId="11" fillId="7" borderId="16" xfId="0" applyFont="1" applyFill="1" applyBorder="1" applyAlignment="1">
      <alignment vertical="center" wrapText="1"/>
    </xf>
    <xf numFmtId="0" fontId="11" fillId="7" borderId="0" xfId="0" applyFont="1" applyFill="1" applyBorder="1" applyAlignment="1">
      <alignment vertical="center" wrapText="1"/>
    </xf>
    <xf numFmtId="0" fontId="10" fillId="7" borderId="16" xfId="0" applyFont="1" applyFill="1" applyBorder="1" applyAlignment="1">
      <alignment horizontal="left" vertical="center" wrapText="1"/>
    </xf>
    <xf numFmtId="0" fontId="10" fillId="7" borderId="0" xfId="0" applyFont="1" applyFill="1" applyBorder="1" applyAlignment="1">
      <alignment horizontal="justify" vertical="center" wrapText="1"/>
    </xf>
    <xf numFmtId="0" fontId="26" fillId="7" borderId="0" xfId="0" applyFont="1" applyFill="1" applyBorder="1" applyAlignment="1">
      <alignment horizontal="center" vertical="center"/>
    </xf>
    <xf numFmtId="0" fontId="26" fillId="7" borderId="0" xfId="0" applyFont="1" applyFill="1" applyBorder="1" applyAlignment="1">
      <alignment vertical="center"/>
    </xf>
    <xf numFmtId="0" fontId="11" fillId="7" borderId="0" xfId="0" applyFont="1" applyFill="1" applyBorder="1" applyAlignment="1">
      <alignment horizontal="center" vertical="center" wrapText="1"/>
    </xf>
    <xf numFmtId="0" fontId="25" fillId="7" borderId="0" xfId="0" applyFont="1" applyFill="1" applyAlignment="1">
      <alignment horizontal="center"/>
    </xf>
    <xf numFmtId="0" fontId="8" fillId="7" borderId="0" xfId="0" applyFont="1" applyFill="1" applyBorder="1" applyAlignment="1">
      <alignment horizontal="center" vertical="center" wrapText="1"/>
    </xf>
    <xf numFmtId="0" fontId="25" fillId="7" borderId="0" xfId="0" applyFont="1" applyFill="1" applyAlignment="1">
      <alignment horizontal="justify" vertical="center" wrapText="1"/>
    </xf>
    <xf numFmtId="0" fontId="8" fillId="14" borderId="17" xfId="0" applyFont="1" applyFill="1" applyBorder="1" applyAlignment="1">
      <alignment vertical="center" wrapText="1"/>
    </xf>
    <xf numFmtId="0" fontId="8" fillId="14" borderId="18" xfId="0" applyFont="1" applyFill="1" applyBorder="1" applyAlignment="1">
      <alignment vertical="center" wrapText="1"/>
    </xf>
    <xf numFmtId="0" fontId="8" fillId="15" borderId="9" xfId="0" applyFont="1" applyFill="1" applyBorder="1" applyAlignment="1">
      <alignment horizontal="center" vertical="center" wrapText="1"/>
    </xf>
    <xf numFmtId="0" fontId="8" fillId="16" borderId="15"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8" fillId="15" borderId="13" xfId="0" applyFont="1" applyFill="1" applyBorder="1" applyAlignment="1">
      <alignment horizontal="center" vertical="center" wrapText="1"/>
    </xf>
    <xf numFmtId="0" fontId="8" fillId="15" borderId="19" xfId="0" applyFont="1" applyFill="1" applyBorder="1" applyAlignment="1">
      <alignment horizontal="center" vertical="center" wrapText="1"/>
    </xf>
    <xf numFmtId="0" fontId="8" fillId="15" borderId="7" xfId="0" applyFont="1" applyFill="1" applyBorder="1" applyAlignment="1">
      <alignment horizontal="center" vertical="center" wrapText="1"/>
    </xf>
    <xf numFmtId="0" fontId="8" fillId="15" borderId="2" xfId="0" applyFont="1" applyFill="1" applyBorder="1" applyAlignment="1">
      <alignment horizontal="center" vertical="center" wrapText="1"/>
    </xf>
    <xf numFmtId="0" fontId="8" fillId="17" borderId="2" xfId="0" applyFont="1" applyFill="1" applyBorder="1" applyAlignment="1">
      <alignment horizontal="center" vertical="center" wrapText="1"/>
    </xf>
    <xf numFmtId="0" fontId="8" fillId="19"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20" borderId="2" xfId="0" applyFont="1" applyFill="1" applyBorder="1" applyAlignment="1">
      <alignment horizontal="center" vertical="center" wrapText="1"/>
    </xf>
    <xf numFmtId="0" fontId="8" fillId="16" borderId="20" xfId="0" applyFont="1" applyFill="1" applyBorder="1" applyAlignment="1">
      <alignment horizontal="center" vertical="center" wrapText="1"/>
    </xf>
    <xf numFmtId="0" fontId="8" fillId="16" borderId="20" xfId="0" applyFont="1" applyFill="1" applyBorder="1" applyAlignment="1">
      <alignment vertical="center" wrapText="1"/>
    </xf>
    <xf numFmtId="0" fontId="8" fillId="15" borderId="21" xfId="0" applyFont="1" applyFill="1" applyBorder="1" applyAlignment="1">
      <alignment horizontal="justify" vertical="center" wrapText="1"/>
    </xf>
    <xf numFmtId="0" fontId="8" fillId="15" borderId="22" xfId="0" applyFont="1" applyFill="1" applyBorder="1" applyAlignment="1">
      <alignment horizontal="center" vertical="center" wrapText="1"/>
    </xf>
    <xf numFmtId="0" fontId="8" fillId="15" borderId="11" xfId="0" applyFont="1" applyFill="1" applyBorder="1" applyAlignment="1">
      <alignment horizontal="center" vertical="center" wrapText="1"/>
    </xf>
    <xf numFmtId="0" fontId="8" fillId="15" borderId="6" xfId="0" applyFont="1" applyFill="1" applyBorder="1" applyAlignment="1">
      <alignment horizontal="center" vertical="center" wrapText="1"/>
    </xf>
    <xf numFmtId="0" fontId="26" fillId="15" borderId="6" xfId="0" applyFont="1" applyFill="1" applyBorder="1"/>
    <xf numFmtId="0" fontId="8" fillId="17" borderId="6" xfId="0" applyFont="1" applyFill="1" applyBorder="1" applyAlignment="1">
      <alignment horizontal="center" vertical="center" wrapText="1"/>
    </xf>
    <xf numFmtId="0" fontId="8" fillId="19" borderId="6" xfId="0" applyFont="1" applyFill="1" applyBorder="1" applyAlignment="1">
      <alignment horizontal="center" vertical="center" wrapText="1"/>
    </xf>
    <xf numFmtId="0" fontId="8" fillId="18" borderId="6"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20" borderId="6" xfId="0" applyFont="1" applyFill="1" applyBorder="1" applyAlignment="1">
      <alignment horizontal="center" vertical="center" wrapText="1"/>
    </xf>
    <xf numFmtId="0" fontId="8" fillId="20" borderId="23"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27" fillId="7" borderId="9" xfId="0" applyFont="1" applyFill="1" applyBorder="1" applyAlignment="1" applyProtection="1">
      <alignment horizontal="center" vertical="center" wrapText="1"/>
      <protection locked="0"/>
    </xf>
    <xf numFmtId="0" fontId="27" fillId="7" borderId="3" xfId="0" applyFont="1" applyFill="1" applyBorder="1" applyAlignment="1">
      <alignment vertical="center" wrapText="1"/>
    </xf>
    <xf numFmtId="0" fontId="27" fillId="7" borderId="3" xfId="0" applyFont="1" applyFill="1" applyBorder="1" applyAlignment="1" applyProtection="1">
      <alignment horizontal="center" vertical="center" wrapText="1"/>
      <protection locked="0"/>
    </xf>
    <xf numFmtId="9" fontId="27" fillId="7" borderId="3" xfId="0" applyNumberFormat="1" applyFont="1" applyFill="1" applyBorder="1" applyAlignment="1" applyProtection="1">
      <alignment horizontal="center" vertical="center" wrapText="1"/>
      <protection locked="0"/>
    </xf>
    <xf numFmtId="0" fontId="28" fillId="7" borderId="3"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left" vertical="center" wrapText="1"/>
    </xf>
    <xf numFmtId="165" fontId="25" fillId="7" borderId="3" xfId="0" applyNumberFormat="1" applyFont="1" applyFill="1" applyBorder="1" applyAlignment="1" applyProtection="1">
      <alignment horizontal="center" vertical="center" wrapText="1"/>
      <protection locked="0"/>
    </xf>
    <xf numFmtId="0" fontId="25" fillId="7" borderId="3" xfId="0" applyFont="1" applyFill="1" applyBorder="1" applyAlignment="1">
      <alignment horizontal="center" vertical="center" wrapText="1"/>
    </xf>
    <xf numFmtId="9" fontId="25" fillId="7" borderId="3" xfId="0" applyNumberFormat="1" applyFont="1" applyFill="1" applyBorder="1" applyAlignment="1">
      <alignment horizontal="center" vertical="center" wrapText="1"/>
    </xf>
    <xf numFmtId="0" fontId="29" fillId="7" borderId="3" xfId="0" applyFont="1" applyFill="1" applyBorder="1" applyAlignment="1" applyProtection="1">
      <alignment horizontal="left" vertical="center" wrapText="1"/>
      <protection locked="0"/>
    </xf>
    <xf numFmtId="0" fontId="29" fillId="7" borderId="24" xfId="0" applyFont="1" applyFill="1" applyBorder="1" applyAlignment="1" applyProtection="1">
      <alignment horizontal="left" vertical="center" wrapText="1"/>
      <protection locked="0"/>
    </xf>
    <xf numFmtId="0" fontId="12" fillId="7" borderId="25" xfId="0" applyFont="1" applyFill="1" applyBorder="1" applyAlignment="1">
      <alignment horizontal="center" vertical="center" wrapText="1"/>
    </xf>
    <xf numFmtId="0" fontId="27" fillId="7" borderId="7" xfId="0" applyFont="1" applyFill="1" applyBorder="1" applyAlignment="1" applyProtection="1">
      <alignment horizontal="center" vertical="center" wrapText="1"/>
      <protection locked="0"/>
    </xf>
    <xf numFmtId="0" fontId="27" fillId="7" borderId="6" xfId="0" applyFont="1" applyFill="1" applyBorder="1" applyAlignment="1">
      <alignment vertical="center" wrapText="1"/>
    </xf>
    <xf numFmtId="0" fontId="27" fillId="7" borderId="2" xfId="0" applyFont="1" applyFill="1" applyBorder="1" applyAlignment="1" applyProtection="1">
      <alignment horizontal="center" vertical="center" wrapText="1"/>
      <protection locked="0"/>
    </xf>
    <xf numFmtId="0" fontId="28" fillId="7" borderId="4" xfId="0" applyFont="1" applyFill="1" applyBorder="1" applyAlignment="1" applyProtection="1">
      <alignment horizontal="center" vertical="center" wrapText="1"/>
      <protection locked="0"/>
    </xf>
    <xf numFmtId="0" fontId="28" fillId="7" borderId="2"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left" vertical="center" wrapText="1"/>
    </xf>
    <xf numFmtId="165" fontId="25" fillId="7" borderId="2" xfId="0" applyNumberFormat="1" applyFont="1" applyFill="1" applyBorder="1" applyAlignment="1" applyProtection="1">
      <alignment horizontal="center" vertical="center" wrapText="1"/>
      <protection locked="0"/>
    </xf>
    <xf numFmtId="0" fontId="13" fillId="7" borderId="6" xfId="0" applyFont="1" applyFill="1" applyBorder="1" applyAlignment="1">
      <alignment vertical="center" wrapText="1"/>
    </xf>
    <xf numFmtId="0" fontId="27" fillId="7" borderId="6" xfId="0" applyFont="1" applyFill="1" applyBorder="1" applyAlignment="1" applyProtection="1">
      <alignment horizontal="center" vertical="center" wrapText="1"/>
      <protection locked="0"/>
    </xf>
    <xf numFmtId="0" fontId="28" fillId="7" borderId="6" xfId="0" applyFont="1" applyFill="1" applyBorder="1" applyAlignment="1" applyProtection="1">
      <alignment horizontal="center" vertical="center" wrapText="1"/>
      <protection locked="0"/>
    </xf>
    <xf numFmtId="0" fontId="25" fillId="7" borderId="6" xfId="0" applyFont="1" applyFill="1" applyBorder="1" applyAlignment="1" applyProtection="1">
      <alignment horizontal="center" vertical="center" wrapText="1"/>
      <protection locked="0"/>
    </xf>
    <xf numFmtId="0" fontId="25" fillId="7" borderId="6" xfId="0" applyFont="1" applyFill="1" applyBorder="1" applyAlignment="1" applyProtection="1">
      <alignment horizontal="left" vertical="center" wrapText="1"/>
    </xf>
    <xf numFmtId="165" fontId="25" fillId="7" borderId="6" xfId="0" applyNumberFormat="1" applyFont="1" applyFill="1" applyBorder="1" applyAlignment="1" applyProtection="1">
      <alignment horizontal="center" vertical="center" wrapText="1"/>
      <protection locked="0"/>
    </xf>
    <xf numFmtId="0" fontId="25" fillId="7" borderId="26" xfId="0" applyFont="1" applyFill="1" applyBorder="1" applyAlignment="1" applyProtection="1">
      <alignment horizontal="center" vertical="center" wrapText="1"/>
      <protection locked="0"/>
    </xf>
    <xf numFmtId="0" fontId="29" fillId="7" borderId="26" xfId="0" applyFont="1" applyFill="1" applyBorder="1" applyAlignment="1" applyProtection="1">
      <alignment horizontal="left" vertical="center" wrapText="1"/>
      <protection locked="0"/>
    </xf>
    <xf numFmtId="0" fontId="29" fillId="7" borderId="27" xfId="0" applyFont="1" applyFill="1" applyBorder="1" applyAlignment="1" applyProtection="1">
      <alignment horizontal="left" vertical="center" wrapText="1"/>
      <protection locked="0"/>
    </xf>
    <xf numFmtId="0" fontId="12" fillId="7" borderId="28" xfId="0" applyFont="1" applyFill="1" applyBorder="1" applyAlignment="1">
      <alignment horizontal="center" vertical="center" wrapText="1"/>
    </xf>
    <xf numFmtId="0" fontId="30" fillId="7" borderId="29" xfId="0" applyFont="1" applyFill="1" applyBorder="1" applyAlignment="1" applyProtection="1">
      <alignment horizontal="center" vertical="center" wrapText="1"/>
      <protection locked="0"/>
    </xf>
    <xf numFmtId="0" fontId="27" fillId="7" borderId="30" xfId="0" applyFont="1" applyFill="1" applyBorder="1" applyAlignment="1" applyProtection="1">
      <alignment horizontal="center" vertical="center" wrapText="1"/>
      <protection locked="0"/>
    </xf>
    <xf numFmtId="0" fontId="27" fillId="7" borderId="31" xfId="0" applyFont="1" applyFill="1" applyBorder="1" applyAlignment="1">
      <alignment vertical="center" wrapText="1"/>
    </xf>
    <xf numFmtId="0" fontId="13" fillId="7" borderId="31" xfId="0" applyFont="1" applyFill="1" applyBorder="1" applyAlignment="1">
      <alignment vertical="center" wrapText="1"/>
    </xf>
    <xf numFmtId="0" fontId="27" fillId="7" borderId="31" xfId="0" applyFont="1" applyFill="1" applyBorder="1" applyAlignment="1" applyProtection="1">
      <alignment horizontal="center" vertical="center" wrapText="1"/>
      <protection locked="0"/>
    </xf>
    <xf numFmtId="0" fontId="28" fillId="7" borderId="31" xfId="0" applyFont="1" applyFill="1" applyBorder="1" applyAlignment="1" applyProtection="1">
      <alignment horizontal="center" vertical="center" wrapText="1"/>
      <protection locked="0"/>
    </xf>
    <xf numFmtId="0" fontId="25" fillId="7" borderId="31" xfId="0" applyFont="1" applyFill="1" applyBorder="1" applyAlignment="1" applyProtection="1">
      <alignment horizontal="center" vertical="center" wrapText="1"/>
      <protection locked="0"/>
    </xf>
    <xf numFmtId="0" fontId="25" fillId="7" borderId="31" xfId="0" applyFont="1" applyFill="1" applyBorder="1" applyAlignment="1" applyProtection="1">
      <alignment horizontal="left" vertical="center" wrapText="1"/>
    </xf>
    <xf numFmtId="165" fontId="25" fillId="7" borderId="31" xfId="0" applyNumberFormat="1" applyFont="1" applyFill="1" applyBorder="1" applyAlignment="1" applyProtection="1">
      <alignment horizontal="center" vertical="center" wrapText="1"/>
      <protection locked="0"/>
    </xf>
    <xf numFmtId="0" fontId="25" fillId="7" borderId="31" xfId="0" applyFont="1" applyFill="1" applyBorder="1" applyAlignment="1">
      <alignment horizontal="center" vertical="center" wrapText="1"/>
    </xf>
    <xf numFmtId="0" fontId="29" fillId="7" borderId="31" xfId="0" applyFont="1" applyFill="1" applyBorder="1" applyAlignment="1" applyProtection="1">
      <alignment horizontal="left" vertical="center" wrapText="1"/>
      <protection locked="0"/>
    </xf>
    <xf numFmtId="0" fontId="29" fillId="7" borderId="32"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justify" vertical="center" wrapText="1"/>
      <protection locked="0"/>
    </xf>
    <xf numFmtId="0" fontId="25" fillId="7" borderId="5" xfId="0" applyFont="1" applyFill="1" applyBorder="1" applyAlignment="1" applyProtection="1">
      <alignment horizontal="left" vertical="center" wrapText="1"/>
    </xf>
    <xf numFmtId="0" fontId="31" fillId="0" borderId="18" xfId="0" applyFont="1" applyFill="1" applyBorder="1" applyAlignment="1" applyProtection="1">
      <alignment horizontal="center" vertical="center" wrapText="1"/>
      <protection locked="0"/>
    </xf>
    <xf numFmtId="0" fontId="27" fillId="7" borderId="29" xfId="0" applyFont="1" applyFill="1" applyBorder="1" applyAlignment="1">
      <alignment vertical="center" wrapText="1"/>
    </xf>
    <xf numFmtId="0" fontId="27" fillId="7" borderId="29" xfId="0" applyFont="1" applyFill="1" applyBorder="1" applyAlignment="1" applyProtection="1">
      <alignment horizontal="justify" vertical="center" wrapText="1"/>
      <protection locked="0"/>
    </xf>
    <xf numFmtId="0" fontId="27" fillId="7" borderId="31" xfId="0" applyFont="1" applyFill="1" applyBorder="1" applyAlignment="1" applyProtection="1">
      <alignment horizontal="justify" vertical="center" wrapText="1"/>
      <protection locked="0"/>
    </xf>
    <xf numFmtId="0" fontId="28" fillId="7" borderId="31" xfId="0" applyFont="1" applyFill="1" applyBorder="1" applyAlignment="1">
      <alignment vertical="center"/>
    </xf>
    <xf numFmtId="0" fontId="27" fillId="7" borderId="4" xfId="0" applyFont="1" applyFill="1" applyBorder="1" applyAlignment="1" applyProtection="1">
      <alignment horizontal="justify" vertical="center" wrapText="1"/>
      <protection locked="0"/>
    </xf>
    <xf numFmtId="0" fontId="27" fillId="7" borderId="4" xfId="0" applyFont="1" applyFill="1" applyBorder="1" applyAlignment="1" applyProtection="1">
      <alignment horizontal="center" vertical="center" wrapText="1"/>
      <protection locked="0"/>
    </xf>
    <xf numFmtId="0" fontId="25" fillId="7" borderId="4" xfId="0" applyFont="1" applyFill="1" applyBorder="1" applyAlignment="1" applyProtection="1">
      <alignment horizontal="center" vertical="center" wrapText="1"/>
      <protection locked="0"/>
    </xf>
    <xf numFmtId="165" fontId="25" fillId="7" borderId="4" xfId="0" applyNumberFormat="1" applyFont="1" applyFill="1" applyBorder="1" applyAlignment="1" applyProtection="1">
      <alignment horizontal="center" vertical="center" wrapText="1"/>
      <protection locked="0"/>
    </xf>
    <xf numFmtId="0" fontId="27" fillId="7" borderId="6" xfId="0" applyFont="1" applyFill="1" applyBorder="1" applyAlignment="1">
      <alignment horizontal="center" vertical="center" wrapText="1"/>
    </xf>
    <xf numFmtId="0" fontId="13" fillId="7" borderId="2" xfId="0" applyFont="1" applyFill="1" applyBorder="1" applyAlignment="1">
      <alignment horizontal="justify" vertical="center" wrapText="1"/>
    </xf>
    <xf numFmtId="0" fontId="27" fillId="7" borderId="2" xfId="0" applyFont="1" applyFill="1" applyBorder="1" applyAlignment="1">
      <alignment horizontal="center" vertical="center" wrapText="1"/>
    </xf>
    <xf numFmtId="0" fontId="30" fillId="7" borderId="33" xfId="0" applyFont="1" applyFill="1" applyBorder="1" applyAlignment="1" applyProtection="1">
      <alignment horizontal="center" vertical="center" wrapText="1"/>
      <protection locked="0"/>
    </xf>
    <xf numFmtId="9" fontId="32" fillId="7" borderId="33" xfId="5" applyFont="1" applyFill="1" applyBorder="1" applyAlignment="1">
      <alignment horizontal="center" vertical="center" wrapText="1"/>
    </xf>
    <xf numFmtId="0" fontId="27" fillId="7" borderId="34" xfId="0" applyFont="1" applyFill="1" applyBorder="1" applyAlignment="1" applyProtection="1">
      <alignment horizontal="center" vertical="center" wrapText="1"/>
      <protection locked="0"/>
    </xf>
    <xf numFmtId="0" fontId="27" fillId="7" borderId="33" xfId="0" applyFont="1" applyFill="1" applyBorder="1" applyAlignment="1">
      <alignment vertical="center" wrapText="1"/>
    </xf>
    <xf numFmtId="0" fontId="27" fillId="7" borderId="2" xfId="0" applyFont="1" applyFill="1" applyBorder="1" applyAlignment="1">
      <alignment vertical="center" wrapText="1"/>
    </xf>
    <xf numFmtId="0" fontId="27" fillId="7" borderId="2" xfId="0" applyFont="1" applyFill="1" applyBorder="1" applyAlignment="1" applyProtection="1">
      <alignment horizontal="justify" vertical="center" wrapText="1"/>
      <protection locked="0"/>
    </xf>
    <xf numFmtId="0" fontId="13" fillId="21" borderId="62" xfId="4" applyFont="1" applyFill="1" applyBorder="1" applyAlignment="1" applyProtection="1">
      <alignment horizontal="justify" vertical="center" wrapText="1"/>
      <protection locked="0"/>
    </xf>
    <xf numFmtId="9" fontId="32" fillId="7" borderId="25" xfId="5" applyFont="1" applyFill="1" applyBorder="1" applyAlignment="1">
      <alignment horizontal="center" vertical="center" wrapText="1"/>
    </xf>
    <xf numFmtId="9" fontId="32" fillId="7" borderId="22" xfId="5" applyFont="1" applyFill="1" applyBorder="1" applyAlignment="1">
      <alignment horizontal="center" vertical="center" wrapText="1"/>
    </xf>
    <xf numFmtId="9" fontId="15" fillId="7" borderId="22" xfId="5" applyFont="1" applyFill="1" applyBorder="1" applyAlignment="1">
      <alignment horizontal="center" vertical="center" wrapText="1"/>
    </xf>
    <xf numFmtId="9" fontId="32" fillId="7" borderId="2" xfId="5" applyFont="1" applyFill="1" applyBorder="1" applyAlignment="1">
      <alignment horizontal="center" vertical="center" wrapText="1"/>
    </xf>
    <xf numFmtId="0" fontId="33" fillId="7" borderId="2" xfId="0" applyFont="1" applyFill="1" applyBorder="1" applyAlignment="1" applyProtection="1">
      <alignment horizontal="center" vertical="center" wrapText="1"/>
      <protection locked="0"/>
    </xf>
    <xf numFmtId="0" fontId="29" fillId="7" borderId="6" xfId="0" applyFont="1" applyFill="1" applyBorder="1" applyAlignment="1" applyProtection="1">
      <alignment horizontal="left" vertical="center" wrapText="1"/>
      <protection locked="0"/>
    </xf>
    <xf numFmtId="0" fontId="12" fillId="7" borderId="35" xfId="0" applyFont="1" applyFill="1" applyBorder="1" applyAlignment="1">
      <alignment horizontal="center" vertical="center" wrapText="1"/>
    </xf>
    <xf numFmtId="0" fontId="34" fillId="7" borderId="20" xfId="0" applyFont="1" applyFill="1" applyBorder="1" applyAlignment="1" applyProtection="1">
      <alignment horizontal="center" vertical="center" wrapText="1"/>
      <protection locked="0"/>
    </xf>
    <xf numFmtId="0" fontId="34" fillId="7" borderId="26" xfId="0" applyFont="1" applyFill="1" applyBorder="1" applyAlignment="1" applyProtection="1">
      <alignment horizontal="center" vertical="center" wrapText="1"/>
      <protection locked="0"/>
    </xf>
    <xf numFmtId="0" fontId="35" fillId="7" borderId="26" xfId="0" applyFont="1" applyFill="1" applyBorder="1" applyAlignment="1" applyProtection="1">
      <alignment horizontal="center" vertical="center" wrapText="1"/>
      <protection locked="0"/>
    </xf>
    <xf numFmtId="0" fontId="26" fillId="7" borderId="26" xfId="0" applyFont="1" applyFill="1" applyBorder="1" applyAlignment="1" applyProtection="1">
      <alignment horizontal="center" vertical="center" wrapText="1"/>
      <protection locked="0"/>
    </xf>
    <xf numFmtId="0" fontId="26" fillId="7" borderId="26" xfId="0" applyFont="1" applyFill="1" applyBorder="1" applyAlignment="1" applyProtection="1">
      <alignment horizontal="left" vertical="center" wrapText="1"/>
    </xf>
    <xf numFmtId="165" fontId="26" fillId="7" borderId="26" xfId="0" applyNumberFormat="1" applyFont="1" applyFill="1" applyBorder="1" applyAlignment="1" applyProtection="1">
      <alignment horizontal="center" vertical="center" wrapText="1"/>
      <protection locked="0"/>
    </xf>
    <xf numFmtId="0" fontId="13" fillId="7" borderId="26" xfId="0" applyFont="1" applyFill="1" applyBorder="1" applyAlignment="1">
      <alignment horizontal="justify" vertical="center" wrapText="1"/>
    </xf>
    <xf numFmtId="0" fontId="27" fillId="7" borderId="26" xfId="0" applyFont="1" applyFill="1" applyBorder="1" applyAlignment="1" applyProtection="1">
      <alignment horizontal="center" vertical="center" wrapText="1"/>
      <protection locked="0"/>
    </xf>
    <xf numFmtId="0" fontId="27" fillId="7" borderId="26" xfId="0" applyFont="1" applyFill="1" applyBorder="1" applyAlignment="1" applyProtection="1">
      <alignment horizontal="justify" vertical="center" wrapText="1"/>
      <protection locked="0"/>
    </xf>
    <xf numFmtId="0" fontId="28" fillId="7" borderId="26" xfId="0" applyFont="1" applyFill="1" applyBorder="1" applyAlignment="1" applyProtection="1">
      <alignment horizontal="center" vertical="center" wrapText="1"/>
      <protection locked="0"/>
    </xf>
    <xf numFmtId="9" fontId="32" fillId="7" borderId="3" xfId="5" applyFont="1" applyFill="1" applyBorder="1" applyAlignment="1">
      <alignment horizontal="center" vertical="center" wrapText="1"/>
    </xf>
    <xf numFmtId="0" fontId="26" fillId="7" borderId="31" xfId="0" applyFont="1" applyFill="1" applyBorder="1" applyAlignment="1" applyProtection="1">
      <alignment horizontal="center" vertical="center" wrapText="1"/>
      <protection locked="0"/>
    </xf>
    <xf numFmtId="0" fontId="26" fillId="7" borderId="31" xfId="0" applyFont="1" applyFill="1" applyBorder="1" applyAlignment="1" applyProtection="1">
      <alignment horizontal="left" vertical="center" wrapText="1"/>
    </xf>
    <xf numFmtId="165" fontId="26" fillId="7" borderId="31" xfId="0" applyNumberFormat="1" applyFont="1" applyFill="1" applyBorder="1" applyAlignment="1" applyProtection="1">
      <alignment horizontal="center" vertical="center" wrapText="1"/>
      <protection locked="0"/>
    </xf>
    <xf numFmtId="9" fontId="32" fillId="7" borderId="26" xfId="5" applyFont="1" applyFill="1" applyBorder="1" applyAlignment="1">
      <alignment horizontal="center" vertical="center" wrapText="1"/>
    </xf>
    <xf numFmtId="0" fontId="25" fillId="7" borderId="26" xfId="0" applyFont="1" applyFill="1" applyBorder="1" applyAlignment="1" applyProtection="1">
      <alignment horizontal="left" vertical="center" wrapText="1"/>
    </xf>
    <xf numFmtId="165" fontId="25" fillId="7" borderId="26" xfId="0" applyNumberFormat="1" applyFont="1" applyFill="1" applyBorder="1" applyAlignment="1" applyProtection="1">
      <alignment horizontal="center" vertical="center" wrapText="1"/>
      <protection locked="0"/>
    </xf>
    <xf numFmtId="0" fontId="30" fillId="7" borderId="37" xfId="0" applyFont="1" applyFill="1" applyBorder="1" applyAlignment="1" applyProtection="1">
      <alignment horizontal="center" vertical="center" wrapText="1"/>
      <protection locked="0"/>
    </xf>
    <xf numFmtId="0" fontId="8" fillId="22" borderId="38" xfId="0" applyFont="1" applyFill="1" applyBorder="1" applyAlignment="1">
      <alignment vertical="center" wrapText="1"/>
    </xf>
    <xf numFmtId="9" fontId="34" fillId="7" borderId="39" xfId="5" applyFont="1" applyFill="1" applyBorder="1" applyAlignment="1" applyProtection="1">
      <alignment horizontal="center" vertical="center" wrapText="1"/>
    </xf>
    <xf numFmtId="0" fontId="27" fillId="0" borderId="40" xfId="0" applyFont="1" applyBorder="1"/>
    <xf numFmtId="0" fontId="27" fillId="7" borderId="40" xfId="0" applyFont="1" applyFill="1" applyBorder="1" applyAlignment="1" applyProtection="1">
      <alignment vertical="center" wrapText="1"/>
    </xf>
    <xf numFmtId="0" fontId="27" fillId="7" borderId="40" xfId="0" applyFont="1" applyFill="1" applyBorder="1" applyAlignment="1" applyProtection="1">
      <alignment horizontal="center" vertical="center" wrapText="1"/>
      <protection locked="0"/>
    </xf>
    <xf numFmtId="0" fontId="25" fillId="7" borderId="40" xfId="0" applyFont="1" applyFill="1" applyBorder="1" applyAlignment="1" applyProtection="1">
      <alignment vertical="center" wrapText="1"/>
    </xf>
    <xf numFmtId="9" fontId="10" fillId="7" borderId="40" xfId="5" applyFont="1" applyFill="1" applyBorder="1" applyAlignment="1" applyProtection="1">
      <alignment horizontal="center" vertical="center" wrapText="1"/>
    </xf>
    <xf numFmtId="0" fontId="29" fillId="7" borderId="40" xfId="0" applyFont="1" applyFill="1" applyBorder="1" applyAlignment="1" applyProtection="1">
      <alignment vertical="center" wrapText="1"/>
    </xf>
    <xf numFmtId="9" fontId="16" fillId="7" borderId="40" xfId="5" applyFont="1" applyFill="1" applyBorder="1" applyAlignment="1" applyProtection="1">
      <alignment horizontal="center" vertical="center" wrapText="1"/>
    </xf>
    <xf numFmtId="9" fontId="10" fillId="7" borderId="41" xfId="5" applyFont="1" applyFill="1" applyBorder="1" applyAlignment="1" applyProtection="1">
      <alignment vertical="center" wrapText="1"/>
    </xf>
    <xf numFmtId="0" fontId="25" fillId="7" borderId="0" xfId="0" applyFont="1" applyFill="1" applyBorder="1" applyAlignment="1">
      <alignment vertical="center" wrapText="1"/>
    </xf>
    <xf numFmtId="0" fontId="25" fillId="7" borderId="0" xfId="0" applyFont="1" applyFill="1" applyBorder="1" applyAlignment="1">
      <alignment horizontal="justify" vertical="center" wrapText="1"/>
    </xf>
    <xf numFmtId="0" fontId="25" fillId="7" borderId="2" xfId="0" applyFont="1" applyFill="1" applyBorder="1" applyAlignment="1">
      <alignment vertical="center" wrapText="1"/>
    </xf>
    <xf numFmtId="9" fontId="10" fillId="7" borderId="0" xfId="5" applyFont="1" applyFill="1" applyBorder="1" applyAlignment="1">
      <alignment horizontal="center" vertical="center" wrapText="1"/>
    </xf>
    <xf numFmtId="0" fontId="25" fillId="7" borderId="0" xfId="0" applyFont="1" applyFill="1" applyBorder="1"/>
    <xf numFmtId="0" fontId="24" fillId="0" borderId="0" xfId="0" applyFont="1" applyAlignment="1">
      <alignment horizontal="justify" vertical="center" wrapText="1"/>
    </xf>
    <xf numFmtId="167" fontId="32" fillId="7" borderId="18" xfId="5" applyNumberFormat="1" applyFont="1" applyFill="1" applyBorder="1" applyAlignment="1" applyProtection="1">
      <alignment horizontal="center" vertical="center" wrapText="1"/>
    </xf>
    <xf numFmtId="9" fontId="32" fillId="7" borderId="42" xfId="5" applyFont="1" applyFill="1" applyBorder="1" applyAlignment="1" applyProtection="1">
      <alignment horizontal="center" vertical="center" wrapText="1"/>
      <protection locked="0"/>
    </xf>
    <xf numFmtId="9" fontId="32" fillId="7" borderId="33" xfId="5" applyFont="1" applyFill="1" applyBorder="1" applyAlignment="1" applyProtection="1">
      <alignment horizontal="center" vertical="center" wrapText="1"/>
      <protection locked="0"/>
    </xf>
    <xf numFmtId="0" fontId="27" fillId="7" borderId="39"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justify" vertical="center" wrapText="1"/>
      <protection locked="0"/>
    </xf>
    <xf numFmtId="9" fontId="32" fillId="7" borderId="2" xfId="5" applyFont="1" applyFill="1" applyBorder="1" applyAlignment="1" applyProtection="1">
      <alignment horizontal="center" vertical="center" wrapText="1"/>
      <protection locked="0"/>
    </xf>
    <xf numFmtId="0" fontId="13" fillId="7" borderId="3" xfId="0" applyFont="1" applyFill="1" applyBorder="1" applyAlignment="1" applyProtection="1">
      <alignment horizontal="justify" vertical="center" wrapText="1"/>
      <protection locked="0"/>
    </xf>
    <xf numFmtId="9" fontId="32" fillId="7" borderId="3" xfId="5" applyFont="1" applyFill="1" applyBorder="1" applyAlignment="1" applyProtection="1">
      <alignment horizontal="center" vertical="center" wrapText="1"/>
      <protection locked="0"/>
    </xf>
    <xf numFmtId="0" fontId="13" fillId="7" borderId="3" xfId="0" applyFont="1" applyFill="1" applyBorder="1" applyAlignment="1">
      <alignment horizontal="justify" vertical="center" wrapText="1"/>
    </xf>
    <xf numFmtId="9" fontId="32" fillId="7" borderId="7" xfId="5" applyFont="1" applyFill="1" applyBorder="1" applyAlignment="1">
      <alignment horizontal="center" vertical="center" wrapText="1"/>
    </xf>
    <xf numFmtId="9" fontId="32" fillId="7" borderId="43" xfId="5" applyFont="1" applyFill="1" applyBorder="1" applyAlignment="1">
      <alignment horizontal="center" vertical="center" wrapText="1"/>
    </xf>
    <xf numFmtId="0" fontId="13" fillId="7" borderId="44" xfId="0" applyFont="1" applyFill="1" applyBorder="1" applyAlignment="1">
      <alignment horizontal="justify" vertical="center" wrapText="1"/>
    </xf>
    <xf numFmtId="0" fontId="13" fillId="7" borderId="42" xfId="0" applyFont="1" applyFill="1" applyBorder="1" applyAlignment="1">
      <alignment horizontal="justify" vertical="center" wrapText="1"/>
    </xf>
    <xf numFmtId="0" fontId="30" fillId="7" borderId="43" xfId="0" applyFont="1" applyFill="1" applyBorder="1" applyAlignment="1" applyProtection="1">
      <alignment horizontal="center" vertical="center" wrapText="1"/>
      <protection locked="0"/>
    </xf>
    <xf numFmtId="9" fontId="32" fillId="7" borderId="9" xfId="5" applyFont="1" applyFill="1" applyBorder="1" applyAlignment="1">
      <alignment horizontal="center" vertical="center" wrapText="1"/>
    </xf>
    <xf numFmtId="0" fontId="27" fillId="7" borderId="3" xfId="0" applyFont="1" applyFill="1" applyBorder="1" applyAlignment="1">
      <alignment horizontal="center" vertical="center" wrapText="1"/>
    </xf>
    <xf numFmtId="0" fontId="34" fillId="7" borderId="20" xfId="0" applyFont="1" applyFill="1" applyBorder="1" applyAlignment="1" applyProtection="1">
      <alignment horizontal="justify" vertical="center" wrapText="1"/>
      <protection locked="0"/>
    </xf>
    <xf numFmtId="0" fontId="11" fillId="7" borderId="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10" fillId="7" borderId="3" xfId="5" applyNumberFormat="1" applyFont="1" applyFill="1" applyBorder="1" applyAlignment="1">
      <alignment horizontal="center" vertical="center" wrapText="1"/>
    </xf>
    <xf numFmtId="0" fontId="25" fillId="7" borderId="3" xfId="0" applyNumberFormat="1" applyFont="1" applyFill="1" applyBorder="1" applyAlignment="1">
      <alignment horizontal="center" vertical="center" wrapText="1"/>
    </xf>
    <xf numFmtId="0" fontId="25" fillId="7" borderId="3" xfId="0" applyNumberFormat="1" applyFont="1" applyFill="1" applyBorder="1" applyAlignment="1" applyProtection="1">
      <alignment horizontal="center" vertical="center" wrapText="1"/>
      <protection locked="0"/>
    </xf>
    <xf numFmtId="0" fontId="25" fillId="7" borderId="26" xfId="0" applyNumberFormat="1" applyFont="1" applyFill="1" applyBorder="1" applyAlignment="1" applyProtection="1">
      <alignment horizontal="center" vertical="center" wrapText="1"/>
      <protection locked="0"/>
    </xf>
    <xf numFmtId="0" fontId="25" fillId="7" borderId="31" xfId="0" applyNumberFormat="1" applyFont="1" applyFill="1" applyBorder="1" applyAlignment="1" applyProtection="1">
      <alignment horizontal="center" vertical="center" wrapText="1"/>
      <protection locked="0"/>
    </xf>
    <xf numFmtId="0" fontId="25" fillId="7" borderId="6" xfId="0" applyNumberFormat="1" applyFont="1" applyFill="1" applyBorder="1" applyAlignment="1" applyProtection="1">
      <alignment horizontal="center" vertical="center" wrapText="1"/>
      <protection locked="0"/>
    </xf>
    <xf numFmtId="0" fontId="25" fillId="7" borderId="26" xfId="5" applyNumberFormat="1" applyFont="1" applyFill="1" applyBorder="1" applyAlignment="1" applyProtection="1">
      <alignment horizontal="center" vertical="center" wrapText="1"/>
      <protection locked="0"/>
    </xf>
    <xf numFmtId="0" fontId="8" fillId="20" borderId="45" xfId="0" applyFont="1" applyFill="1" applyBorder="1" applyAlignment="1">
      <alignment horizontal="center" vertical="center" wrapText="1"/>
    </xf>
    <xf numFmtId="0" fontId="8" fillId="20" borderId="12" xfId="0" applyFont="1" applyFill="1" applyBorder="1" applyAlignment="1">
      <alignment horizontal="center" vertical="center" wrapText="1"/>
    </xf>
    <xf numFmtId="0" fontId="8" fillId="20" borderId="46" xfId="0" applyFont="1" applyFill="1" applyBorder="1" applyAlignment="1">
      <alignment horizontal="center" vertical="center" wrapText="1"/>
    </xf>
    <xf numFmtId="0" fontId="10" fillId="7" borderId="45" xfId="5" applyNumberFormat="1" applyFont="1" applyFill="1" applyBorder="1" applyAlignment="1">
      <alignment horizontal="center" vertical="center" wrapText="1"/>
    </xf>
    <xf numFmtId="9" fontId="16" fillId="7" borderId="47" xfId="5" applyFont="1" applyFill="1" applyBorder="1" applyAlignment="1" applyProtection="1">
      <alignment horizontal="center" vertical="center" wrapText="1"/>
    </xf>
    <xf numFmtId="0" fontId="27" fillId="0" borderId="2" xfId="0" applyFont="1" applyFill="1" applyBorder="1" applyAlignment="1" applyProtection="1">
      <alignment horizontal="justify" vertical="center" wrapText="1"/>
      <protection locked="0"/>
    </xf>
    <xf numFmtId="167" fontId="32" fillId="7" borderId="42" xfId="5" applyNumberFormat="1" applyFont="1" applyFill="1" applyBorder="1" applyAlignment="1" applyProtection="1">
      <alignment horizontal="center" vertical="center" wrapText="1"/>
      <protection locked="0"/>
    </xf>
    <xf numFmtId="9" fontId="27" fillId="7" borderId="6" xfId="5" applyFont="1" applyFill="1" applyBorder="1" applyAlignment="1" applyProtection="1">
      <alignment horizontal="center" vertical="center" wrapText="1"/>
      <protection locked="0"/>
    </xf>
    <xf numFmtId="9" fontId="32" fillId="7" borderId="28" xfId="5" applyFont="1" applyFill="1" applyBorder="1" applyAlignment="1">
      <alignment horizontal="center" vertical="center" wrapText="1"/>
    </xf>
    <xf numFmtId="9" fontId="38" fillId="7" borderId="3" xfId="5" applyFont="1" applyFill="1" applyBorder="1" applyAlignment="1">
      <alignment horizontal="center" vertical="center" wrapText="1"/>
    </xf>
    <xf numFmtId="0" fontId="27" fillId="9" borderId="2" xfId="0" applyFont="1" applyFill="1" applyBorder="1" applyAlignment="1" applyProtection="1">
      <alignment horizontal="center" vertical="center" wrapText="1"/>
      <protection locked="0"/>
    </xf>
    <xf numFmtId="0" fontId="27" fillId="9" borderId="3"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7" borderId="20" xfId="0" applyFont="1" applyFill="1" applyBorder="1" applyAlignment="1" applyProtection="1">
      <alignment horizontal="center" vertical="center" wrapText="1"/>
      <protection locked="0"/>
    </xf>
    <xf numFmtId="0" fontId="27" fillId="7" borderId="20" xfId="0" applyFont="1" applyFill="1" applyBorder="1" applyAlignment="1" applyProtection="1">
      <alignment horizontal="justify" vertical="center" wrapText="1"/>
      <protection locked="0"/>
    </xf>
    <xf numFmtId="0" fontId="30" fillId="7" borderId="63" xfId="0" applyFont="1" applyFill="1" applyBorder="1" applyAlignment="1" applyProtection="1">
      <alignment horizontal="center" vertical="center" wrapText="1"/>
      <protection locked="0"/>
    </xf>
    <xf numFmtId="0" fontId="13" fillId="21" borderId="64" xfId="4" applyFont="1" applyFill="1" applyBorder="1" applyAlignment="1" applyProtection="1">
      <alignment horizontal="justify" vertical="center" wrapText="1"/>
      <protection locked="0"/>
    </xf>
    <xf numFmtId="0" fontId="28" fillId="7" borderId="20" xfId="0" applyFont="1" applyFill="1" applyBorder="1" applyAlignment="1" applyProtection="1">
      <alignment horizontal="center" vertical="center" wrapText="1"/>
      <protection locked="0"/>
    </xf>
    <xf numFmtId="0" fontId="25" fillId="7" borderId="20" xfId="0" applyFont="1" applyFill="1" applyBorder="1" applyAlignment="1" applyProtection="1">
      <alignment horizontal="center" vertical="center" wrapText="1"/>
      <protection locked="0"/>
    </xf>
    <xf numFmtId="0" fontId="25" fillId="7" borderId="20" xfId="0" applyFont="1" applyFill="1" applyBorder="1" applyAlignment="1" applyProtection="1">
      <alignment horizontal="left" vertical="center" wrapText="1"/>
    </xf>
    <xf numFmtId="165" fontId="25" fillId="7" borderId="20" xfId="0" applyNumberFormat="1" applyFont="1" applyFill="1" applyBorder="1" applyAlignment="1" applyProtection="1">
      <alignment horizontal="center" vertical="center" wrapText="1"/>
      <protection locked="0"/>
    </xf>
    <xf numFmtId="0" fontId="25" fillId="7" borderId="4" xfId="0" applyFont="1" applyFill="1" applyBorder="1" applyAlignment="1">
      <alignment horizontal="center" vertical="center" wrapText="1"/>
    </xf>
    <xf numFmtId="9" fontId="25" fillId="7" borderId="4" xfId="0" applyNumberFormat="1" applyFont="1" applyFill="1" applyBorder="1" applyAlignment="1">
      <alignment horizontal="center" vertical="center" wrapText="1"/>
    </xf>
    <xf numFmtId="0" fontId="25" fillId="7" borderId="20" xfId="0" applyNumberFormat="1" applyFont="1" applyFill="1" applyBorder="1" applyAlignment="1" applyProtection="1">
      <alignment horizontal="center" vertical="center" wrapText="1"/>
      <protection locked="0"/>
    </xf>
    <xf numFmtId="0" fontId="10" fillId="7" borderId="4" xfId="5" applyNumberFormat="1" applyFont="1" applyFill="1" applyBorder="1" applyAlignment="1">
      <alignment horizontal="center" vertical="center" wrapText="1"/>
    </xf>
    <xf numFmtId="0" fontId="29" fillId="7" borderId="20" xfId="0" applyFont="1" applyFill="1" applyBorder="1" applyAlignment="1" applyProtection="1">
      <alignment horizontal="left" vertical="center" wrapText="1"/>
      <protection locked="0"/>
    </xf>
    <xf numFmtId="0" fontId="10" fillId="7" borderId="38" xfId="5" applyNumberFormat="1" applyFont="1" applyFill="1" applyBorder="1" applyAlignment="1">
      <alignment horizontal="center" vertical="center" wrapText="1"/>
    </xf>
    <xf numFmtId="0" fontId="29" fillId="7" borderId="65" xfId="0" applyFont="1" applyFill="1" applyBorder="1" applyAlignment="1" applyProtection="1">
      <alignment horizontal="left" vertical="center" wrapText="1"/>
      <protection locked="0"/>
    </xf>
    <xf numFmtId="9" fontId="0" fillId="0" borderId="0" xfId="5" applyFont="1"/>
    <xf numFmtId="9" fontId="0" fillId="0" borderId="0" xfId="0" applyNumberFormat="1"/>
    <xf numFmtId="9" fontId="27" fillId="7" borderId="3" xfId="0" applyNumberFormat="1" applyFont="1" applyFill="1" applyBorder="1" applyAlignment="1" applyProtection="1">
      <alignment horizontal="center" vertical="center" wrapText="1"/>
    </xf>
    <xf numFmtId="3" fontId="27" fillId="7" borderId="2" xfId="2" applyNumberFormat="1" applyFont="1" applyFill="1" applyBorder="1" applyAlignment="1" applyProtection="1">
      <alignment horizontal="center" vertical="center" wrapText="1"/>
    </xf>
    <xf numFmtId="9" fontId="27" fillId="7" borderId="2" xfId="5" applyFont="1" applyFill="1" applyBorder="1" applyAlignment="1" applyProtection="1">
      <alignment horizontal="center" vertical="center" wrapText="1"/>
    </xf>
    <xf numFmtId="9" fontId="27" fillId="7" borderId="6" xfId="5" applyFont="1" applyFill="1" applyBorder="1" applyAlignment="1" applyProtection="1">
      <alignment horizontal="center" vertical="center" wrapText="1"/>
    </xf>
    <xf numFmtId="9" fontId="27" fillId="7" borderId="31" xfId="0" applyNumberFormat="1" applyFont="1" applyFill="1" applyBorder="1" applyAlignment="1" applyProtection="1">
      <alignment horizontal="center" vertical="center" wrapText="1"/>
    </xf>
    <xf numFmtId="0" fontId="27" fillId="7" borderId="31" xfId="0" applyFont="1" applyFill="1" applyBorder="1" applyAlignment="1" applyProtection="1">
      <alignment horizontal="justify" vertical="center" wrapText="1"/>
    </xf>
    <xf numFmtId="0" fontId="27" fillId="7" borderId="31" xfId="0" applyFont="1" applyFill="1" applyBorder="1" applyAlignment="1" applyProtection="1">
      <alignment horizontal="center" vertical="center" wrapText="1"/>
    </xf>
    <xf numFmtId="0" fontId="27" fillId="7" borderId="3" xfId="5" applyNumberFormat="1" applyFont="1" applyFill="1" applyBorder="1" applyAlignment="1" applyProtection="1">
      <alignment horizontal="center" vertical="center" wrapText="1"/>
    </xf>
    <xf numFmtId="9" fontId="27" fillId="7" borderId="3" xfId="5" applyNumberFormat="1" applyFont="1" applyFill="1" applyBorder="1" applyAlignment="1" applyProtection="1">
      <alignment horizontal="center" vertical="center" wrapText="1"/>
    </xf>
    <xf numFmtId="1" fontId="27" fillId="7" borderId="3" xfId="0" applyNumberFormat="1" applyFont="1" applyFill="1" applyBorder="1" applyAlignment="1" applyProtection="1">
      <alignment horizontal="center" vertical="center" wrapText="1"/>
    </xf>
    <xf numFmtId="1" fontId="27" fillId="7" borderId="4" xfId="0" applyNumberFormat="1" applyFont="1" applyFill="1" applyBorder="1" applyAlignment="1" applyProtection="1">
      <alignment horizontal="center" vertical="center" wrapText="1"/>
    </xf>
    <xf numFmtId="0" fontId="27" fillId="7" borderId="4" xfId="0" applyNumberFormat="1" applyFont="1" applyFill="1" applyBorder="1" applyAlignment="1" applyProtection="1">
      <alignment horizontal="center" vertical="center" wrapText="1"/>
    </xf>
    <xf numFmtId="0" fontId="27" fillId="7" borderId="3" xfId="0" applyFont="1" applyFill="1" applyBorder="1" applyAlignment="1" applyProtection="1">
      <alignment horizontal="center" vertical="center" wrapText="1"/>
    </xf>
    <xf numFmtId="9" fontId="27" fillId="7" borderId="6" xfId="0" applyNumberFormat="1" applyFont="1" applyFill="1" applyBorder="1" applyAlignment="1" applyProtection="1">
      <alignment horizontal="center" vertical="center" wrapText="1"/>
    </xf>
    <xf numFmtId="9" fontId="27" fillId="0" borderId="3" xfId="5" applyFont="1" applyFill="1" applyBorder="1" applyAlignment="1" applyProtection="1">
      <alignment horizontal="center" vertical="center" wrapText="1"/>
    </xf>
    <xf numFmtId="9" fontId="27" fillId="7" borderId="3" xfId="5" applyFont="1" applyFill="1" applyBorder="1" applyAlignment="1" applyProtection="1">
      <alignment horizontal="center" vertical="center" wrapText="1"/>
    </xf>
    <xf numFmtId="9" fontId="27" fillId="0" borderId="3" xfId="0" applyNumberFormat="1" applyFont="1" applyFill="1" applyBorder="1" applyAlignment="1" applyProtection="1">
      <alignment horizontal="center" vertical="center" wrapText="1"/>
    </xf>
    <xf numFmtId="9" fontId="34" fillId="7" borderId="20" xfId="0" applyNumberFormat="1" applyFont="1" applyFill="1" applyBorder="1" applyAlignment="1" applyProtection="1">
      <alignment horizontal="center" vertical="center" wrapText="1"/>
    </xf>
    <xf numFmtId="0" fontId="34" fillId="7" borderId="20" xfId="0" applyFont="1" applyFill="1" applyBorder="1" applyAlignment="1" applyProtection="1">
      <alignment horizontal="center" vertical="center" wrapText="1"/>
    </xf>
    <xf numFmtId="9" fontId="27" fillId="7" borderId="26" xfId="0" applyNumberFormat="1" applyFont="1" applyFill="1" applyBorder="1" applyAlignment="1" applyProtection="1">
      <alignment horizontal="center" vertical="center" wrapText="1"/>
    </xf>
    <xf numFmtId="9" fontId="27" fillId="7" borderId="26" xfId="5" applyFont="1" applyFill="1" applyBorder="1" applyAlignment="1" applyProtection="1">
      <alignment horizontal="center" vertical="center" wrapText="1"/>
    </xf>
    <xf numFmtId="0" fontId="27" fillId="7" borderId="31" xfId="0" applyNumberFormat="1" applyFont="1" applyFill="1" applyBorder="1" applyAlignment="1" applyProtection="1">
      <alignment horizontal="center" vertical="center" wrapText="1"/>
    </xf>
    <xf numFmtId="9" fontId="27" fillId="7" borderId="20" xfId="0" applyNumberFormat="1" applyFont="1" applyFill="1" applyBorder="1" applyAlignment="1" applyProtection="1">
      <alignment horizontal="center" vertical="center" wrapText="1"/>
    </xf>
    <xf numFmtId="0" fontId="27" fillId="7" borderId="26" xfId="0" applyFont="1" applyFill="1" applyBorder="1" applyAlignment="1" applyProtection="1">
      <alignment horizontal="center" vertical="center" wrapText="1"/>
    </xf>
    <xf numFmtId="0" fontId="27" fillId="7" borderId="3" xfId="0" applyNumberFormat="1" applyFont="1" applyFill="1" applyBorder="1" applyAlignment="1" applyProtection="1">
      <alignment horizontal="center" vertical="center" wrapText="1"/>
    </xf>
    <xf numFmtId="0" fontId="27" fillId="7" borderId="3" xfId="5" applyNumberFormat="1" applyFont="1" applyFill="1" applyBorder="1" applyAlignment="1" applyProtection="1">
      <alignment horizontal="center" vertical="center"/>
    </xf>
    <xf numFmtId="9" fontId="27" fillId="0" borderId="2" xfId="5" applyFont="1" applyFill="1" applyBorder="1" applyAlignment="1" applyProtection="1">
      <alignment horizontal="center" vertical="center" wrapText="1"/>
    </xf>
    <xf numFmtId="0" fontId="27" fillId="0" borderId="2" xfId="5" applyNumberFormat="1" applyFont="1" applyFill="1" applyBorder="1" applyAlignment="1" applyProtection="1">
      <alignment horizontal="center" vertical="center" wrapText="1"/>
    </xf>
    <xf numFmtId="0" fontId="27" fillId="0" borderId="2" xfId="5" applyNumberFormat="1" applyFont="1" applyFill="1" applyBorder="1" applyAlignment="1" applyProtection="1">
      <alignment horizontal="center" vertical="center"/>
    </xf>
    <xf numFmtId="0" fontId="27" fillId="7" borderId="2" xfId="5" applyNumberFormat="1" applyFont="1" applyFill="1" applyBorder="1" applyAlignment="1" applyProtection="1">
      <alignment horizontal="center" vertical="center"/>
    </xf>
    <xf numFmtId="0" fontId="37" fillId="0" borderId="2" xfId="0" applyFont="1" applyFill="1" applyBorder="1" applyAlignment="1" applyProtection="1">
      <alignment horizontal="center" vertical="center" wrapText="1"/>
    </xf>
    <xf numFmtId="0" fontId="37" fillId="7" borderId="2" xfId="0" applyFont="1" applyFill="1" applyBorder="1" applyAlignment="1" applyProtection="1">
      <alignment horizontal="center" vertical="center" wrapText="1"/>
    </xf>
    <xf numFmtId="9" fontId="37" fillId="0" borderId="2" xfId="0" applyNumberFormat="1" applyFont="1" applyFill="1" applyBorder="1" applyAlignment="1" applyProtection="1">
      <alignment horizontal="center" vertical="center" wrapText="1"/>
    </xf>
    <xf numFmtId="9" fontId="37" fillId="7" borderId="2" xfId="5" applyFont="1" applyFill="1" applyBorder="1" applyAlignment="1" applyProtection="1">
      <alignment horizontal="center" vertical="center" wrapText="1"/>
    </xf>
    <xf numFmtId="9" fontId="37" fillId="0" borderId="2" xfId="5" applyFont="1" applyFill="1" applyBorder="1" applyAlignment="1" applyProtection="1">
      <alignment horizontal="center" vertical="center" wrapText="1"/>
    </xf>
    <xf numFmtId="0" fontId="45" fillId="9" borderId="3" xfId="0" applyFont="1" applyFill="1" applyBorder="1" applyAlignment="1" applyProtection="1">
      <alignment horizontal="center" vertical="center" wrapText="1"/>
    </xf>
    <xf numFmtId="9" fontId="45" fillId="9" borderId="3" xfId="0" applyNumberFormat="1" applyFont="1" applyFill="1" applyBorder="1" applyAlignment="1" applyProtection="1">
      <alignment horizontal="center" vertical="center" wrapText="1"/>
    </xf>
    <xf numFmtId="9" fontId="45" fillId="9" borderId="3" xfId="5" applyFont="1" applyFill="1" applyBorder="1" applyAlignment="1" applyProtection="1">
      <alignment horizontal="center" vertical="center" wrapText="1"/>
    </xf>
    <xf numFmtId="9" fontId="46" fillId="9" borderId="3" xfId="5" applyFont="1" applyFill="1" applyBorder="1" applyAlignment="1" applyProtection="1">
      <alignment horizontal="center" vertical="center" wrapText="1"/>
    </xf>
    <xf numFmtId="0" fontId="45" fillId="9" borderId="3" xfId="0" applyFont="1" applyFill="1" applyBorder="1" applyAlignment="1" applyProtection="1">
      <alignment horizontal="left" vertical="center" wrapText="1"/>
    </xf>
    <xf numFmtId="0" fontId="45" fillId="9" borderId="3" xfId="0" applyNumberFormat="1" applyFont="1" applyFill="1" applyBorder="1" applyAlignment="1" applyProtection="1">
      <alignment horizontal="center" vertical="center" wrapText="1"/>
    </xf>
    <xf numFmtId="0" fontId="46" fillId="9" borderId="3" xfId="5" applyNumberFormat="1" applyFont="1" applyFill="1" applyBorder="1" applyAlignment="1" applyProtection="1">
      <alignment horizontal="center" vertical="center" wrapText="1"/>
    </xf>
    <xf numFmtId="9" fontId="45" fillId="9" borderId="26" xfId="0" applyNumberFormat="1" applyFont="1" applyFill="1" applyBorder="1" applyAlignment="1" applyProtection="1">
      <alignment horizontal="center" vertical="center" wrapText="1"/>
    </xf>
    <xf numFmtId="0" fontId="25" fillId="7" borderId="31" xfId="0" applyFont="1" applyFill="1" applyBorder="1" applyAlignment="1" applyProtection="1">
      <alignment horizontal="center" vertical="center" wrapText="1"/>
    </xf>
    <xf numFmtId="9" fontId="25" fillId="7" borderId="3" xfId="0" applyNumberFormat="1" applyFont="1" applyFill="1" applyBorder="1" applyAlignment="1" applyProtection="1">
      <alignment horizontal="center" vertical="center" wrapText="1"/>
    </xf>
    <xf numFmtId="0" fontId="25" fillId="7" borderId="31" xfId="0" applyNumberFormat="1" applyFont="1" applyFill="1" applyBorder="1" applyAlignment="1" applyProtection="1">
      <alignment horizontal="center" vertical="center" wrapText="1"/>
    </xf>
    <xf numFmtId="0" fontId="10" fillId="7" borderId="3" xfId="5" applyNumberFormat="1" applyFont="1" applyFill="1" applyBorder="1" applyAlignment="1" applyProtection="1">
      <alignment horizontal="center" vertical="center" wrapText="1"/>
    </xf>
    <xf numFmtId="0" fontId="25" fillId="7" borderId="31" xfId="0" applyFont="1" applyFill="1" applyBorder="1" applyAlignment="1" applyProtection="1">
      <alignment horizontal="justify" vertical="center" wrapText="1"/>
    </xf>
    <xf numFmtId="167" fontId="45" fillId="9" borderId="3" xfId="5" applyNumberFormat="1" applyFont="1" applyFill="1" applyBorder="1" applyAlignment="1" applyProtection="1">
      <alignment horizontal="left" vertical="center" wrapText="1" indent="1"/>
    </xf>
    <xf numFmtId="167" fontId="46" fillId="9" borderId="3" xfId="5" applyNumberFormat="1" applyFont="1" applyFill="1" applyBorder="1" applyAlignment="1" applyProtection="1">
      <alignment horizontal="center" vertical="center" wrapText="1"/>
    </xf>
    <xf numFmtId="0" fontId="45" fillId="9" borderId="3" xfId="0" applyFont="1" applyFill="1" applyBorder="1" applyAlignment="1" applyProtection="1">
      <alignment horizontal="justify" vertical="top" wrapText="1"/>
    </xf>
    <xf numFmtId="9" fontId="46" fillId="9" borderId="3" xfId="5" applyNumberFormat="1" applyFont="1" applyFill="1" applyBorder="1" applyAlignment="1" applyProtection="1">
      <alignment horizontal="center" vertical="center" wrapText="1"/>
    </xf>
    <xf numFmtId="0" fontId="45" fillId="9" borderId="3" xfId="0" applyFont="1" applyFill="1" applyBorder="1" applyAlignment="1" applyProtection="1">
      <alignment horizontal="justify" vertical="center" wrapText="1"/>
    </xf>
    <xf numFmtId="0" fontId="45" fillId="9" borderId="3" xfId="10" applyNumberFormat="1" applyFont="1" applyFill="1" applyBorder="1" applyAlignment="1" applyProtection="1">
      <alignment horizontal="center" vertical="center" wrapText="1"/>
    </xf>
    <xf numFmtId="0" fontId="45" fillId="9" borderId="3" xfId="5" applyNumberFormat="1" applyFont="1" applyFill="1" applyBorder="1" applyAlignment="1" applyProtection="1">
      <alignment horizontal="center" vertical="center" wrapText="1"/>
    </xf>
    <xf numFmtId="0" fontId="29" fillId="9" borderId="3" xfId="0" applyFont="1" applyFill="1" applyBorder="1" applyAlignment="1" applyProtection="1">
      <alignment horizontal="center" vertical="center" wrapText="1"/>
    </xf>
    <xf numFmtId="9" fontId="29" fillId="9" borderId="3" xfId="0" applyNumberFormat="1" applyFont="1" applyFill="1" applyBorder="1" applyAlignment="1" applyProtection="1">
      <alignment horizontal="center" vertical="center" wrapText="1"/>
    </xf>
    <xf numFmtId="9" fontId="29" fillId="9" borderId="3" xfId="5" applyFont="1" applyFill="1" applyBorder="1" applyAlignment="1" applyProtection="1">
      <alignment horizontal="center" vertical="center" wrapText="1"/>
    </xf>
    <xf numFmtId="9" fontId="9" fillId="9" borderId="3" xfId="5" applyFont="1" applyFill="1" applyBorder="1" applyAlignment="1" applyProtection="1">
      <alignment horizontal="center" vertical="center" wrapText="1"/>
    </xf>
    <xf numFmtId="0" fontId="29" fillId="9" borderId="3" xfId="0" applyFont="1" applyFill="1" applyBorder="1" applyAlignment="1" applyProtection="1">
      <alignment horizontal="justify" vertical="center" wrapText="1"/>
    </xf>
    <xf numFmtId="0" fontId="29" fillId="9" borderId="3" xfId="0" applyNumberFormat="1" applyFont="1" applyFill="1" applyBorder="1" applyAlignment="1" applyProtection="1">
      <alignment horizontal="center" vertical="center" wrapText="1"/>
    </xf>
    <xf numFmtId="10" fontId="9" fillId="9" borderId="3" xfId="5" applyNumberFormat="1" applyFont="1" applyFill="1" applyBorder="1" applyAlignment="1" applyProtection="1">
      <alignment horizontal="center" vertical="center" wrapText="1"/>
    </xf>
    <xf numFmtId="0" fontId="9" fillId="9" borderId="3" xfId="5" applyNumberFormat="1" applyFont="1" applyFill="1" applyBorder="1" applyAlignment="1" applyProtection="1">
      <alignment horizontal="center" vertical="center" wrapText="1"/>
    </xf>
    <xf numFmtId="10" fontId="29" fillId="9" borderId="3" xfId="5" applyNumberFormat="1" applyFont="1" applyFill="1" applyBorder="1" applyAlignment="1" applyProtection="1">
      <alignment horizontal="center" vertical="center" wrapText="1"/>
    </xf>
    <xf numFmtId="0" fontId="9" fillId="9" borderId="3" xfId="0" applyFont="1" applyFill="1" applyBorder="1" applyAlignment="1" applyProtection="1">
      <alignment horizontal="justify" vertical="center" wrapText="1"/>
    </xf>
    <xf numFmtId="9" fontId="24" fillId="9" borderId="3" xfId="0" applyNumberFormat="1" applyFont="1" applyFill="1" applyBorder="1" applyAlignment="1" applyProtection="1">
      <alignment horizontal="center" vertical="center" wrapText="1"/>
    </xf>
    <xf numFmtId="9" fontId="24" fillId="9" borderId="3" xfId="5" applyFont="1" applyFill="1" applyBorder="1" applyAlignment="1" applyProtection="1">
      <alignment horizontal="center" vertical="center" wrapText="1"/>
    </xf>
    <xf numFmtId="9" fontId="47" fillId="9" borderId="3" xfId="5" applyFont="1" applyFill="1" applyBorder="1" applyAlignment="1" applyProtection="1">
      <alignment horizontal="center" vertical="center" wrapText="1"/>
    </xf>
    <xf numFmtId="0" fontId="25" fillId="9" borderId="3" xfId="0" applyFont="1" applyFill="1" applyBorder="1" applyAlignment="1" applyProtection="1">
      <alignment horizontal="justify" vertical="center" wrapText="1"/>
    </xf>
    <xf numFmtId="0" fontId="24" fillId="9" borderId="26" xfId="0" applyNumberFormat="1" applyFont="1" applyFill="1" applyBorder="1" applyAlignment="1" applyProtection="1">
      <alignment horizontal="center" vertical="center" wrapText="1"/>
    </xf>
    <xf numFmtId="0" fontId="47" fillId="9" borderId="3" xfId="5" applyNumberFormat="1" applyFont="1" applyFill="1" applyBorder="1" applyAlignment="1" applyProtection="1">
      <alignment horizontal="center" vertical="center" wrapText="1"/>
    </xf>
    <xf numFmtId="0" fontId="25" fillId="9" borderId="3" xfId="0" applyFont="1" applyFill="1" applyBorder="1" applyAlignment="1" applyProtection="1">
      <alignment horizontal="center" vertical="center" wrapText="1"/>
    </xf>
    <xf numFmtId="9" fontId="24" fillId="9" borderId="2" xfId="0" applyNumberFormat="1" applyFont="1" applyFill="1" applyBorder="1" applyAlignment="1" applyProtection="1">
      <alignment horizontal="center" vertical="center" wrapText="1"/>
    </xf>
    <xf numFmtId="0" fontId="24" fillId="9" borderId="2" xfId="0" applyFont="1" applyFill="1" applyBorder="1" applyAlignment="1" applyProtection="1">
      <alignment horizontal="justify" vertical="center" wrapText="1"/>
    </xf>
    <xf numFmtId="0" fontId="25" fillId="9" borderId="2" xfId="0" applyFont="1" applyFill="1" applyBorder="1" applyAlignment="1" applyProtection="1">
      <alignment horizontal="justify" vertical="center" wrapText="1"/>
    </xf>
    <xf numFmtId="9" fontId="24" fillId="9" borderId="6" xfId="0" applyNumberFormat="1" applyFont="1" applyFill="1" applyBorder="1" applyAlignment="1" applyProtection="1">
      <alignment horizontal="center" vertical="center" wrapText="1"/>
    </xf>
    <xf numFmtId="0" fontId="25" fillId="9" borderId="6" xfId="0" applyFont="1" applyFill="1" applyBorder="1" applyAlignment="1" applyProtection="1">
      <alignment horizontal="justify" vertical="center" wrapText="1"/>
    </xf>
    <xf numFmtId="0" fontId="25" fillId="7" borderId="3" xfId="0" applyFont="1" applyFill="1" applyBorder="1" applyAlignment="1" applyProtection="1">
      <alignment horizontal="center" vertical="center" wrapText="1"/>
    </xf>
    <xf numFmtId="0" fontId="25" fillId="7" borderId="26" xfId="0" applyNumberFormat="1" applyFont="1" applyFill="1" applyBorder="1" applyAlignment="1" applyProtection="1">
      <alignment horizontal="center" vertical="center" wrapText="1"/>
    </xf>
    <xf numFmtId="0" fontId="25" fillId="7" borderId="26" xfId="0" applyFont="1" applyFill="1" applyBorder="1" applyAlignment="1" applyProtection="1">
      <alignment horizontal="justify" vertical="center" wrapText="1"/>
    </xf>
    <xf numFmtId="9" fontId="25" fillId="9" borderId="3" xfId="0" applyNumberFormat="1" applyFont="1" applyFill="1" applyBorder="1" applyAlignment="1" applyProtection="1">
      <alignment horizontal="center" vertical="center" wrapText="1"/>
    </xf>
    <xf numFmtId="9" fontId="25" fillId="9" borderId="26" xfId="5" applyFont="1" applyFill="1" applyBorder="1" applyAlignment="1" applyProtection="1">
      <alignment horizontal="center" vertical="center" wrapText="1"/>
    </xf>
    <xf numFmtId="9" fontId="10" fillId="9" borderId="3" xfId="5" applyFont="1" applyFill="1" applyBorder="1" applyAlignment="1" applyProtection="1">
      <alignment horizontal="center" vertical="center" wrapText="1"/>
    </xf>
    <xf numFmtId="0" fontId="24" fillId="9" borderId="26" xfId="0" applyFont="1" applyFill="1" applyBorder="1" applyAlignment="1" applyProtection="1">
      <alignment horizontal="justify" vertical="center" wrapText="1"/>
    </xf>
    <xf numFmtId="0" fontId="25" fillId="9" borderId="26" xfId="0" applyFont="1" applyFill="1" applyBorder="1" applyAlignment="1" applyProtection="1">
      <alignment horizontal="justify" vertical="center" wrapText="1"/>
    </xf>
    <xf numFmtId="0" fontId="25" fillId="7" borderId="20" xfId="0" applyFont="1" applyFill="1" applyBorder="1" applyAlignment="1" applyProtection="1">
      <alignment horizontal="justify" vertical="center" wrapText="1"/>
    </xf>
    <xf numFmtId="0" fontId="25" fillId="7" borderId="26" xfId="5" applyNumberFormat="1"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wrapText="1"/>
    </xf>
    <xf numFmtId="0" fontId="25" fillId="0" borderId="3" xfId="0" applyNumberFormat="1" applyFont="1" applyFill="1" applyBorder="1" applyAlignment="1" applyProtection="1">
      <alignment horizontal="center" vertical="center" wrapText="1"/>
    </xf>
    <xf numFmtId="0" fontId="10" fillId="0" borderId="3" xfId="5" applyNumberFormat="1" applyFont="1" applyFill="1" applyBorder="1" applyAlignment="1" applyProtection="1">
      <alignment horizontal="center" vertical="center" wrapText="1"/>
    </xf>
    <xf numFmtId="0" fontId="25" fillId="0" borderId="3" xfId="0" applyFont="1" applyFill="1" applyBorder="1" applyAlignment="1" applyProtection="1">
      <alignment horizontal="justify" vertical="center" wrapText="1"/>
    </xf>
    <xf numFmtId="0" fontId="25" fillId="7" borderId="3" xfId="0" applyNumberFormat="1" applyFont="1" applyFill="1" applyBorder="1" applyAlignment="1" applyProtection="1">
      <alignment horizontal="center" vertical="center" wrapText="1"/>
    </xf>
    <xf numFmtId="0" fontId="25" fillId="7" borderId="3" xfId="0" applyFont="1" applyFill="1" applyBorder="1" applyAlignment="1" applyProtection="1">
      <alignment horizontal="justify" vertical="center" wrapText="1"/>
    </xf>
    <xf numFmtId="10" fontId="25" fillId="7" borderId="31" xfId="0" applyNumberFormat="1" applyFont="1" applyFill="1" applyBorder="1" applyAlignment="1" applyProtection="1">
      <alignment horizontal="center" vertical="center" wrapText="1"/>
    </xf>
    <xf numFmtId="9" fontId="10" fillId="7" borderId="3" xfId="5" applyFont="1" applyFill="1" applyBorder="1" applyAlignment="1" applyProtection="1">
      <alignment horizontal="center" vertical="center" wrapText="1"/>
    </xf>
    <xf numFmtId="0" fontId="48" fillId="7" borderId="31" xfId="11" applyFill="1" applyBorder="1" applyAlignment="1" applyProtection="1">
      <alignment horizontal="justify" vertical="center" wrapText="1"/>
    </xf>
    <xf numFmtId="0" fontId="30" fillId="7" borderId="48" xfId="0" applyFont="1" applyFill="1" applyBorder="1" applyAlignment="1" applyProtection="1">
      <alignment horizontal="center" vertical="center" wrapText="1"/>
      <protection locked="0"/>
    </xf>
    <xf numFmtId="0" fontId="8" fillId="19" borderId="2" xfId="0" applyFont="1" applyFill="1" applyBorder="1" applyAlignment="1">
      <alignment horizontal="center" vertical="center" wrapText="1"/>
    </xf>
    <xf numFmtId="0" fontId="30" fillId="7" borderId="18" xfId="0" applyFont="1" applyFill="1" applyBorder="1" applyAlignment="1" applyProtection="1">
      <alignment horizontal="center" vertical="center" wrapText="1"/>
      <protection locked="0"/>
    </xf>
    <xf numFmtId="0" fontId="8" fillId="18" borderId="2" xfId="0" applyFont="1" applyFill="1" applyBorder="1" applyAlignment="1">
      <alignment horizontal="center" vertical="center" wrapText="1"/>
    </xf>
    <xf numFmtId="10" fontId="25" fillId="7" borderId="26" xfId="0" applyNumberFormat="1" applyFont="1" applyFill="1" applyBorder="1" applyAlignment="1" applyProtection="1">
      <alignment horizontal="center" vertical="center" wrapText="1"/>
    </xf>
    <xf numFmtId="0" fontId="29" fillId="9" borderId="3" xfId="5" applyNumberFormat="1" applyFont="1" applyFill="1" applyBorder="1" applyAlignment="1" applyProtection="1">
      <alignment horizontal="center" vertical="center" wrapText="1"/>
    </xf>
    <xf numFmtId="9" fontId="13" fillId="7" borderId="40" xfId="5" applyFont="1" applyFill="1" applyBorder="1" applyAlignment="1" applyProtection="1">
      <alignment horizontal="center" vertical="center" wrapText="1"/>
    </xf>
    <xf numFmtId="1" fontId="52" fillId="7" borderId="2" xfId="0" applyNumberFormat="1" applyFont="1" applyFill="1" applyBorder="1" applyAlignment="1" applyProtection="1">
      <alignment horizontal="center" vertical="center" wrapText="1"/>
    </xf>
    <xf numFmtId="1" fontId="52" fillId="7" borderId="4" xfId="0" applyNumberFormat="1" applyFont="1" applyFill="1" applyBorder="1" applyAlignment="1" applyProtection="1">
      <alignment horizontal="center" vertical="center" wrapText="1"/>
    </xf>
    <xf numFmtId="0" fontId="52" fillId="7" borderId="4" xfId="5" applyNumberFormat="1" applyFont="1" applyFill="1" applyBorder="1" applyAlignment="1" applyProtection="1">
      <alignment horizontal="center" vertical="center" wrapText="1"/>
    </xf>
    <xf numFmtId="0" fontId="52" fillId="7" borderId="2" xfId="5" applyNumberFormat="1" applyFont="1" applyFill="1" applyBorder="1" applyAlignment="1" applyProtection="1">
      <alignment horizontal="center" vertical="center" wrapText="1"/>
    </xf>
    <xf numFmtId="0" fontId="54" fillId="0" borderId="2" xfId="0" applyFont="1" applyBorder="1" applyAlignment="1" applyProtection="1">
      <alignment vertical="center" wrapText="1"/>
    </xf>
    <xf numFmtId="9" fontId="51" fillId="7" borderId="2" xfId="5" applyFont="1" applyFill="1" applyBorder="1" applyAlignment="1" applyProtection="1">
      <alignment horizontal="center" vertical="center" wrapText="1"/>
      <protection locked="0"/>
    </xf>
    <xf numFmtId="0" fontId="49" fillId="0" borderId="2" xfId="0" applyFont="1" applyFill="1" applyBorder="1" applyAlignment="1" applyProtection="1">
      <alignment horizontal="justify" vertical="center" wrapText="1"/>
    </xf>
    <xf numFmtId="0" fontId="54" fillId="0" borderId="0" xfId="0" applyFont="1" applyAlignment="1" applyProtection="1">
      <alignment vertical="center" wrapText="1"/>
    </xf>
    <xf numFmtId="0" fontId="54" fillId="0" borderId="2" xfId="0" applyFont="1" applyBorder="1" applyAlignment="1">
      <alignment horizontal="justify" vertical="center"/>
    </xf>
    <xf numFmtId="0" fontId="54" fillId="0" borderId="2" xfId="0" applyFont="1" applyBorder="1" applyAlignment="1">
      <alignment vertical="center" wrapText="1"/>
    </xf>
    <xf numFmtId="0" fontId="50" fillId="7" borderId="2" xfId="0" applyFont="1" applyFill="1" applyBorder="1" applyAlignment="1" applyProtection="1">
      <alignment horizontal="center" vertical="center" wrapText="1"/>
      <protection locked="0"/>
    </xf>
    <xf numFmtId="0" fontId="52" fillId="7" borderId="2" xfId="0" applyFont="1" applyFill="1" applyBorder="1" applyAlignment="1" applyProtection="1">
      <alignment horizontal="center" vertical="center" wrapText="1"/>
      <protection locked="0"/>
    </xf>
    <xf numFmtId="0" fontId="52" fillId="7" borderId="2" xfId="0" applyFont="1" applyFill="1" applyBorder="1" applyAlignment="1">
      <alignment vertical="center" wrapText="1"/>
    </xf>
    <xf numFmtId="9" fontId="52" fillId="7" borderId="2" xfId="0" applyNumberFormat="1" applyFont="1" applyFill="1" applyBorder="1" applyAlignment="1" applyProtection="1">
      <alignment horizontal="center" vertical="center" wrapText="1"/>
    </xf>
    <xf numFmtId="0" fontId="49" fillId="0" borderId="2" xfId="4" applyFont="1" applyFill="1" applyBorder="1" applyAlignment="1" applyProtection="1">
      <alignment horizontal="justify" vertical="center" wrapText="1"/>
    </xf>
    <xf numFmtId="0" fontId="49" fillId="7" borderId="3" xfId="0" applyFont="1" applyFill="1" applyBorder="1" applyAlignment="1" applyProtection="1">
      <alignment horizontal="center" vertical="center" wrapText="1"/>
    </xf>
    <xf numFmtId="9" fontId="49" fillId="7" borderId="3" xfId="0" applyNumberFormat="1" applyFont="1" applyFill="1" applyBorder="1" applyAlignment="1" applyProtection="1">
      <alignment horizontal="center" vertical="center" wrapText="1"/>
    </xf>
    <xf numFmtId="9" fontId="52" fillId="7" borderId="3" xfId="0" applyNumberFormat="1" applyFont="1" applyFill="1" applyBorder="1" applyAlignment="1" applyProtection="1">
      <alignment horizontal="center" vertical="center" wrapText="1"/>
    </xf>
    <xf numFmtId="0" fontId="49" fillId="0" borderId="3" xfId="0" applyFont="1" applyFill="1" applyBorder="1" applyAlignment="1" applyProtection="1">
      <alignment horizontal="justify" vertical="center" wrapText="1"/>
    </xf>
    <xf numFmtId="0" fontId="31" fillId="7" borderId="52" xfId="0" applyFont="1" applyFill="1" applyBorder="1" applyAlignment="1" applyProtection="1">
      <alignment vertical="center" textRotation="90" wrapText="1"/>
      <protection locked="0"/>
    </xf>
    <xf numFmtId="0" fontId="31" fillId="7" borderId="53" xfId="0" applyFont="1" applyFill="1" applyBorder="1" applyAlignment="1" applyProtection="1">
      <alignment vertical="center" textRotation="90" wrapText="1"/>
      <protection locked="0"/>
    </xf>
    <xf numFmtId="0" fontId="31" fillId="7" borderId="33" xfId="0" applyFont="1" applyFill="1" applyBorder="1" applyAlignment="1" applyProtection="1">
      <alignment vertical="center" textRotation="90" wrapText="1"/>
      <protection locked="0"/>
    </xf>
    <xf numFmtId="0" fontId="30" fillId="7" borderId="49" xfId="0" applyFont="1" applyFill="1" applyBorder="1" applyAlignment="1" applyProtection="1">
      <alignment vertical="center" wrapText="1"/>
      <protection locked="0"/>
    </xf>
    <xf numFmtId="0" fontId="30" fillId="7" borderId="61" xfId="0" applyFont="1" applyFill="1" applyBorder="1" applyAlignment="1" applyProtection="1">
      <alignment vertical="center" wrapText="1"/>
      <protection locked="0"/>
    </xf>
    <xf numFmtId="0" fontId="31" fillId="7" borderId="51" xfId="0" applyFont="1" applyFill="1" applyBorder="1" applyAlignment="1" applyProtection="1">
      <alignment vertical="center" textRotation="90" wrapText="1"/>
      <protection locked="0"/>
    </xf>
    <xf numFmtId="0" fontId="31" fillId="7" borderId="2" xfId="0" applyFont="1" applyFill="1" applyBorder="1" applyAlignment="1" applyProtection="1">
      <alignment vertical="center" textRotation="90" wrapText="1"/>
      <protection locked="0"/>
    </xf>
    <xf numFmtId="0" fontId="31" fillId="0" borderId="53" xfId="0" applyFont="1" applyFill="1" applyBorder="1" applyAlignment="1" applyProtection="1">
      <alignment vertical="center" wrapText="1"/>
      <protection locked="0"/>
    </xf>
    <xf numFmtId="0" fontId="31" fillId="0" borderId="2"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1" fillId="7" borderId="48" xfId="0" applyFont="1" applyFill="1" applyBorder="1" applyAlignment="1" applyProtection="1">
      <alignment vertical="center" textRotation="90" wrapText="1"/>
      <protection locked="0"/>
    </xf>
    <xf numFmtId="0" fontId="30" fillId="7" borderId="18" xfId="0" applyFont="1" applyFill="1" applyBorder="1" applyAlignment="1" applyProtection="1">
      <alignment vertical="center" wrapText="1"/>
      <protection locked="0"/>
    </xf>
    <xf numFmtId="0" fontId="41" fillId="7" borderId="17" xfId="0" applyFont="1" applyFill="1" applyBorder="1" applyAlignment="1" applyProtection="1">
      <alignment vertical="center" textRotation="90" wrapText="1"/>
      <protection locked="0"/>
    </xf>
    <xf numFmtId="0" fontId="41" fillId="7" borderId="18" xfId="0" applyFont="1" applyFill="1" applyBorder="1" applyAlignment="1" applyProtection="1">
      <alignment vertical="center" textRotation="90" wrapText="1"/>
      <protection locked="0"/>
    </xf>
    <xf numFmtId="0" fontId="41" fillId="7" borderId="53" xfId="0" applyFont="1" applyFill="1" applyBorder="1" applyAlignment="1" applyProtection="1">
      <alignment vertical="center" textRotation="90" wrapText="1"/>
      <protection locked="0"/>
    </xf>
    <xf numFmtId="0" fontId="41" fillId="7" borderId="33" xfId="0" applyFont="1" applyFill="1" applyBorder="1" applyAlignment="1" applyProtection="1">
      <alignment vertical="center" textRotation="90" wrapText="1"/>
      <protection locked="0"/>
    </xf>
    <xf numFmtId="0" fontId="12" fillId="7" borderId="19" xfId="0" applyFont="1" applyFill="1" applyBorder="1" applyAlignment="1" applyProtection="1">
      <alignment horizontal="center" vertical="center" wrapText="1"/>
    </xf>
    <xf numFmtId="0" fontId="41" fillId="7" borderId="18" xfId="0" applyFont="1" applyFill="1" applyBorder="1" applyAlignment="1" applyProtection="1">
      <alignment vertical="center" textRotation="90" wrapText="1"/>
    </xf>
    <xf numFmtId="0" fontId="31" fillId="0" borderId="53" xfId="0" applyFont="1" applyFill="1" applyBorder="1" applyAlignment="1" applyProtection="1">
      <alignment vertical="center" wrapText="1"/>
    </xf>
    <xf numFmtId="9" fontId="51" fillId="7" borderId="4" xfId="5" applyFont="1" applyFill="1" applyBorder="1" applyAlignment="1" applyProtection="1">
      <alignment horizontal="center" vertical="center" wrapText="1"/>
    </xf>
    <xf numFmtId="0" fontId="52" fillId="7" borderId="4" xfId="0" applyFont="1" applyFill="1" applyBorder="1" applyAlignment="1" applyProtection="1">
      <alignment horizontal="center" vertical="center" wrapText="1"/>
    </xf>
    <xf numFmtId="0" fontId="52" fillId="7" borderId="4" xfId="0" applyFont="1" applyFill="1" applyBorder="1" applyAlignment="1" applyProtection="1">
      <alignment vertical="center" wrapText="1"/>
    </xf>
    <xf numFmtId="0" fontId="50" fillId="7" borderId="4" xfId="0" applyFont="1" applyFill="1" applyBorder="1" applyAlignment="1" applyProtection="1">
      <alignment horizontal="center" vertical="center" wrapText="1"/>
    </xf>
    <xf numFmtId="0" fontId="50" fillId="7" borderId="20" xfId="0" applyFont="1" applyFill="1" applyBorder="1" applyAlignment="1" applyProtection="1">
      <alignment horizontal="center" vertical="center" wrapText="1"/>
    </xf>
    <xf numFmtId="0" fontId="50" fillId="7" borderId="2" xfId="0" applyFont="1" applyFill="1" applyBorder="1" applyAlignment="1" applyProtection="1">
      <alignment horizontal="center" vertical="center" wrapText="1"/>
    </xf>
    <xf numFmtId="165" fontId="25" fillId="7" borderId="3" xfId="0" applyNumberFormat="1" applyFont="1" applyFill="1" applyBorder="1" applyAlignment="1" applyProtection="1">
      <alignment horizontal="center" vertical="center" wrapText="1"/>
    </xf>
    <xf numFmtId="0" fontId="29" fillId="7" borderId="3" xfId="0" applyFont="1" applyFill="1" applyBorder="1" applyAlignment="1" applyProtection="1">
      <alignment horizontal="left" vertical="center" wrapText="1"/>
    </xf>
    <xf numFmtId="0" fontId="10" fillId="7" borderId="45" xfId="5" applyNumberFormat="1" applyFont="1" applyFill="1" applyBorder="1" applyAlignment="1" applyProtection="1">
      <alignment horizontal="center" vertical="center" wrapText="1"/>
    </xf>
    <xf numFmtId="0" fontId="29" fillId="7" borderId="24" xfId="0" applyFont="1" applyFill="1" applyBorder="1" applyAlignment="1" applyProtection="1">
      <alignment horizontal="left" vertical="center" wrapText="1"/>
    </xf>
    <xf numFmtId="0" fontId="24" fillId="0" borderId="0" xfId="0" applyFont="1" applyProtection="1"/>
    <xf numFmtId="0" fontId="12" fillId="7" borderId="25" xfId="0" applyFont="1" applyFill="1" applyBorder="1" applyAlignment="1" applyProtection="1">
      <alignment horizontal="center" vertical="center" wrapText="1"/>
    </xf>
    <xf numFmtId="9" fontId="51" fillId="7" borderId="2" xfId="5" applyFont="1" applyFill="1" applyBorder="1" applyAlignment="1" applyProtection="1">
      <alignment horizontal="center" vertical="center" wrapText="1"/>
    </xf>
    <xf numFmtId="0" fontId="52" fillId="7" borderId="2" xfId="0" applyFont="1" applyFill="1" applyBorder="1" applyAlignment="1" applyProtection="1">
      <alignment horizontal="center" vertical="center" wrapText="1"/>
    </xf>
    <xf numFmtId="0" fontId="25" fillId="7" borderId="2" xfId="0" applyFont="1" applyFill="1" applyBorder="1" applyAlignment="1" applyProtection="1">
      <alignment horizontal="center" vertical="center" wrapText="1"/>
    </xf>
    <xf numFmtId="165" fontId="25" fillId="7" borderId="2" xfId="0" applyNumberFormat="1" applyFont="1" applyFill="1" applyBorder="1" applyAlignment="1" applyProtection="1">
      <alignment horizontal="center" vertical="center" wrapText="1"/>
    </xf>
    <xf numFmtId="0" fontId="41" fillId="7" borderId="53" xfId="0" applyFont="1" applyFill="1" applyBorder="1" applyAlignment="1" applyProtection="1">
      <alignment vertical="center" textRotation="90" wrapText="1"/>
    </xf>
    <xf numFmtId="0" fontId="31" fillId="7" borderId="2" xfId="0" applyFont="1" applyFill="1" applyBorder="1" applyAlignment="1" applyProtection="1">
      <alignment vertical="center" textRotation="90" wrapText="1"/>
    </xf>
    <xf numFmtId="0" fontId="52" fillId="7" borderId="2" xfId="0" applyFont="1" applyFill="1" applyBorder="1" applyAlignment="1" applyProtection="1">
      <alignment vertical="center" wrapText="1"/>
    </xf>
    <xf numFmtId="0" fontId="25" fillId="7" borderId="6" xfId="0" applyFont="1" applyFill="1" applyBorder="1" applyAlignment="1" applyProtection="1">
      <alignment horizontal="center" vertical="center" wrapText="1"/>
    </xf>
    <xf numFmtId="165" fontId="25" fillId="7" borderId="6" xfId="0" applyNumberFormat="1" applyFont="1" applyFill="1" applyBorder="1" applyAlignment="1" applyProtection="1">
      <alignment horizontal="center" vertical="center" wrapText="1"/>
    </xf>
    <xf numFmtId="0" fontId="25" fillId="7" borderId="26" xfId="0" applyFont="1" applyFill="1" applyBorder="1" applyAlignment="1" applyProtection="1">
      <alignment horizontal="center" vertical="center" wrapText="1"/>
    </xf>
    <xf numFmtId="0" fontId="29" fillId="7" borderId="26" xfId="0" applyFont="1" applyFill="1" applyBorder="1" applyAlignment="1" applyProtection="1">
      <alignment horizontal="left" vertical="center" wrapText="1"/>
    </xf>
    <xf numFmtId="0" fontId="29" fillId="7" borderId="27" xfId="0" applyFont="1" applyFill="1" applyBorder="1" applyAlignment="1" applyProtection="1">
      <alignment horizontal="left" vertical="center" wrapText="1"/>
    </xf>
    <xf numFmtId="0" fontId="31" fillId="7" borderId="53" xfId="0" applyFont="1" applyFill="1" applyBorder="1" applyAlignment="1" applyProtection="1">
      <alignment vertical="center" textRotation="90" wrapText="1"/>
    </xf>
    <xf numFmtId="0" fontId="33" fillId="7" borderId="2" xfId="0" applyFont="1" applyFill="1" applyBorder="1" applyAlignment="1" applyProtection="1">
      <alignment horizontal="center" vertical="center" wrapText="1"/>
    </xf>
    <xf numFmtId="9" fontId="32" fillId="7" borderId="6" xfId="5" applyFont="1" applyFill="1" applyBorder="1" applyAlignment="1" applyProtection="1">
      <alignment horizontal="center" vertical="center" wrapText="1"/>
    </xf>
    <xf numFmtId="0" fontId="27" fillId="7" borderId="7" xfId="0" applyFont="1" applyFill="1" applyBorder="1" applyAlignment="1" applyProtection="1">
      <alignment horizontal="center" vertical="center" wrapText="1"/>
    </xf>
    <xf numFmtId="0" fontId="27" fillId="7" borderId="2" xfId="0" applyFont="1" applyFill="1" applyBorder="1" applyAlignment="1" applyProtection="1">
      <alignment vertical="center" wrapText="1"/>
    </xf>
    <xf numFmtId="0" fontId="27" fillId="7" borderId="2" xfId="0" applyFont="1" applyFill="1" applyBorder="1" applyAlignment="1" applyProtection="1">
      <alignment horizontal="center" vertical="center" wrapText="1"/>
    </xf>
    <xf numFmtId="0" fontId="28" fillId="7" borderId="6" xfId="0" applyFont="1" applyFill="1" applyBorder="1" applyAlignment="1" applyProtection="1">
      <alignment horizontal="center" vertical="center" wrapText="1"/>
    </xf>
    <xf numFmtId="0" fontId="28" fillId="7" borderId="2" xfId="0" applyFont="1" applyFill="1" applyBorder="1" applyAlignment="1" applyProtection="1">
      <alignment horizontal="center" vertical="center" wrapText="1"/>
    </xf>
    <xf numFmtId="0" fontId="25" fillId="7" borderId="2" xfId="0" applyNumberFormat="1" applyFont="1" applyFill="1" applyBorder="1" applyAlignment="1" applyProtection="1">
      <alignment horizontal="center" vertical="center" wrapText="1"/>
    </xf>
    <xf numFmtId="0" fontId="29" fillId="7" borderId="2" xfId="0" applyFont="1" applyFill="1" applyBorder="1" applyAlignment="1" applyProtection="1">
      <alignment horizontal="left" vertical="center" wrapText="1"/>
    </xf>
    <xf numFmtId="0" fontId="30" fillId="7" borderId="19" xfId="0" applyFont="1" applyFill="1" applyBorder="1" applyAlignment="1" applyProtection="1">
      <alignment vertical="center" wrapText="1"/>
    </xf>
    <xf numFmtId="9" fontId="51" fillId="7" borderId="3" xfId="5" applyFont="1" applyFill="1" applyBorder="1" applyAlignment="1" applyProtection="1">
      <alignment horizontal="center" vertical="center" wrapText="1"/>
    </xf>
    <xf numFmtId="0" fontId="49" fillId="7" borderId="3" xfId="0" applyFont="1" applyFill="1" applyBorder="1" applyAlignment="1" applyProtection="1">
      <alignment horizontal="justify" vertical="center" wrapText="1"/>
    </xf>
    <xf numFmtId="0" fontId="52" fillId="7" borderId="3" xfId="0" applyFont="1" applyFill="1" applyBorder="1" applyAlignment="1" applyProtection="1">
      <alignment horizontal="center" vertical="center" wrapText="1"/>
    </xf>
    <xf numFmtId="0" fontId="53" fillId="7" borderId="3" xfId="0" applyFont="1" applyFill="1" applyBorder="1" applyAlignment="1" applyProtection="1">
      <alignment horizontal="center" vertical="center" wrapText="1"/>
    </xf>
    <xf numFmtId="0" fontId="50" fillId="7" borderId="3" xfId="0" applyFont="1" applyFill="1" applyBorder="1" applyAlignment="1" applyProtection="1">
      <alignment horizontal="center" vertical="center" wrapText="1"/>
    </xf>
    <xf numFmtId="0" fontId="31" fillId="7" borderId="49" xfId="0" applyFont="1" applyFill="1" applyBorder="1" applyAlignment="1" applyProtection="1">
      <alignment vertical="center" textRotation="90" wrapText="1"/>
    </xf>
    <xf numFmtId="0" fontId="52" fillId="7" borderId="3" xfId="0" applyFont="1" applyFill="1" applyBorder="1" applyAlignment="1" applyProtection="1">
      <alignment horizontal="justify" vertical="center" wrapText="1"/>
    </xf>
    <xf numFmtId="165" fontId="25" fillId="7" borderId="26" xfId="0" applyNumberFormat="1" applyFont="1" applyFill="1" applyBorder="1" applyAlignment="1" applyProtection="1">
      <alignment horizontal="center" vertical="center" wrapText="1"/>
    </xf>
    <xf numFmtId="0" fontId="13" fillId="7" borderId="2" xfId="0" applyFont="1" applyFill="1" applyBorder="1" applyAlignment="1" applyProtection="1">
      <alignment horizontal="justify" vertical="center" wrapText="1"/>
    </xf>
    <xf numFmtId="0" fontId="13" fillId="7" borderId="2" xfId="0" applyFont="1" applyFill="1" applyBorder="1" applyAlignment="1" applyProtection="1">
      <alignment horizontal="center" vertical="center" wrapText="1"/>
    </xf>
    <xf numFmtId="0" fontId="17" fillId="7" borderId="3" xfId="0" applyFont="1" applyFill="1" applyBorder="1" applyAlignment="1" applyProtection="1">
      <alignment horizontal="center" vertical="center" wrapText="1"/>
    </xf>
    <xf numFmtId="0" fontId="39" fillId="0" borderId="3" xfId="0" applyFont="1" applyFill="1" applyBorder="1" applyAlignment="1" applyProtection="1">
      <alignment horizontal="center" vertical="center" wrapText="1"/>
    </xf>
    <xf numFmtId="0" fontId="28" fillId="7" borderId="3" xfId="0" applyFont="1" applyFill="1" applyBorder="1" applyAlignment="1" applyProtection="1">
      <alignment horizontal="center" vertical="center" wrapText="1"/>
    </xf>
    <xf numFmtId="0" fontId="36" fillId="7" borderId="2" xfId="0" applyFont="1" applyFill="1" applyBorder="1" applyAlignment="1" applyProtection="1">
      <alignment horizontal="center" vertical="center" wrapText="1"/>
    </xf>
    <xf numFmtId="0" fontId="39" fillId="0" borderId="2" xfId="0" applyFont="1" applyFill="1" applyBorder="1" applyAlignment="1" applyProtection="1">
      <alignment horizontal="center" vertical="center" wrapText="1"/>
    </xf>
    <xf numFmtId="0" fontId="36" fillId="0" borderId="2"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36" fillId="7" borderId="6" xfId="0" applyFont="1" applyFill="1" applyBorder="1" applyAlignment="1" applyProtection="1">
      <alignment horizontal="center" vertical="center" wrapText="1"/>
    </xf>
    <xf numFmtId="0" fontId="36" fillId="0" borderId="6" xfId="0" applyFont="1" applyFill="1" applyBorder="1" applyAlignment="1" applyProtection="1">
      <alignment horizontal="center" vertical="center" wrapText="1"/>
    </xf>
    <xf numFmtId="0" fontId="36" fillId="7" borderId="5"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28" fillId="7" borderId="5" xfId="0" applyFont="1" applyFill="1" applyBorder="1" applyAlignment="1" applyProtection="1">
      <alignment horizontal="center" vertical="center" wrapText="1"/>
    </xf>
    <xf numFmtId="0" fontId="25" fillId="7" borderId="5" xfId="0" applyFont="1" applyFill="1" applyBorder="1" applyAlignment="1" applyProtection="1">
      <alignment horizontal="center" vertical="center" wrapText="1"/>
    </xf>
    <xf numFmtId="165" fontId="25" fillId="7" borderId="5" xfId="0" applyNumberFormat="1" applyFont="1" applyFill="1" applyBorder="1" applyAlignment="1" applyProtection="1">
      <alignment horizontal="center" vertical="center" wrapText="1"/>
    </xf>
    <xf numFmtId="0" fontId="29" fillId="7" borderId="31" xfId="0" applyFont="1" applyFill="1" applyBorder="1" applyAlignment="1" applyProtection="1">
      <alignment horizontal="left" vertical="center" wrapText="1"/>
    </xf>
    <xf numFmtId="0" fontId="29" fillId="7" borderId="32" xfId="0" applyFont="1" applyFill="1" applyBorder="1" applyAlignment="1" applyProtection="1">
      <alignment horizontal="left" vertical="center" wrapText="1"/>
    </xf>
    <xf numFmtId="9" fontId="10" fillId="0" borderId="3" xfId="5" applyNumberFormat="1" applyFont="1" applyFill="1" applyBorder="1" applyAlignment="1" applyProtection="1">
      <alignment horizontal="center" vertical="center" wrapText="1"/>
    </xf>
    <xf numFmtId="0" fontId="45" fillId="0" borderId="0" xfId="0" applyFont="1"/>
    <xf numFmtId="9" fontId="45" fillId="0" borderId="0" xfId="5" applyFont="1"/>
    <xf numFmtId="0" fontId="45" fillId="7" borderId="0" xfId="0" applyFont="1" applyFill="1"/>
    <xf numFmtId="9" fontId="45" fillId="7" borderId="0" xfId="5" applyFont="1" applyFill="1"/>
    <xf numFmtId="0" fontId="55" fillId="7" borderId="0" xfId="0" applyFont="1" applyFill="1" applyBorder="1" applyAlignment="1">
      <alignment vertical="center" wrapText="1"/>
    </xf>
    <xf numFmtId="9" fontId="55" fillId="7" borderId="0" xfId="5" applyFont="1" applyFill="1" applyBorder="1" applyAlignment="1">
      <alignment vertical="center" wrapText="1"/>
    </xf>
    <xf numFmtId="0" fontId="55" fillId="7" borderId="0" xfId="0" applyFont="1" applyFill="1" applyBorder="1" applyAlignment="1">
      <alignment horizontal="center" vertical="center" wrapText="1"/>
    </xf>
    <xf numFmtId="9" fontId="55" fillId="7" borderId="0" xfId="5" applyFont="1" applyFill="1" applyBorder="1" applyAlignment="1">
      <alignment horizontal="center" vertical="center" wrapText="1"/>
    </xf>
    <xf numFmtId="9" fontId="18" fillId="7" borderId="0" xfId="5"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17" borderId="2" xfId="0" applyFont="1" applyFill="1" applyBorder="1" applyAlignment="1">
      <alignment horizontal="center" vertical="center" wrapText="1"/>
    </xf>
    <xf numFmtId="0" fontId="18" fillId="17" borderId="6" xfId="0" applyFont="1" applyFill="1" applyBorder="1" applyAlignment="1">
      <alignment horizontal="center" vertical="center" wrapText="1"/>
    </xf>
    <xf numFmtId="9" fontId="18" fillId="17" borderId="6" xfId="5" applyFont="1" applyFill="1" applyBorder="1" applyAlignment="1">
      <alignment horizontal="center" vertical="center" wrapText="1"/>
    </xf>
    <xf numFmtId="9" fontId="45" fillId="7" borderId="3" xfId="0" applyNumberFormat="1" applyFont="1" applyFill="1" applyBorder="1" applyAlignment="1" applyProtection="1">
      <alignment horizontal="center" vertical="center" wrapText="1"/>
      <protection locked="0"/>
    </xf>
    <xf numFmtId="9" fontId="46" fillId="7" borderId="3" xfId="5" applyFont="1" applyFill="1" applyBorder="1" applyAlignment="1">
      <alignment horizontal="center" vertical="center" wrapText="1"/>
    </xf>
    <xf numFmtId="0" fontId="56" fillId="0" borderId="29" xfId="0" applyFont="1" applyBorder="1" applyAlignment="1">
      <alignment horizontal="justify" vertical="center" wrapText="1"/>
    </xf>
    <xf numFmtId="0" fontId="56" fillId="0" borderId="33" xfId="0" applyFont="1" applyBorder="1" applyAlignment="1">
      <alignment horizontal="justify" vertical="center" wrapText="1"/>
    </xf>
    <xf numFmtId="10" fontId="45" fillId="7" borderId="26" xfId="0" applyNumberFormat="1" applyFont="1" applyFill="1" applyBorder="1" applyAlignment="1" applyProtection="1">
      <alignment horizontal="center" vertical="center" wrapText="1"/>
      <protection locked="0"/>
    </xf>
    <xf numFmtId="0" fontId="45" fillId="7" borderId="31" xfId="0" applyNumberFormat="1" applyFont="1" applyFill="1" applyBorder="1" applyAlignment="1" applyProtection="1">
      <alignment horizontal="center" vertical="center" wrapText="1"/>
      <protection locked="0"/>
    </xf>
    <xf numFmtId="0" fontId="45" fillId="7" borderId="31" xfId="0" applyFont="1" applyFill="1" applyBorder="1" applyAlignment="1" applyProtection="1">
      <alignment horizontal="center" vertical="center" wrapText="1"/>
      <protection locked="0"/>
    </xf>
    <xf numFmtId="0" fontId="45" fillId="7" borderId="3" xfId="0" applyFont="1" applyFill="1" applyBorder="1" applyAlignment="1" applyProtection="1">
      <alignment horizontal="center" vertical="center" wrapText="1"/>
      <protection locked="0"/>
    </xf>
    <xf numFmtId="0" fontId="57" fillId="0" borderId="0" xfId="0" applyFont="1"/>
    <xf numFmtId="9" fontId="56" fillId="0" borderId="29" xfId="0" applyNumberFormat="1" applyFont="1" applyBorder="1" applyAlignment="1">
      <alignment horizontal="center" vertical="center" wrapText="1"/>
    </xf>
    <xf numFmtId="0" fontId="56" fillId="0" borderId="33" xfId="0" applyFont="1" applyBorder="1" applyAlignment="1">
      <alignment horizontal="center" vertical="center" wrapText="1"/>
    </xf>
    <xf numFmtId="0" fontId="45" fillId="7" borderId="3" xfId="0" applyNumberFormat="1" applyFont="1" applyFill="1" applyBorder="1" applyAlignment="1" applyProtection="1">
      <alignment horizontal="center" vertical="center" wrapText="1"/>
    </xf>
    <xf numFmtId="9" fontId="46" fillId="7" borderId="3" xfId="5" applyFont="1" applyFill="1" applyBorder="1" applyAlignment="1" applyProtection="1">
      <alignment horizontal="center" vertical="center" wrapText="1"/>
    </xf>
    <xf numFmtId="0" fontId="45" fillId="7" borderId="3" xfId="0" applyFont="1" applyFill="1" applyBorder="1" applyAlignment="1" applyProtection="1">
      <alignment horizontal="center" vertical="center" wrapText="1"/>
    </xf>
    <xf numFmtId="0" fontId="45" fillId="7" borderId="3" xfId="0" applyNumberFormat="1" applyFont="1" applyFill="1" applyBorder="1" applyAlignment="1" applyProtection="1">
      <alignment horizontal="center" vertical="center" wrapText="1"/>
      <protection locked="0"/>
    </xf>
    <xf numFmtId="0" fontId="56" fillId="0" borderId="43" xfId="0" applyFont="1" applyBorder="1" applyAlignment="1">
      <alignment vertical="center" wrapText="1"/>
    </xf>
    <xf numFmtId="10" fontId="45" fillId="7" borderId="3" xfId="0" applyNumberFormat="1" applyFont="1" applyFill="1" applyBorder="1" applyAlignment="1" applyProtection="1">
      <alignment horizontal="center" vertical="center" wrapText="1"/>
      <protection locked="0"/>
    </xf>
    <xf numFmtId="0" fontId="58" fillId="0" borderId="0" xfId="0" applyFont="1" applyAlignment="1">
      <alignment horizontal="justify" vertical="center"/>
    </xf>
    <xf numFmtId="10" fontId="59" fillId="0" borderId="0" xfId="0" applyNumberFormat="1" applyFont="1"/>
    <xf numFmtId="0" fontId="58" fillId="0" borderId="29" xfId="0" applyFont="1" applyBorder="1" applyAlignment="1">
      <alignment vertical="center" wrapText="1"/>
    </xf>
    <xf numFmtId="0" fontId="58" fillId="0" borderId="33" xfId="0" applyFont="1" applyBorder="1" applyAlignment="1">
      <alignment horizontal="justify" vertical="center" wrapText="1"/>
    </xf>
    <xf numFmtId="0" fontId="58" fillId="0" borderId="43" xfId="0" applyFont="1" applyBorder="1" applyAlignment="1">
      <alignment vertical="center" wrapText="1"/>
    </xf>
    <xf numFmtId="0" fontId="58" fillId="0" borderId="43" xfId="0" applyFont="1" applyBorder="1" applyAlignment="1">
      <alignment horizontal="center" vertical="center" wrapText="1"/>
    </xf>
    <xf numFmtId="0" fontId="58" fillId="0" borderId="43" xfId="0" applyFont="1" applyBorder="1" applyAlignment="1">
      <alignment horizontal="justify" vertical="center" wrapText="1"/>
    </xf>
    <xf numFmtId="0" fontId="45" fillId="7" borderId="26" xfId="0" applyNumberFormat="1" applyFont="1" applyFill="1" applyBorder="1" applyAlignment="1" applyProtection="1">
      <alignment horizontal="center" vertical="center" wrapText="1"/>
    </xf>
    <xf numFmtId="0" fontId="45" fillId="7" borderId="26" xfId="0" applyFont="1" applyFill="1" applyBorder="1" applyAlignment="1" applyProtection="1">
      <alignment horizontal="center" vertical="center" wrapText="1"/>
    </xf>
    <xf numFmtId="0" fontId="45" fillId="7" borderId="2" xfId="0" applyNumberFormat="1" applyFont="1" applyFill="1" applyBorder="1" applyAlignment="1" applyProtection="1">
      <alignment horizontal="center" vertical="center" wrapText="1"/>
    </xf>
    <xf numFmtId="0" fontId="45" fillId="7" borderId="2" xfId="0" applyFont="1" applyFill="1" applyBorder="1" applyAlignment="1" applyProtection="1">
      <alignment horizontal="center" vertical="center" wrapText="1"/>
    </xf>
    <xf numFmtId="0" fontId="45" fillId="7" borderId="26" xfId="0" applyNumberFormat="1" applyFont="1" applyFill="1" applyBorder="1" applyAlignment="1" applyProtection="1">
      <alignment horizontal="center" vertical="center" wrapText="1"/>
      <protection locked="0"/>
    </xf>
    <xf numFmtId="0" fontId="45" fillId="7" borderId="26" xfId="0" applyFont="1" applyFill="1" applyBorder="1" applyAlignment="1" applyProtection="1">
      <alignment horizontal="center" vertical="center" wrapText="1"/>
      <protection locked="0"/>
    </xf>
    <xf numFmtId="0" fontId="45" fillId="7" borderId="20" xfId="0" applyNumberFormat="1" applyFont="1" applyFill="1" applyBorder="1" applyAlignment="1" applyProtection="1">
      <alignment horizontal="center" vertical="center" wrapText="1"/>
      <protection locked="0"/>
    </xf>
    <xf numFmtId="9" fontId="46" fillId="7" borderId="4" xfId="5" applyFont="1" applyFill="1" applyBorder="1" applyAlignment="1">
      <alignment horizontal="center" vertical="center" wrapText="1"/>
    </xf>
    <xf numFmtId="0" fontId="45" fillId="7" borderId="20" xfId="0" applyFont="1" applyFill="1" applyBorder="1" applyAlignment="1" applyProtection="1">
      <alignment horizontal="center" vertical="center" wrapText="1"/>
      <protection locked="0"/>
    </xf>
    <xf numFmtId="0" fontId="45" fillId="7" borderId="26" xfId="5" applyNumberFormat="1" applyFont="1" applyFill="1" applyBorder="1" applyAlignment="1" applyProtection="1">
      <alignment horizontal="center" vertical="center" wrapText="1"/>
    </xf>
    <xf numFmtId="0" fontId="45" fillId="7" borderId="26" xfId="5" applyNumberFormat="1" applyFont="1" applyFill="1" applyBorder="1" applyAlignment="1" applyProtection="1">
      <alignment horizontal="center" vertical="center" wrapText="1"/>
      <protection locked="0"/>
    </xf>
    <xf numFmtId="0" fontId="45" fillId="7" borderId="31" xfId="0" applyFont="1" applyFill="1" applyBorder="1" applyAlignment="1" applyProtection="1">
      <alignment horizontal="center" vertical="center" wrapText="1"/>
    </xf>
    <xf numFmtId="9" fontId="46" fillId="7" borderId="40" xfId="5" applyFont="1" applyFill="1" applyBorder="1" applyAlignment="1" applyProtection="1">
      <alignment horizontal="center" vertical="center" wrapText="1"/>
    </xf>
    <xf numFmtId="0" fontId="45" fillId="7" borderId="40" xfId="0" applyFont="1" applyFill="1" applyBorder="1" applyAlignment="1" applyProtection="1">
      <alignment vertical="center" wrapText="1"/>
    </xf>
    <xf numFmtId="9" fontId="46" fillId="7" borderId="0" xfId="5" applyFont="1" applyFill="1" applyBorder="1" applyAlignment="1">
      <alignment horizontal="center" vertical="center" wrapText="1"/>
    </xf>
    <xf numFmtId="0" fontId="45" fillId="7" borderId="0" xfId="0" applyFont="1" applyFill="1" applyBorder="1"/>
    <xf numFmtId="0" fontId="57" fillId="0" borderId="0" xfId="0" applyFont="1" applyAlignment="1">
      <alignment wrapText="1"/>
    </xf>
    <xf numFmtId="0" fontId="56" fillId="0" borderId="43" xfId="0" applyFont="1" applyBorder="1" applyAlignment="1">
      <alignment horizontal="justify" vertical="center" wrapText="1"/>
    </xf>
    <xf numFmtId="0" fontId="57" fillId="0" borderId="2" xfId="0" applyFont="1" applyBorder="1" applyAlignment="1">
      <alignment wrapText="1"/>
    </xf>
    <xf numFmtId="9" fontId="45" fillId="7" borderId="6" xfId="0" applyNumberFormat="1" applyFont="1" applyFill="1" applyBorder="1" applyAlignment="1" applyProtection="1">
      <alignment horizontal="center" vertical="center" wrapText="1"/>
      <protection locked="0"/>
    </xf>
    <xf numFmtId="9" fontId="45" fillId="7" borderId="26" xfId="0" applyNumberFormat="1" applyFont="1" applyFill="1" applyBorder="1" applyAlignment="1" applyProtection="1">
      <alignment horizontal="center" vertical="center" wrapText="1"/>
      <protection locked="0"/>
    </xf>
    <xf numFmtId="0" fontId="59" fillId="0" borderId="0" xfId="0" applyFont="1" applyAlignment="1">
      <alignment wrapText="1"/>
    </xf>
    <xf numFmtId="9" fontId="45" fillId="7" borderId="31" xfId="0" applyNumberFormat="1" applyFont="1" applyFill="1" applyBorder="1" applyAlignment="1" applyProtection="1">
      <alignment horizontal="center" vertical="center" wrapText="1"/>
    </xf>
    <xf numFmtId="9" fontId="45" fillId="7" borderId="26" xfId="0" applyNumberFormat="1" applyFont="1" applyFill="1" applyBorder="1" applyAlignment="1" applyProtection="1">
      <alignment horizontal="center" vertical="center" wrapText="1"/>
    </xf>
    <xf numFmtId="9" fontId="49" fillId="7" borderId="2" xfId="5" applyFont="1" applyFill="1" applyBorder="1" applyAlignment="1" applyProtection="1">
      <alignment horizontal="center" vertical="center" wrapText="1"/>
    </xf>
    <xf numFmtId="10" fontId="49" fillId="7" borderId="2" xfId="5" applyNumberFormat="1" applyFont="1" applyFill="1" applyBorder="1" applyAlignment="1" applyProtection="1">
      <alignment horizontal="center" vertical="center" wrapText="1"/>
    </xf>
    <xf numFmtId="9" fontId="49" fillId="7" borderId="5" xfId="5" applyFont="1" applyFill="1" applyBorder="1" applyAlignment="1" applyProtection="1">
      <alignment horizontal="center" vertical="center" wrapText="1"/>
    </xf>
    <xf numFmtId="167" fontId="49" fillId="7" borderId="2" xfId="5" applyNumberFormat="1" applyFont="1" applyFill="1" applyBorder="1" applyAlignment="1" applyProtection="1">
      <alignment horizontal="center" vertical="center" wrapText="1"/>
    </xf>
    <xf numFmtId="0" fontId="7" fillId="13" borderId="49"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24"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7" fillId="13" borderId="36" xfId="0" applyFont="1" applyFill="1" applyBorder="1" applyAlignment="1">
      <alignment horizontal="center" vertical="center" wrapText="1"/>
    </xf>
    <xf numFmtId="0" fontId="9" fillId="5" borderId="5" xfId="0" applyFont="1" applyFill="1" applyBorder="1" applyAlignment="1" applyProtection="1">
      <alignment horizontal="center" vertical="center" wrapText="1"/>
    </xf>
    <xf numFmtId="0" fontId="9" fillId="5" borderId="50" xfId="0" applyFont="1" applyFill="1" applyBorder="1" applyAlignment="1" applyProtection="1">
      <alignment horizontal="center" vertical="center" wrapText="1"/>
    </xf>
    <xf numFmtId="0" fontId="26" fillId="7" borderId="0" xfId="0" applyFont="1" applyFill="1" applyBorder="1" applyAlignment="1">
      <alignment horizontal="center" vertical="center"/>
    </xf>
    <xf numFmtId="0" fontId="8" fillId="7" borderId="0" xfId="0" applyFont="1" applyFill="1" applyBorder="1" applyAlignment="1">
      <alignment horizontal="center" vertical="center" wrapText="1"/>
    </xf>
    <xf numFmtId="0" fontId="25" fillId="7" borderId="0" xfId="0" applyFont="1" applyFill="1" applyBorder="1" applyAlignment="1">
      <alignment horizontal="center"/>
    </xf>
    <xf numFmtId="0" fontId="11" fillId="19" borderId="2" xfId="0" applyFont="1" applyFill="1" applyBorder="1" applyAlignment="1">
      <alignment horizontal="center" vertical="center" wrapText="1"/>
    </xf>
    <xf numFmtId="0" fontId="11" fillId="19" borderId="6"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1" fillId="15" borderId="6"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6"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8" fillId="20" borderId="3" xfId="0" applyFont="1" applyFill="1" applyBorder="1" applyAlignment="1">
      <alignment horizontal="center" vertical="center" wrapText="1"/>
    </xf>
    <xf numFmtId="0" fontId="8" fillId="20" borderId="2" xfId="0" applyFont="1" applyFill="1" applyBorder="1" applyAlignment="1">
      <alignment horizontal="center" vertical="center" wrapText="1"/>
    </xf>
    <xf numFmtId="0" fontId="8" fillId="20" borderId="24" xfId="0" applyFont="1" applyFill="1" applyBorder="1" applyAlignment="1">
      <alignment horizontal="center" vertical="center" wrapText="1"/>
    </xf>
    <xf numFmtId="0" fontId="8" fillId="20" borderId="36"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20" borderId="6"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20" borderId="2"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8" fillId="19" borderId="3" xfId="0" applyFont="1" applyFill="1" applyBorder="1" applyAlignment="1">
      <alignment horizontal="center" vertical="center" wrapText="1"/>
    </xf>
    <xf numFmtId="0" fontId="8" fillId="18" borderId="3" xfId="0" applyFont="1" applyFill="1" applyBorder="1" applyAlignment="1">
      <alignment horizontal="center" vertical="center" wrapText="1"/>
    </xf>
    <xf numFmtId="0" fontId="8" fillId="18" borderId="2" xfId="0" applyFont="1" applyFill="1" applyBorder="1" applyAlignment="1">
      <alignment horizontal="center" vertical="center" wrapText="1"/>
    </xf>
    <xf numFmtId="0" fontId="8" fillId="19" borderId="2" xfId="0" applyFont="1" applyFill="1" applyBorder="1" applyAlignment="1">
      <alignment horizontal="center" vertical="center" wrapText="1"/>
    </xf>
    <xf numFmtId="0" fontId="18" fillId="17" borderId="3" xfId="0" applyFont="1" applyFill="1" applyBorder="1" applyAlignment="1">
      <alignment horizontal="center" vertical="center" wrapText="1"/>
    </xf>
    <xf numFmtId="0" fontId="18" fillId="17" borderId="2" xfId="0" applyFont="1" applyFill="1" applyBorder="1" applyAlignment="1">
      <alignment horizontal="center" vertical="center" wrapText="1"/>
    </xf>
    <xf numFmtId="0" fontId="26" fillId="7" borderId="0" xfId="0" applyFont="1" applyFill="1" applyBorder="1" applyAlignment="1">
      <alignment horizontal="right" vertical="center" wrapText="1"/>
    </xf>
    <xf numFmtId="0" fontId="42" fillId="23" borderId="40" xfId="0" applyFont="1" applyFill="1" applyBorder="1" applyAlignment="1" applyProtection="1">
      <alignment horizontal="center" vertical="center" wrapText="1"/>
    </xf>
    <xf numFmtId="0" fontId="42" fillId="18" borderId="40" xfId="0" applyFont="1" applyFill="1" applyBorder="1" applyAlignment="1" applyProtection="1">
      <alignment horizontal="center" vertical="center" wrapText="1"/>
    </xf>
    <xf numFmtId="0" fontId="42" fillId="9" borderId="40" xfId="0" applyFont="1" applyFill="1" applyBorder="1" applyAlignment="1" applyProtection="1">
      <alignment horizontal="center" vertical="center" wrapText="1"/>
    </xf>
    <xf numFmtId="0" fontId="30" fillId="18" borderId="47" xfId="0" applyFont="1" applyFill="1" applyBorder="1" applyAlignment="1" applyProtection="1">
      <alignment horizontal="center" vertical="center" wrapText="1"/>
    </xf>
    <xf numFmtId="0" fontId="30" fillId="18" borderId="34" xfId="0" applyFont="1" applyFill="1" applyBorder="1" applyAlignment="1" applyProtection="1">
      <alignment horizontal="center" vertical="center" wrapText="1"/>
    </xf>
    <xf numFmtId="0" fontId="30" fillId="18" borderId="39" xfId="0" applyFont="1" applyFill="1" applyBorder="1" applyAlignment="1" applyProtection="1">
      <alignment horizontal="center" vertical="center" wrapText="1"/>
    </xf>
    <xf numFmtId="22" fontId="34" fillId="24" borderId="2" xfId="0" applyNumberFormat="1" applyFont="1" applyFill="1" applyBorder="1" applyAlignment="1">
      <alignment horizontal="center" vertical="center"/>
    </xf>
    <xf numFmtId="0" fontId="34" fillId="24" borderId="2" xfId="0" applyFont="1" applyFill="1" applyBorder="1" applyAlignment="1">
      <alignment horizontal="center" vertical="center"/>
    </xf>
    <xf numFmtId="0" fontId="34" fillId="8" borderId="2" xfId="0" applyFont="1" applyFill="1" applyBorder="1" applyAlignment="1">
      <alignment horizontal="center" vertical="center"/>
    </xf>
    <xf numFmtId="0" fontId="34" fillId="8" borderId="6" xfId="0" applyFont="1" applyFill="1" applyBorder="1" applyAlignment="1">
      <alignment horizontal="center" vertical="center"/>
    </xf>
    <xf numFmtId="0" fontId="30" fillId="7" borderId="52" xfId="0" applyFont="1" applyFill="1" applyBorder="1" applyAlignment="1" applyProtection="1">
      <alignment horizontal="center" vertical="center" wrapText="1"/>
    </xf>
    <xf numFmtId="0" fontId="30" fillId="7" borderId="53" xfId="0" applyFont="1" applyFill="1" applyBorder="1" applyAlignment="1" applyProtection="1">
      <alignment horizontal="center" vertical="center" wrapText="1"/>
    </xf>
    <xf numFmtId="0" fontId="30" fillId="7" borderId="48" xfId="0" applyFont="1" applyFill="1" applyBorder="1" applyAlignment="1" applyProtection="1">
      <alignment horizontal="center" vertical="center" wrapText="1"/>
    </xf>
    <xf numFmtId="0" fontId="8" fillId="17" borderId="3" xfId="0" applyFont="1" applyFill="1" applyBorder="1" applyAlignment="1">
      <alignment horizontal="center" vertical="center" wrapText="1"/>
    </xf>
    <xf numFmtId="0" fontId="43" fillId="22" borderId="57" xfId="0" applyFont="1" applyFill="1" applyBorder="1" applyAlignment="1" applyProtection="1">
      <alignment horizontal="center" vertical="center" wrapText="1"/>
    </xf>
    <xf numFmtId="0" fontId="24" fillId="0" borderId="34" xfId="0" applyFont="1" applyBorder="1" applyAlignment="1"/>
    <xf numFmtId="0" fontId="8" fillId="17" borderId="12"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8" fillId="15" borderId="58" xfId="0" applyFont="1" applyFill="1" applyBorder="1" applyAlignment="1">
      <alignment horizontal="center" vertical="center" wrapText="1"/>
    </xf>
    <xf numFmtId="0" fontId="8" fillId="15" borderId="54" xfId="0" applyFont="1" applyFill="1" applyBorder="1" applyAlignment="1">
      <alignment horizontal="center" vertical="center" wrapText="1"/>
    </xf>
    <xf numFmtId="0" fontId="8" fillId="15" borderId="9" xfId="0" applyFont="1" applyFill="1" applyBorder="1" applyAlignment="1">
      <alignment horizontal="center" vertical="center" wrapText="1"/>
    </xf>
    <xf numFmtId="9" fontId="18" fillId="17" borderId="3" xfId="5" applyFont="1" applyFill="1" applyBorder="1" applyAlignment="1">
      <alignment horizontal="center" vertical="center" wrapText="1"/>
    </xf>
    <xf numFmtId="9" fontId="18" fillId="17" borderId="2" xfId="5" applyFont="1" applyFill="1" applyBorder="1" applyAlignment="1">
      <alignment horizontal="center" vertical="center" wrapText="1"/>
    </xf>
    <xf numFmtId="0" fontId="44" fillId="7" borderId="59" xfId="0" applyFont="1" applyFill="1" applyBorder="1" applyAlignment="1" applyProtection="1">
      <alignment horizontal="center" vertical="center" textRotation="90" wrapText="1"/>
    </xf>
    <xf numFmtId="0" fontId="44" fillId="7" borderId="60" xfId="0" applyFont="1" applyFill="1" applyBorder="1" applyAlignment="1" applyProtection="1">
      <alignment horizontal="center" vertical="center" textRotation="90" wrapText="1"/>
    </xf>
    <xf numFmtId="0" fontId="11" fillId="16" borderId="52" xfId="0" applyFont="1" applyFill="1" applyBorder="1" applyAlignment="1">
      <alignment horizontal="center" vertical="center" wrapText="1"/>
    </xf>
    <xf numFmtId="0" fontId="11" fillId="16" borderId="54" xfId="0" applyFont="1" applyFill="1" applyBorder="1" applyAlignment="1">
      <alignment horizontal="center" vertical="center" wrapText="1"/>
    </xf>
    <xf numFmtId="0" fontId="11" fillId="16" borderId="53" xfId="0" applyFont="1" applyFill="1" applyBorder="1" applyAlignment="1">
      <alignment horizontal="center" vertical="center" wrapText="1"/>
    </xf>
    <xf numFmtId="0" fontId="11" fillId="16" borderId="0" xfId="0" applyFont="1" applyFill="1" applyBorder="1" applyAlignment="1">
      <alignment horizontal="center" vertical="center" wrapText="1"/>
    </xf>
    <xf numFmtId="0" fontId="11" fillId="16" borderId="55" xfId="0" applyFont="1" applyFill="1" applyBorder="1" applyAlignment="1">
      <alignment horizontal="center" vertical="center" wrapText="1"/>
    </xf>
    <xf numFmtId="0" fontId="11" fillId="16" borderId="56" xfId="0" applyFont="1" applyFill="1" applyBorder="1" applyAlignment="1">
      <alignment horizontal="center" vertical="center" wrapText="1"/>
    </xf>
    <xf numFmtId="0" fontId="18" fillId="14" borderId="18" xfId="0" applyFont="1" applyFill="1" applyBorder="1" applyAlignment="1">
      <alignment horizontal="center" vertical="center" wrapText="1"/>
    </xf>
    <xf numFmtId="1" fontId="52" fillId="7" borderId="2" xfId="5" applyNumberFormat="1" applyFont="1" applyFill="1" applyBorder="1" applyAlignment="1" applyProtection="1">
      <alignment horizontal="center" vertical="center" wrapText="1"/>
    </xf>
    <xf numFmtId="0" fontId="13" fillId="9" borderId="2" xfId="0" applyFont="1" applyFill="1" applyBorder="1" applyAlignment="1" applyProtection="1">
      <alignment horizontal="justify" vertical="center" wrapText="1"/>
    </xf>
  </cellXfs>
  <cellStyles count="15">
    <cellStyle name="Amarillo" xfId="1"/>
    <cellStyle name="Hipervínculo" xfId="11" builtinId="8"/>
    <cellStyle name="Hyperlink" xfId="13"/>
    <cellStyle name="Millares" xfId="2" builtinId="3"/>
    <cellStyle name="Millares [0]" xfId="10" builtinId="6"/>
    <cellStyle name="Millares [0] 2" xfId="14"/>
    <cellStyle name="Millares [0] 3" xfId="12"/>
    <cellStyle name="Millares 2" xfId="3"/>
    <cellStyle name="Normal" xfId="0" builtinId="0"/>
    <cellStyle name="Normal 2" xfId="4"/>
    <cellStyle name="Porcentaje" xfId="5" builtinId="5"/>
    <cellStyle name="Porcentaje 2" xfId="6"/>
    <cellStyle name="Porcentual 2" xfId="7"/>
    <cellStyle name="Rojo" xfId="8"/>
    <cellStyle name="Verde" xfId="9"/>
  </cellStyles>
  <dxfs count="36">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1246896</xdr:colOff>
      <xdr:row>62</xdr:row>
      <xdr:rowOff>0</xdr:rowOff>
    </xdr:from>
    <xdr:to>
      <xdr:col>1</xdr:col>
      <xdr:colOff>2736260</xdr:colOff>
      <xdr:row>62</xdr:row>
      <xdr:rowOff>17323</xdr:rowOff>
    </xdr:to>
    <xdr:sp macro="" textlink="">
      <xdr:nvSpPr>
        <xdr:cNvPr id="6" name="5 Rectángulo">
          <a:extLst>
            <a:ext uri="{FF2B5EF4-FFF2-40B4-BE49-F238E27FC236}">
              <a16:creationId xmlns:a16="http://schemas.microsoft.com/office/drawing/2014/main" xmlns="" id="{00000000-0008-0000-0000-000006000000}"/>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1229591</xdr:colOff>
      <xdr:row>64</xdr:row>
      <xdr:rowOff>34637</xdr:rowOff>
    </xdr:from>
    <xdr:to>
      <xdr:col>1</xdr:col>
      <xdr:colOff>2718955</xdr:colOff>
      <xdr:row>67</xdr:row>
      <xdr:rowOff>121228</xdr:rowOff>
    </xdr:to>
    <xdr:sp macro="" textlink="">
      <xdr:nvSpPr>
        <xdr:cNvPr id="8" name="7 Rectángulo">
          <a:extLst>
            <a:ext uri="{FF2B5EF4-FFF2-40B4-BE49-F238E27FC236}">
              <a16:creationId xmlns:a16="http://schemas.microsoft.com/office/drawing/2014/main" xmlns="" id="{00000000-0008-0000-0000-000008000000}"/>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64</xdr:row>
      <xdr:rowOff>121223</xdr:rowOff>
    </xdr:from>
    <xdr:to>
      <xdr:col>2</xdr:col>
      <xdr:colOff>658104</xdr:colOff>
      <xdr:row>67</xdr:row>
      <xdr:rowOff>51950</xdr:rowOff>
    </xdr:to>
    <xdr:sp macro="" textlink="">
      <xdr:nvSpPr>
        <xdr:cNvPr id="9" name="8 CuadroTexto">
          <a:extLst>
            <a:ext uri="{FF2B5EF4-FFF2-40B4-BE49-F238E27FC236}">
              <a16:creationId xmlns:a16="http://schemas.microsoft.com/office/drawing/2014/main" xmlns="" id="{00000000-0008-0000-0000-000009000000}"/>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69</xdr:row>
      <xdr:rowOff>121227</xdr:rowOff>
    </xdr:from>
    <xdr:to>
      <xdr:col>1</xdr:col>
      <xdr:colOff>2753592</xdr:colOff>
      <xdr:row>73</xdr:row>
      <xdr:rowOff>17318</xdr:rowOff>
    </xdr:to>
    <xdr:sp macro="" textlink="">
      <xdr:nvSpPr>
        <xdr:cNvPr id="10" name="9 Rectángulo">
          <a:extLst>
            <a:ext uri="{FF2B5EF4-FFF2-40B4-BE49-F238E27FC236}">
              <a16:creationId xmlns:a16="http://schemas.microsoft.com/office/drawing/2014/main" xmlns="" id="{00000000-0008-0000-0000-00000A000000}"/>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70</xdr:row>
      <xdr:rowOff>17313</xdr:rowOff>
    </xdr:from>
    <xdr:to>
      <xdr:col>2</xdr:col>
      <xdr:colOff>692741</xdr:colOff>
      <xdr:row>72</xdr:row>
      <xdr:rowOff>138540</xdr:rowOff>
    </xdr:to>
    <xdr:sp macro="" textlink="">
      <xdr:nvSpPr>
        <xdr:cNvPr id="11" name="10 CuadroTexto">
          <a:extLst>
            <a:ext uri="{FF2B5EF4-FFF2-40B4-BE49-F238E27FC236}">
              <a16:creationId xmlns:a16="http://schemas.microsoft.com/office/drawing/2014/main" xmlns="" id="{00000000-0008-0000-0000-00000B000000}"/>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74</xdr:row>
      <xdr:rowOff>138545</xdr:rowOff>
    </xdr:from>
    <xdr:to>
      <xdr:col>1</xdr:col>
      <xdr:colOff>2753592</xdr:colOff>
      <xdr:row>78</xdr:row>
      <xdr:rowOff>34636</xdr:rowOff>
    </xdr:to>
    <xdr:sp macro="" textlink="">
      <xdr:nvSpPr>
        <xdr:cNvPr id="12" name="11 Rectángulo">
          <a:extLst>
            <a:ext uri="{FF2B5EF4-FFF2-40B4-BE49-F238E27FC236}">
              <a16:creationId xmlns:a16="http://schemas.microsoft.com/office/drawing/2014/main" xmlns="" id="{00000000-0008-0000-0000-00000C000000}"/>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75</xdr:row>
      <xdr:rowOff>34631</xdr:rowOff>
    </xdr:from>
    <xdr:to>
      <xdr:col>2</xdr:col>
      <xdr:colOff>692741</xdr:colOff>
      <xdr:row>77</xdr:row>
      <xdr:rowOff>155858</xdr:rowOff>
    </xdr:to>
    <xdr:sp macro="" textlink="">
      <xdr:nvSpPr>
        <xdr:cNvPr id="13" name="12 CuadroTexto">
          <a:extLst>
            <a:ext uri="{FF2B5EF4-FFF2-40B4-BE49-F238E27FC236}">
              <a16:creationId xmlns:a16="http://schemas.microsoft.com/office/drawing/2014/main" xmlns="" id="{00000000-0008-0000-0000-00000D000000}"/>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81</xdr:row>
      <xdr:rowOff>0</xdr:rowOff>
    </xdr:from>
    <xdr:to>
      <xdr:col>1</xdr:col>
      <xdr:colOff>2788228</xdr:colOff>
      <xdr:row>84</xdr:row>
      <xdr:rowOff>86591</xdr:rowOff>
    </xdr:to>
    <xdr:sp macro="" textlink="">
      <xdr:nvSpPr>
        <xdr:cNvPr id="14" name="13 Rectángulo">
          <a:extLst>
            <a:ext uri="{FF2B5EF4-FFF2-40B4-BE49-F238E27FC236}">
              <a16:creationId xmlns:a16="http://schemas.microsoft.com/office/drawing/2014/main" xmlns="" id="{00000000-0008-0000-0000-00000E000000}"/>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81</xdr:row>
      <xdr:rowOff>86586</xdr:rowOff>
    </xdr:from>
    <xdr:to>
      <xdr:col>2</xdr:col>
      <xdr:colOff>727377</xdr:colOff>
      <xdr:row>84</xdr:row>
      <xdr:rowOff>17313</xdr:rowOff>
    </xdr:to>
    <xdr:sp macro="" textlink="">
      <xdr:nvSpPr>
        <xdr:cNvPr id="15" name="14 CuadroTexto">
          <a:extLst>
            <a:ext uri="{FF2B5EF4-FFF2-40B4-BE49-F238E27FC236}">
              <a16:creationId xmlns:a16="http://schemas.microsoft.com/office/drawing/2014/main" xmlns="" id="{00000000-0008-0000-0000-00000F000000}"/>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86</xdr:row>
      <xdr:rowOff>103909</xdr:rowOff>
    </xdr:from>
    <xdr:to>
      <xdr:col>1</xdr:col>
      <xdr:colOff>2753591</xdr:colOff>
      <xdr:row>90</xdr:row>
      <xdr:rowOff>0</xdr:rowOff>
    </xdr:to>
    <xdr:sp macro="" textlink="">
      <xdr:nvSpPr>
        <xdr:cNvPr id="16" name="15 Rectángulo">
          <a:extLst>
            <a:ext uri="{FF2B5EF4-FFF2-40B4-BE49-F238E27FC236}">
              <a16:creationId xmlns:a16="http://schemas.microsoft.com/office/drawing/2014/main" xmlns="" id="{00000000-0008-0000-0000-000010000000}"/>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86</xdr:row>
      <xdr:rowOff>190495</xdr:rowOff>
    </xdr:from>
    <xdr:to>
      <xdr:col>2</xdr:col>
      <xdr:colOff>692740</xdr:colOff>
      <xdr:row>89</xdr:row>
      <xdr:rowOff>121222</xdr:rowOff>
    </xdr:to>
    <xdr:sp macro="" textlink="">
      <xdr:nvSpPr>
        <xdr:cNvPr id="17" name="16 CuadroTexto">
          <a:extLst>
            <a:ext uri="{FF2B5EF4-FFF2-40B4-BE49-F238E27FC236}">
              <a16:creationId xmlns:a16="http://schemas.microsoft.com/office/drawing/2014/main" xmlns="" id="{00000000-0008-0000-0000-000011000000}"/>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093" name="AutoShape 38" descr="Resultado de imagen para boton agregar icono">
          <a:extLst>
            <a:ext uri="{FF2B5EF4-FFF2-40B4-BE49-F238E27FC236}">
              <a16:creationId xmlns:a16="http://schemas.microsoft.com/office/drawing/2014/main" xmlns="" id="{00000000-0008-0000-0000-00002D080000}"/>
            </a:ext>
          </a:extLst>
        </xdr:cNvPr>
        <xdr:cNvSpPr>
          <a:spLocks noChangeAspect="1" noChangeArrowheads="1"/>
        </xdr:cNvSpPr>
      </xdr:nvSpPr>
      <xdr:spPr bwMode="auto">
        <a:xfrm>
          <a:off x="11820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094" name="AutoShape 39" descr="Resultado de imagen para boton agregar icono">
          <a:extLst>
            <a:ext uri="{FF2B5EF4-FFF2-40B4-BE49-F238E27FC236}">
              <a16:creationId xmlns:a16="http://schemas.microsoft.com/office/drawing/2014/main" xmlns="" id="{00000000-0008-0000-0000-00002E080000}"/>
            </a:ext>
          </a:extLst>
        </xdr:cNvPr>
        <xdr:cNvSpPr>
          <a:spLocks noChangeAspect="1" noChangeArrowheads="1"/>
        </xdr:cNvSpPr>
      </xdr:nvSpPr>
      <xdr:spPr bwMode="auto">
        <a:xfrm>
          <a:off x="11820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095" name="AutoShape 40" descr="Resultado de imagen para boton agregar icono">
          <a:extLst>
            <a:ext uri="{FF2B5EF4-FFF2-40B4-BE49-F238E27FC236}">
              <a16:creationId xmlns:a16="http://schemas.microsoft.com/office/drawing/2014/main" xmlns="" id="{00000000-0008-0000-0000-00002F080000}"/>
            </a:ext>
          </a:extLst>
        </xdr:cNvPr>
        <xdr:cNvSpPr>
          <a:spLocks noChangeAspect="1" noChangeArrowheads="1"/>
        </xdr:cNvSpPr>
      </xdr:nvSpPr>
      <xdr:spPr bwMode="auto">
        <a:xfrm>
          <a:off x="11820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096" name="AutoShape 42" descr="Z">
          <a:extLst>
            <a:ext uri="{FF2B5EF4-FFF2-40B4-BE49-F238E27FC236}">
              <a16:creationId xmlns:a16="http://schemas.microsoft.com/office/drawing/2014/main" xmlns="" id="{00000000-0008-0000-0000-000030080000}"/>
            </a:ext>
          </a:extLst>
        </xdr:cNvPr>
        <xdr:cNvSpPr>
          <a:spLocks noChangeAspect="1" noChangeArrowheads="1"/>
        </xdr:cNvSpPr>
      </xdr:nvSpPr>
      <xdr:spPr bwMode="auto">
        <a:xfrm>
          <a:off x="11820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ontibon.gov.co/transparencia/instrumentos-gestion-informacion-publica/relacionados-informacio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60"/>
  <sheetViews>
    <sheetView showGridLines="0" tabSelected="1" topLeftCell="C11" zoomScale="60" zoomScaleNormal="60" zoomScaleSheetLayoutView="25" workbookViewId="0">
      <pane ySplit="1320" topLeftCell="A57" activePane="bottomLeft"/>
      <selection activeCell="AF31" sqref="AF31"/>
      <selection pane="bottomLeft" activeCell="D57" sqref="D57"/>
    </sheetView>
  </sheetViews>
  <sheetFormatPr baseColWidth="10" defaultRowHeight="18" x14ac:dyDescent="0.25"/>
  <cols>
    <col min="1" max="1" width="22.28515625" style="34" customWidth="1"/>
    <col min="2" max="2" width="38.140625" style="34" customWidth="1"/>
    <col min="3" max="3" width="20.7109375" style="34" customWidth="1"/>
    <col min="4" max="4" width="96.140625" style="186" customWidth="1"/>
    <col min="5" max="5" width="41" style="34" customWidth="1"/>
    <col min="6" max="6" width="44.7109375" style="34" customWidth="1"/>
    <col min="7" max="7" width="103.85546875" style="34" customWidth="1"/>
    <col min="8" max="8" width="114.5703125" style="34" customWidth="1"/>
    <col min="9" max="9" width="22.5703125" style="34" customWidth="1"/>
    <col min="10" max="10" width="41.28515625" style="34" customWidth="1"/>
    <col min="11" max="11" width="61.42578125" style="34" customWidth="1"/>
    <col min="12" max="12" width="14.5703125" style="34" customWidth="1"/>
    <col min="13" max="13" width="15.85546875" style="34" customWidth="1"/>
    <col min="14" max="15" width="13.7109375" style="34" customWidth="1"/>
    <col min="16" max="16" width="26.85546875" style="34" customWidth="1"/>
    <col min="17" max="17" width="23" style="34" customWidth="1"/>
    <col min="18" max="18" width="27.28515625" style="34" customWidth="1"/>
    <col min="19" max="19" width="23.5703125" style="34" customWidth="1"/>
    <col min="20" max="20" width="45.7109375" style="34" customWidth="1"/>
    <col min="21" max="24" width="11.42578125" style="34" customWidth="1"/>
    <col min="25" max="25" width="20.85546875" style="34" customWidth="1"/>
    <col min="26" max="26" width="18.85546875" style="34" customWidth="1"/>
    <col min="27" max="27" width="26.7109375" style="34" customWidth="1"/>
    <col min="28" max="28" width="18.85546875" style="34" customWidth="1"/>
    <col min="29" max="29" width="14.140625" style="34" customWidth="1"/>
    <col min="30" max="30" width="18.42578125" style="34" customWidth="1"/>
    <col min="31" max="31" width="59.7109375" style="34" customWidth="1"/>
    <col min="32" max="32" width="21.5703125" style="34" customWidth="1"/>
    <col min="33" max="33" width="30.85546875" style="34" customWidth="1"/>
    <col min="34" max="34" width="19.7109375" style="34" customWidth="1"/>
    <col min="35" max="35" width="16.42578125" style="447" customWidth="1"/>
    <col min="36" max="36" width="16.42578125" style="448" customWidth="1"/>
    <col min="37" max="37" width="29.140625" style="447" customWidth="1"/>
    <col min="38" max="38" width="17.85546875" style="447" customWidth="1"/>
    <col min="39" max="39" width="32.7109375" style="34" customWidth="1"/>
    <col min="40" max="41" width="11.42578125" style="34" customWidth="1"/>
    <col min="42" max="42" width="12.5703125" style="34" customWidth="1"/>
    <col min="43" max="44" width="11.42578125" style="34" customWidth="1"/>
    <col min="45" max="45" width="29.5703125" style="34" customWidth="1"/>
    <col min="46" max="47" width="11.42578125" style="34" customWidth="1"/>
    <col min="48" max="48" width="14.85546875" style="34" customWidth="1"/>
    <col min="49" max="49" width="14.5703125" style="34" customWidth="1"/>
    <col min="50" max="50" width="20.7109375" style="34" customWidth="1"/>
    <col min="51" max="51" width="24.140625" style="34" customWidth="1"/>
    <col min="52" max="52" width="19.140625" style="34" customWidth="1"/>
    <col min="53" max="53" width="18.42578125" style="34" customWidth="1"/>
    <col min="54" max="55" width="21.85546875" style="34" customWidth="1"/>
    <col min="56" max="56" width="19.85546875" style="34" customWidth="1"/>
    <col min="57" max="16384" width="11.42578125" style="34"/>
  </cols>
  <sheetData>
    <row r="1" spans="1:56" ht="40.5" customHeight="1" x14ac:dyDescent="0.25">
      <c r="A1" s="555"/>
      <c r="B1" s="556"/>
      <c r="C1" s="556"/>
      <c r="D1" s="556"/>
      <c r="E1" s="556"/>
      <c r="F1" s="556"/>
      <c r="G1" s="556"/>
      <c r="H1" s="556"/>
      <c r="I1" s="556"/>
      <c r="J1" s="556"/>
      <c r="K1" s="556"/>
      <c r="L1" s="556"/>
      <c r="M1" s="556"/>
      <c r="N1" s="556"/>
      <c r="O1" s="556"/>
      <c r="P1" s="556"/>
      <c r="Q1" s="556"/>
      <c r="R1" s="556"/>
      <c r="S1" s="556"/>
      <c r="T1" s="556"/>
      <c r="U1" s="556"/>
      <c r="V1" s="556"/>
      <c r="W1" s="556"/>
      <c r="X1" s="556"/>
      <c r="Y1" s="556"/>
      <c r="Z1" s="556"/>
    </row>
    <row r="2" spans="1:56" ht="40.5" customHeight="1" thickBot="1" x14ac:dyDescent="0.3">
      <c r="A2" s="557" t="s">
        <v>0</v>
      </c>
      <c r="B2" s="557"/>
      <c r="C2" s="558"/>
      <c r="D2" s="558"/>
      <c r="E2" s="558"/>
      <c r="F2" s="558"/>
      <c r="G2" s="558"/>
      <c r="H2" s="558"/>
      <c r="I2" s="557"/>
      <c r="J2" s="557"/>
      <c r="K2" s="557"/>
      <c r="L2" s="557"/>
      <c r="M2" s="557"/>
      <c r="N2" s="557"/>
      <c r="O2" s="557"/>
      <c r="P2" s="557"/>
      <c r="Q2" s="557"/>
      <c r="R2" s="557"/>
      <c r="S2" s="557"/>
      <c r="T2" s="557"/>
      <c r="U2" s="557"/>
      <c r="V2" s="557"/>
      <c r="W2" s="557"/>
      <c r="X2" s="557"/>
      <c r="Y2" s="557"/>
      <c r="Z2" s="557"/>
    </row>
    <row r="3" spans="1:56" ht="36.75" customHeight="1" x14ac:dyDescent="0.25">
      <c r="A3" s="35" t="s">
        <v>1</v>
      </c>
      <c r="B3" s="36">
        <v>2018</v>
      </c>
      <c r="C3" s="512" t="s">
        <v>2</v>
      </c>
      <c r="D3" s="513"/>
      <c r="E3" s="513"/>
      <c r="F3" s="513"/>
      <c r="G3" s="513"/>
      <c r="H3" s="514"/>
      <c r="I3" s="37"/>
      <c r="J3" s="37"/>
      <c r="K3" s="37"/>
      <c r="L3" s="37"/>
      <c r="M3" s="37"/>
      <c r="N3" s="37"/>
      <c r="O3" s="37"/>
      <c r="P3" s="37"/>
      <c r="Q3" s="37"/>
      <c r="R3" s="37"/>
      <c r="S3" s="37"/>
      <c r="T3" s="37"/>
      <c r="U3" s="37"/>
      <c r="V3" s="37"/>
      <c r="W3" s="37"/>
      <c r="X3" s="37"/>
      <c r="Y3" s="37"/>
      <c r="Z3" s="38"/>
      <c r="AA3" s="39"/>
      <c r="AB3" s="39"/>
      <c r="AC3" s="39"/>
      <c r="AD3" s="39"/>
      <c r="AE3" s="39"/>
      <c r="AF3" s="39"/>
      <c r="AG3" s="39"/>
      <c r="AH3" s="39"/>
      <c r="AI3" s="449"/>
      <c r="AJ3" s="450"/>
      <c r="AK3" s="449"/>
      <c r="AL3" s="449"/>
      <c r="AM3" s="39"/>
      <c r="AN3" s="39"/>
      <c r="AO3" s="39"/>
      <c r="AP3" s="39"/>
      <c r="AQ3" s="39"/>
      <c r="AR3" s="39"/>
      <c r="AS3" s="39"/>
      <c r="AT3" s="39"/>
      <c r="AU3" s="39"/>
      <c r="AV3" s="39"/>
      <c r="AW3" s="39"/>
      <c r="AX3" s="39"/>
      <c r="AY3" s="39"/>
      <c r="AZ3" s="39"/>
      <c r="BA3" s="39"/>
      <c r="BB3" s="39"/>
      <c r="BC3" s="39"/>
      <c r="BD3" s="39"/>
    </row>
    <row r="4" spans="1:56" ht="36.75" customHeight="1" x14ac:dyDescent="0.25">
      <c r="A4" s="35" t="s">
        <v>3</v>
      </c>
      <c r="B4" s="36"/>
      <c r="C4" s="40" t="s">
        <v>4</v>
      </c>
      <c r="D4" s="41" t="s">
        <v>5</v>
      </c>
      <c r="E4" s="515" t="s">
        <v>6</v>
      </c>
      <c r="F4" s="515"/>
      <c r="G4" s="515"/>
      <c r="H4" s="516"/>
      <c r="I4" s="37"/>
      <c r="J4" s="37"/>
      <c r="K4" s="37"/>
      <c r="L4" s="37"/>
      <c r="M4" s="37"/>
      <c r="N4" s="37"/>
      <c r="O4" s="37"/>
      <c r="P4" s="37"/>
      <c r="Q4" s="37"/>
      <c r="R4" s="37"/>
      <c r="S4" s="37"/>
      <c r="T4" s="37"/>
      <c r="U4" s="37"/>
      <c r="V4" s="37"/>
      <c r="W4" s="37"/>
      <c r="X4" s="37"/>
      <c r="Y4" s="37"/>
      <c r="Z4" s="38"/>
      <c r="AA4" s="39"/>
      <c r="AB4" s="39"/>
      <c r="AC4" s="39"/>
      <c r="AD4" s="39"/>
      <c r="AE4" s="39"/>
      <c r="AF4" s="39"/>
      <c r="AG4" s="39"/>
      <c r="AH4" s="39"/>
      <c r="AI4" s="449"/>
      <c r="AJ4" s="450"/>
      <c r="AK4" s="449"/>
      <c r="AL4" s="449"/>
      <c r="AM4" s="39"/>
      <c r="AN4" s="39"/>
      <c r="AO4" s="39"/>
      <c r="AP4" s="39"/>
      <c r="AQ4" s="39"/>
      <c r="AR4" s="39"/>
      <c r="AS4" s="39"/>
      <c r="AT4" s="39"/>
      <c r="AU4" s="39"/>
      <c r="AV4" s="39"/>
      <c r="AW4" s="39"/>
      <c r="AX4" s="39"/>
      <c r="AY4" s="39"/>
      <c r="AZ4" s="39"/>
      <c r="BA4" s="39"/>
      <c r="BB4" s="39"/>
      <c r="BC4" s="39"/>
      <c r="BD4" s="39"/>
    </row>
    <row r="5" spans="1:56" ht="36.75" customHeight="1" thickBot="1" x14ac:dyDescent="0.25">
      <c r="A5" s="35" t="s">
        <v>273</v>
      </c>
      <c r="B5" s="36"/>
      <c r="C5" s="43"/>
      <c r="D5" s="44"/>
      <c r="E5" s="517"/>
      <c r="F5" s="517"/>
      <c r="G5" s="517"/>
      <c r="H5" s="518"/>
      <c r="I5" s="37"/>
      <c r="J5" s="37"/>
      <c r="K5" s="37"/>
      <c r="L5" s="37"/>
      <c r="M5" s="37"/>
      <c r="N5" s="37"/>
      <c r="O5" s="37"/>
      <c r="P5" s="37"/>
      <c r="Q5" s="37"/>
      <c r="R5" s="37"/>
      <c r="S5" s="37"/>
      <c r="T5" s="37"/>
      <c r="U5" s="37"/>
      <c r="V5" s="37"/>
      <c r="W5" s="37"/>
      <c r="X5" s="37"/>
      <c r="Y5" s="37"/>
      <c r="Z5" s="38"/>
      <c r="AA5" s="45"/>
      <c r="AB5" s="46"/>
      <c r="AC5" s="46"/>
      <c r="AD5" s="46"/>
      <c r="AE5" s="46"/>
      <c r="AF5" s="46"/>
      <c r="AG5" s="46"/>
      <c r="AH5" s="46"/>
      <c r="AI5" s="451"/>
      <c r="AJ5" s="452"/>
      <c r="AK5" s="451"/>
      <c r="AL5" s="451"/>
      <c r="AM5" s="530"/>
      <c r="AN5" s="530"/>
      <c r="AO5" s="530"/>
      <c r="AP5" s="530"/>
      <c r="AQ5" s="530"/>
      <c r="AR5" s="530"/>
      <c r="AS5" s="530"/>
      <c r="AT5" s="530"/>
      <c r="AU5" s="530"/>
      <c r="AV5" s="530"/>
      <c r="AW5" s="530"/>
      <c r="AX5" s="530"/>
      <c r="AY5" s="530"/>
      <c r="AZ5" s="530"/>
      <c r="BA5" s="530"/>
      <c r="BB5" s="530"/>
      <c r="BC5" s="530"/>
      <c r="BD5" s="530"/>
    </row>
    <row r="6" spans="1:56" ht="14.25" x14ac:dyDescent="0.2">
      <c r="A6" s="47"/>
      <c r="B6" s="42"/>
      <c r="C6" s="42"/>
      <c r="D6" s="48"/>
      <c r="E6" s="42"/>
      <c r="F6" s="42"/>
      <c r="G6" s="42"/>
      <c r="H6" s="42"/>
      <c r="I6" s="42"/>
      <c r="J6" s="42"/>
      <c r="K6" s="42"/>
      <c r="L6" s="42"/>
      <c r="M6" s="42"/>
      <c r="N6" s="42"/>
      <c r="O6" s="42"/>
      <c r="P6" s="42"/>
      <c r="Q6" s="39"/>
      <c r="R6" s="39"/>
      <c r="S6" s="39"/>
      <c r="T6" s="39"/>
      <c r="U6" s="39"/>
      <c r="V6" s="39"/>
      <c r="W6" s="39"/>
      <c r="X6" s="39"/>
      <c r="Y6" s="39"/>
      <c r="Z6" s="39"/>
      <c r="AA6" s="530"/>
      <c r="AB6" s="530"/>
      <c r="AC6" s="530"/>
      <c r="AD6" s="530"/>
      <c r="AE6" s="530"/>
      <c r="AF6" s="530"/>
      <c r="AG6" s="530"/>
      <c r="AH6" s="530"/>
      <c r="AI6" s="530"/>
      <c r="AJ6" s="530"/>
      <c r="AK6" s="530"/>
      <c r="AL6" s="530"/>
      <c r="AM6" s="530"/>
      <c r="AN6" s="530"/>
      <c r="AO6" s="530"/>
      <c r="AP6" s="530"/>
      <c r="AQ6" s="530"/>
      <c r="AR6" s="530"/>
      <c r="AS6" s="530"/>
      <c r="AT6" s="530"/>
      <c r="AU6" s="530"/>
      <c r="AV6" s="530"/>
      <c r="AW6" s="530"/>
      <c r="AX6" s="530"/>
      <c r="AY6" s="530"/>
      <c r="AZ6" s="530"/>
      <c r="BA6" s="530"/>
      <c r="BB6" s="530"/>
      <c r="BC6" s="530"/>
      <c r="BD6" s="530"/>
    </row>
    <row r="7" spans="1:56" x14ac:dyDescent="0.2">
      <c r="A7" s="42"/>
      <c r="B7" s="42"/>
      <c r="C7" s="42"/>
      <c r="D7" s="519"/>
      <c r="E7" s="519"/>
      <c r="F7" s="519"/>
      <c r="G7" s="519"/>
      <c r="H7" s="519"/>
      <c r="I7" s="519"/>
      <c r="J7" s="519"/>
      <c r="K7" s="519"/>
      <c r="L7" s="519"/>
      <c r="M7" s="519"/>
      <c r="N7" s="519"/>
      <c r="O7" s="519"/>
      <c r="P7" s="519"/>
      <c r="Q7" s="519"/>
      <c r="R7" s="519"/>
      <c r="S7" s="519"/>
      <c r="T7" s="49"/>
      <c r="U7" s="50"/>
      <c r="V7" s="39"/>
      <c r="W7" s="39"/>
      <c r="X7" s="39"/>
      <c r="Y7" s="39"/>
      <c r="Z7" s="39"/>
      <c r="AA7" s="51"/>
      <c r="AB7" s="51"/>
      <c r="AC7" s="51"/>
      <c r="AD7" s="51"/>
      <c r="AE7" s="51"/>
      <c r="AF7" s="51"/>
      <c r="AG7" s="51"/>
      <c r="AH7" s="51"/>
      <c r="AI7" s="453"/>
      <c r="AJ7" s="454"/>
      <c r="AK7" s="453"/>
      <c r="AL7" s="453"/>
      <c r="AM7" s="51"/>
      <c r="AN7" s="51"/>
      <c r="AO7" s="51"/>
      <c r="AP7" s="51"/>
      <c r="AQ7" s="51"/>
      <c r="AR7" s="51"/>
      <c r="AS7" s="51"/>
      <c r="AT7" s="51"/>
      <c r="AU7" s="51"/>
      <c r="AV7" s="51"/>
      <c r="AW7" s="51"/>
      <c r="AX7" s="51"/>
      <c r="AY7" s="51"/>
      <c r="AZ7" s="51"/>
      <c r="BA7" s="51"/>
      <c r="BB7" s="51"/>
      <c r="BC7" s="204"/>
      <c r="BD7" s="51"/>
    </row>
    <row r="8" spans="1:56" x14ac:dyDescent="0.2">
      <c r="A8" s="52"/>
      <c r="B8" s="39"/>
      <c r="C8" s="39"/>
      <c r="D8" s="521"/>
      <c r="E8" s="521"/>
      <c r="F8" s="521"/>
      <c r="G8" s="521"/>
      <c r="H8" s="521"/>
      <c r="I8" s="521"/>
      <c r="J8" s="521"/>
      <c r="K8" s="521"/>
      <c r="L8" s="520"/>
      <c r="M8" s="520"/>
      <c r="N8" s="520"/>
      <c r="O8" s="520"/>
      <c r="P8" s="51"/>
      <c r="Q8" s="51"/>
      <c r="R8" s="51"/>
      <c r="S8" s="51"/>
      <c r="T8" s="51"/>
      <c r="U8" s="51"/>
      <c r="V8" s="39"/>
      <c r="W8" s="39"/>
      <c r="X8" s="39"/>
      <c r="Y8" s="39"/>
      <c r="Z8" s="39"/>
      <c r="AA8" s="520"/>
      <c r="AB8" s="520"/>
      <c r="AC8" s="520"/>
      <c r="AD8" s="53"/>
      <c r="AE8" s="53"/>
      <c r="AF8" s="53"/>
      <c r="AG8" s="520"/>
      <c r="AH8" s="520"/>
      <c r="AI8" s="520"/>
      <c r="AJ8" s="455"/>
      <c r="AK8" s="456"/>
      <c r="AL8" s="456"/>
      <c r="AM8" s="520"/>
      <c r="AN8" s="520"/>
      <c r="AO8" s="520"/>
      <c r="AP8" s="53"/>
      <c r="AQ8" s="53"/>
      <c r="AR8" s="53"/>
      <c r="AS8" s="520"/>
      <c r="AT8" s="520"/>
      <c r="AU8" s="520"/>
      <c r="AV8" s="53"/>
      <c r="AW8" s="53"/>
      <c r="AX8" s="53"/>
      <c r="AY8" s="520"/>
      <c r="AZ8" s="520"/>
      <c r="BA8" s="520"/>
      <c r="BB8" s="53"/>
      <c r="BC8" s="205"/>
      <c r="BD8" s="53"/>
    </row>
    <row r="9" spans="1:56" ht="18.75" thickBot="1" x14ac:dyDescent="0.25">
      <c r="A9" s="39"/>
      <c r="B9" s="39"/>
      <c r="C9" s="39"/>
      <c r="D9" s="54"/>
      <c r="E9" s="39"/>
      <c r="F9" s="39"/>
      <c r="G9" s="39"/>
      <c r="H9" s="39"/>
      <c r="I9" s="39"/>
      <c r="J9" s="39"/>
      <c r="K9" s="39"/>
      <c r="L9" s="39"/>
      <c r="M9" s="39"/>
      <c r="N9" s="39"/>
      <c r="O9" s="39"/>
      <c r="P9" s="39"/>
      <c r="Q9" s="39"/>
      <c r="R9" s="39"/>
      <c r="S9" s="39"/>
      <c r="T9" s="39"/>
      <c r="U9" s="39"/>
      <c r="V9" s="39"/>
      <c r="W9" s="39"/>
      <c r="X9" s="39"/>
      <c r="Y9" s="39"/>
      <c r="Z9" s="39"/>
      <c r="AA9" s="51"/>
      <c r="AB9" s="51"/>
      <c r="AC9" s="51"/>
      <c r="AD9" s="51"/>
      <c r="AE9" s="51"/>
      <c r="AF9" s="51"/>
      <c r="AG9" s="51"/>
      <c r="AH9" s="51"/>
      <c r="AI9" s="453"/>
      <c r="AJ9" s="454"/>
      <c r="AK9" s="453"/>
      <c r="AL9" s="453"/>
      <c r="AM9" s="51"/>
      <c r="AN9" s="51"/>
      <c r="AO9" s="51"/>
      <c r="AP9" s="51"/>
      <c r="AQ9" s="51"/>
      <c r="AR9" s="51"/>
      <c r="AS9" s="51"/>
      <c r="AT9" s="51"/>
      <c r="AU9" s="51"/>
      <c r="AV9" s="51"/>
      <c r="AW9" s="51"/>
      <c r="AX9" s="51"/>
      <c r="AY9" s="51"/>
      <c r="AZ9" s="51"/>
      <c r="BA9" s="51"/>
      <c r="BB9" s="51"/>
      <c r="BC9" s="204"/>
      <c r="BD9" s="51"/>
    </row>
    <row r="10" spans="1:56" ht="15" customHeight="1" x14ac:dyDescent="0.2">
      <c r="A10" s="574" t="s">
        <v>7</v>
      </c>
      <c r="B10" s="575"/>
      <c r="C10" s="55"/>
      <c r="D10" s="524"/>
      <c r="E10" s="525"/>
      <c r="F10" s="525"/>
      <c r="G10" s="525"/>
      <c r="H10" s="525"/>
      <c r="I10" s="525"/>
      <c r="J10" s="525"/>
      <c r="K10" s="525"/>
      <c r="L10" s="525"/>
      <c r="M10" s="525"/>
      <c r="N10" s="525"/>
      <c r="O10" s="525"/>
      <c r="P10" s="525"/>
      <c r="Q10" s="525"/>
      <c r="R10" s="525"/>
      <c r="S10" s="525"/>
      <c r="T10" s="525"/>
      <c r="U10" s="525"/>
      <c r="V10" s="525"/>
      <c r="W10" s="525"/>
      <c r="X10" s="525"/>
      <c r="Y10" s="525"/>
      <c r="Z10" s="525"/>
      <c r="AA10" s="522" t="s">
        <v>8</v>
      </c>
      <c r="AB10" s="522"/>
      <c r="AC10" s="522"/>
      <c r="AD10" s="522"/>
      <c r="AE10" s="522"/>
      <c r="AF10" s="522"/>
      <c r="AG10" s="528" t="s">
        <v>8</v>
      </c>
      <c r="AH10" s="528"/>
      <c r="AI10" s="528"/>
      <c r="AJ10" s="528"/>
      <c r="AK10" s="528"/>
      <c r="AL10" s="528"/>
      <c r="AM10" s="522" t="s">
        <v>8</v>
      </c>
      <c r="AN10" s="522"/>
      <c r="AO10" s="522"/>
      <c r="AP10" s="522"/>
      <c r="AQ10" s="522"/>
      <c r="AR10" s="522"/>
      <c r="AS10" s="539" t="s">
        <v>8</v>
      </c>
      <c r="AT10" s="539"/>
      <c r="AU10" s="539"/>
      <c r="AV10" s="539"/>
      <c r="AW10" s="539"/>
      <c r="AX10" s="539"/>
      <c r="AY10" s="540" t="s">
        <v>8</v>
      </c>
      <c r="AZ10" s="540"/>
      <c r="BA10" s="540"/>
      <c r="BB10" s="540"/>
      <c r="BC10" s="540"/>
      <c r="BD10" s="540"/>
    </row>
    <row r="11" spans="1:56" ht="15" thickBot="1" x14ac:dyDescent="0.25">
      <c r="A11" s="576"/>
      <c r="B11" s="577"/>
      <c r="C11" s="56"/>
      <c r="D11" s="526"/>
      <c r="E11" s="527"/>
      <c r="F11" s="527"/>
      <c r="G11" s="527"/>
      <c r="H11" s="527"/>
      <c r="I11" s="527"/>
      <c r="J11" s="527"/>
      <c r="K11" s="527"/>
      <c r="L11" s="527"/>
      <c r="M11" s="527"/>
      <c r="N11" s="527"/>
      <c r="O11" s="527"/>
      <c r="P11" s="527"/>
      <c r="Q11" s="527"/>
      <c r="R11" s="527"/>
      <c r="S11" s="527"/>
      <c r="T11" s="527"/>
      <c r="U11" s="527"/>
      <c r="V11" s="527"/>
      <c r="W11" s="527"/>
      <c r="X11" s="527"/>
      <c r="Y11" s="527"/>
      <c r="Z11" s="527"/>
      <c r="AA11" s="523" t="s">
        <v>9</v>
      </c>
      <c r="AB11" s="523"/>
      <c r="AC11" s="523"/>
      <c r="AD11" s="523"/>
      <c r="AE11" s="523"/>
      <c r="AF11" s="523"/>
      <c r="AG11" s="529" t="s">
        <v>10</v>
      </c>
      <c r="AH11" s="529"/>
      <c r="AI11" s="529"/>
      <c r="AJ11" s="529"/>
      <c r="AK11" s="529"/>
      <c r="AL11" s="529"/>
      <c r="AM11" s="523" t="s">
        <v>11</v>
      </c>
      <c r="AN11" s="523"/>
      <c r="AO11" s="523"/>
      <c r="AP11" s="523"/>
      <c r="AQ11" s="523"/>
      <c r="AR11" s="523"/>
      <c r="AS11" s="537" t="s">
        <v>12</v>
      </c>
      <c r="AT11" s="537"/>
      <c r="AU11" s="537"/>
      <c r="AV11" s="537"/>
      <c r="AW11" s="537"/>
      <c r="AX11" s="537"/>
      <c r="AY11" s="538" t="s">
        <v>13</v>
      </c>
      <c r="AZ11" s="538"/>
      <c r="BA11" s="538"/>
      <c r="BB11" s="538"/>
      <c r="BC11" s="538"/>
      <c r="BD11" s="538"/>
    </row>
    <row r="12" spans="1:56" ht="15" customHeight="1" thickBot="1" x14ac:dyDescent="0.25">
      <c r="A12" s="578"/>
      <c r="B12" s="579"/>
      <c r="C12" s="56"/>
      <c r="D12" s="567" t="s">
        <v>14</v>
      </c>
      <c r="E12" s="568"/>
      <c r="F12" s="567"/>
      <c r="G12" s="567"/>
      <c r="H12" s="567"/>
      <c r="I12" s="567"/>
      <c r="J12" s="567"/>
      <c r="K12" s="567"/>
      <c r="L12" s="567"/>
      <c r="M12" s="567"/>
      <c r="N12" s="567"/>
      <c r="O12" s="567"/>
      <c r="P12" s="567"/>
      <c r="Q12" s="567"/>
      <c r="R12" s="567"/>
      <c r="S12" s="569"/>
      <c r="T12" s="57"/>
      <c r="U12" s="57"/>
      <c r="V12" s="541" t="s">
        <v>15</v>
      </c>
      <c r="W12" s="541"/>
      <c r="X12" s="541"/>
      <c r="Y12" s="541"/>
      <c r="Z12" s="541"/>
      <c r="AA12" s="542" t="s">
        <v>16</v>
      </c>
      <c r="AB12" s="542"/>
      <c r="AC12" s="542"/>
      <c r="AD12" s="543" t="s">
        <v>17</v>
      </c>
      <c r="AE12" s="542" t="s">
        <v>18</v>
      </c>
      <c r="AF12" s="542" t="s">
        <v>19</v>
      </c>
      <c r="AG12" s="562" t="s">
        <v>16</v>
      </c>
      <c r="AH12" s="562"/>
      <c r="AI12" s="562"/>
      <c r="AJ12" s="570" t="s">
        <v>17</v>
      </c>
      <c r="AK12" s="546" t="s">
        <v>18</v>
      </c>
      <c r="AL12" s="546" t="s">
        <v>19</v>
      </c>
      <c r="AM12" s="542" t="s">
        <v>16</v>
      </c>
      <c r="AN12" s="542"/>
      <c r="AO12" s="542"/>
      <c r="AP12" s="542" t="s">
        <v>17</v>
      </c>
      <c r="AQ12" s="542" t="s">
        <v>18</v>
      </c>
      <c r="AR12" s="542" t="s">
        <v>19</v>
      </c>
      <c r="AS12" s="535" t="s">
        <v>16</v>
      </c>
      <c r="AT12" s="535"/>
      <c r="AU12" s="535"/>
      <c r="AV12" s="535" t="s">
        <v>17</v>
      </c>
      <c r="AW12" s="535" t="s">
        <v>18</v>
      </c>
      <c r="AX12" s="535" t="s">
        <v>19</v>
      </c>
      <c r="AY12" s="531" t="s">
        <v>16</v>
      </c>
      <c r="AZ12" s="531"/>
      <c r="BA12" s="531"/>
      <c r="BB12" s="531" t="s">
        <v>17</v>
      </c>
      <c r="BC12" s="213"/>
      <c r="BD12" s="533" t="s">
        <v>20</v>
      </c>
    </row>
    <row r="13" spans="1:56" ht="64.5" thickBot="1" x14ac:dyDescent="0.25">
      <c r="A13" s="58" t="s">
        <v>268</v>
      </c>
      <c r="B13" s="59" t="s">
        <v>21</v>
      </c>
      <c r="C13" s="580" t="s">
        <v>22</v>
      </c>
      <c r="D13" s="60" t="s">
        <v>23</v>
      </c>
      <c r="E13" s="61" t="s">
        <v>24</v>
      </c>
      <c r="F13" s="62" t="s">
        <v>25</v>
      </c>
      <c r="G13" s="63" t="s">
        <v>26</v>
      </c>
      <c r="H13" s="63" t="s">
        <v>27</v>
      </c>
      <c r="I13" s="63" t="s">
        <v>28</v>
      </c>
      <c r="J13" s="63" t="s">
        <v>29</v>
      </c>
      <c r="K13" s="63" t="s">
        <v>30</v>
      </c>
      <c r="L13" s="63" t="s">
        <v>31</v>
      </c>
      <c r="M13" s="63" t="s">
        <v>32</v>
      </c>
      <c r="N13" s="63" t="s">
        <v>33</v>
      </c>
      <c r="O13" s="63" t="s">
        <v>34</v>
      </c>
      <c r="P13" s="63" t="s">
        <v>35</v>
      </c>
      <c r="Q13" s="63" t="s">
        <v>36</v>
      </c>
      <c r="R13" s="63" t="s">
        <v>37</v>
      </c>
      <c r="S13" s="63" t="s">
        <v>38</v>
      </c>
      <c r="T13" s="63" t="s">
        <v>39</v>
      </c>
      <c r="U13" s="63" t="s">
        <v>40</v>
      </c>
      <c r="V13" s="64" t="s">
        <v>41</v>
      </c>
      <c r="W13" s="64" t="s">
        <v>42</v>
      </c>
      <c r="X13" s="565" t="s">
        <v>43</v>
      </c>
      <c r="Y13" s="566"/>
      <c r="Z13" s="64" t="s">
        <v>44</v>
      </c>
      <c r="AA13" s="342" t="s">
        <v>26</v>
      </c>
      <c r="AB13" s="340" t="s">
        <v>45</v>
      </c>
      <c r="AC13" s="340" t="s">
        <v>46</v>
      </c>
      <c r="AD13" s="544"/>
      <c r="AE13" s="545"/>
      <c r="AF13" s="545"/>
      <c r="AG13" s="64" t="s">
        <v>26</v>
      </c>
      <c r="AH13" s="64" t="s">
        <v>45</v>
      </c>
      <c r="AI13" s="457" t="s">
        <v>46</v>
      </c>
      <c r="AJ13" s="571"/>
      <c r="AK13" s="547"/>
      <c r="AL13" s="547"/>
      <c r="AM13" s="65" t="s">
        <v>26</v>
      </c>
      <c r="AN13" s="65" t="s">
        <v>45</v>
      </c>
      <c r="AO13" s="65" t="s">
        <v>46</v>
      </c>
      <c r="AP13" s="545"/>
      <c r="AQ13" s="545"/>
      <c r="AR13" s="545"/>
      <c r="AS13" s="66" t="s">
        <v>26</v>
      </c>
      <c r="AT13" s="66" t="s">
        <v>45</v>
      </c>
      <c r="AU13" s="66" t="s">
        <v>46</v>
      </c>
      <c r="AV13" s="536"/>
      <c r="AW13" s="536"/>
      <c r="AX13" s="536"/>
      <c r="AY13" s="67" t="s">
        <v>26</v>
      </c>
      <c r="AZ13" s="67" t="s">
        <v>45</v>
      </c>
      <c r="BA13" s="67" t="s">
        <v>46</v>
      </c>
      <c r="BB13" s="532"/>
      <c r="BC13" s="214" t="s">
        <v>271</v>
      </c>
      <c r="BD13" s="534"/>
    </row>
    <row r="14" spans="1:56" ht="18.75" thickBot="1" x14ac:dyDescent="0.25">
      <c r="A14" s="68"/>
      <c r="B14" s="69"/>
      <c r="C14" s="580"/>
      <c r="D14" s="70" t="s">
        <v>47</v>
      </c>
      <c r="E14" s="71"/>
      <c r="F14" s="72" t="s">
        <v>47</v>
      </c>
      <c r="G14" s="73" t="s">
        <v>47</v>
      </c>
      <c r="H14" s="73" t="s">
        <v>47</v>
      </c>
      <c r="I14" s="73" t="s">
        <v>47</v>
      </c>
      <c r="J14" s="73" t="s">
        <v>47</v>
      </c>
      <c r="K14" s="73" t="s">
        <v>47</v>
      </c>
      <c r="L14" s="74" t="s">
        <v>47</v>
      </c>
      <c r="M14" s="74" t="s">
        <v>47</v>
      </c>
      <c r="N14" s="74" t="s">
        <v>47</v>
      </c>
      <c r="O14" s="74" t="s">
        <v>47</v>
      </c>
      <c r="P14" s="73" t="s">
        <v>47</v>
      </c>
      <c r="Q14" s="73" t="s">
        <v>47</v>
      </c>
      <c r="R14" s="73" t="s">
        <v>47</v>
      </c>
      <c r="S14" s="73" t="s">
        <v>47</v>
      </c>
      <c r="T14" s="73"/>
      <c r="U14" s="73"/>
      <c r="V14" s="75" t="s">
        <v>48</v>
      </c>
      <c r="W14" s="75" t="s">
        <v>47</v>
      </c>
      <c r="X14" s="75" t="s">
        <v>49</v>
      </c>
      <c r="Y14" s="75" t="s">
        <v>50</v>
      </c>
      <c r="Z14" s="75" t="s">
        <v>47</v>
      </c>
      <c r="AA14" s="76" t="s">
        <v>47</v>
      </c>
      <c r="AB14" s="76" t="s">
        <v>47</v>
      </c>
      <c r="AC14" s="76"/>
      <c r="AD14" s="77" t="s">
        <v>47</v>
      </c>
      <c r="AE14" s="76" t="s">
        <v>47</v>
      </c>
      <c r="AF14" s="76" t="s">
        <v>47</v>
      </c>
      <c r="AG14" s="75" t="s">
        <v>47</v>
      </c>
      <c r="AH14" s="75" t="s">
        <v>47</v>
      </c>
      <c r="AI14" s="458" t="s">
        <v>47</v>
      </c>
      <c r="AJ14" s="459" t="s">
        <v>47</v>
      </c>
      <c r="AK14" s="458" t="s">
        <v>47</v>
      </c>
      <c r="AL14" s="458" t="s">
        <v>47</v>
      </c>
      <c r="AM14" s="76" t="s">
        <v>47</v>
      </c>
      <c r="AN14" s="76" t="s">
        <v>47</v>
      </c>
      <c r="AO14" s="76" t="s">
        <v>47</v>
      </c>
      <c r="AP14" s="76"/>
      <c r="AQ14" s="76" t="s">
        <v>47</v>
      </c>
      <c r="AR14" s="76" t="s">
        <v>47</v>
      </c>
      <c r="AS14" s="78" t="s">
        <v>47</v>
      </c>
      <c r="AT14" s="78" t="s">
        <v>47</v>
      </c>
      <c r="AU14" s="78" t="s">
        <v>47</v>
      </c>
      <c r="AV14" s="78" t="s">
        <v>47</v>
      </c>
      <c r="AW14" s="78" t="s">
        <v>47</v>
      </c>
      <c r="AX14" s="78" t="s">
        <v>47</v>
      </c>
      <c r="AY14" s="79" t="s">
        <v>47</v>
      </c>
      <c r="AZ14" s="79"/>
      <c r="BA14" s="79" t="s">
        <v>47</v>
      </c>
      <c r="BB14" s="79" t="s">
        <v>47</v>
      </c>
      <c r="BC14" s="215"/>
      <c r="BD14" s="80" t="s">
        <v>47</v>
      </c>
    </row>
    <row r="15" spans="1:56" ht="110.25" customHeight="1" thickBot="1" x14ac:dyDescent="0.25">
      <c r="A15" s="81">
        <v>1</v>
      </c>
      <c r="B15" s="377" t="s">
        <v>51</v>
      </c>
      <c r="C15" s="365" t="s">
        <v>52</v>
      </c>
      <c r="D15" s="193" t="s">
        <v>53</v>
      </c>
      <c r="E15" s="194">
        <v>0.06</v>
      </c>
      <c r="F15" s="84" t="s">
        <v>54</v>
      </c>
      <c r="G15" s="83" t="s">
        <v>55</v>
      </c>
      <c r="H15" s="83" t="s">
        <v>56</v>
      </c>
      <c r="I15" s="85">
        <v>0.9</v>
      </c>
      <c r="J15" s="160" t="s">
        <v>139</v>
      </c>
      <c r="K15" s="160" t="s">
        <v>57</v>
      </c>
      <c r="L15" s="243">
        <v>0</v>
      </c>
      <c r="M15" s="243">
        <v>0.3</v>
      </c>
      <c r="N15" s="243">
        <v>0.6</v>
      </c>
      <c r="O15" s="243">
        <v>0.95</v>
      </c>
      <c r="P15" s="243">
        <v>0.95</v>
      </c>
      <c r="Q15" s="84" t="s">
        <v>58</v>
      </c>
      <c r="R15" s="84" t="s">
        <v>286</v>
      </c>
      <c r="S15" s="86" t="s">
        <v>278</v>
      </c>
      <c r="T15" s="86" t="s">
        <v>287</v>
      </c>
      <c r="U15" s="86"/>
      <c r="V15" s="87"/>
      <c r="W15" s="87"/>
      <c r="X15" s="87"/>
      <c r="Y15" s="88"/>
      <c r="Z15" s="89"/>
      <c r="AA15" s="278" t="str">
        <f>$G$15</f>
        <v>Porcentaje de Ejecución del Plan de Acción del Consejo Local de Gobierno</v>
      </c>
      <c r="AB15" s="279">
        <f>L15</f>
        <v>0</v>
      </c>
      <c r="AC15" s="280">
        <v>0</v>
      </c>
      <c r="AD15" s="281"/>
      <c r="AE15" s="282" t="s">
        <v>328</v>
      </c>
      <c r="AF15" s="278" t="s">
        <v>322</v>
      </c>
      <c r="AG15" s="90" t="str">
        <f>$G$15</f>
        <v>Porcentaje de Ejecución del Plan de Acción del Consejo Local de Gobierno</v>
      </c>
      <c r="AH15" s="91">
        <f>M15</f>
        <v>0.3</v>
      </c>
      <c r="AI15" s="460">
        <v>0.3</v>
      </c>
      <c r="AJ15" s="461">
        <f>AI15/AH15</f>
        <v>1</v>
      </c>
      <c r="AK15" s="462" t="s">
        <v>404</v>
      </c>
      <c r="AL15" s="462" t="s">
        <v>407</v>
      </c>
      <c r="AM15" s="90" t="str">
        <f>$G$15</f>
        <v>Porcentaje de Ejecución del Plan de Acción del Consejo Local de Gobierno</v>
      </c>
      <c r="AN15" s="91">
        <f>N15</f>
        <v>0.6</v>
      </c>
      <c r="AO15" s="208"/>
      <c r="AP15" s="206">
        <f>AO15/AN15</f>
        <v>0</v>
      </c>
      <c r="AQ15" s="87"/>
      <c r="AR15" s="87"/>
      <c r="AS15" s="90" t="str">
        <f>$G$15</f>
        <v>Porcentaje de Ejecución del Plan de Acción del Consejo Local de Gobierno</v>
      </c>
      <c r="AT15" s="91">
        <f>O15</f>
        <v>0.95</v>
      </c>
      <c r="AU15" s="208"/>
      <c r="AV15" s="206">
        <f>AU15/AT15</f>
        <v>0</v>
      </c>
      <c r="AW15" s="92"/>
      <c r="AX15" s="87"/>
      <c r="AY15" s="90" t="str">
        <f>$G$15</f>
        <v>Porcentaje de Ejecución del Plan de Acción del Consejo Local de Gobierno</v>
      </c>
      <c r="AZ15" s="91">
        <f>P15</f>
        <v>0.95</v>
      </c>
      <c r="BA15" s="208"/>
      <c r="BB15" s="206">
        <f>BA15/AZ15</f>
        <v>0</v>
      </c>
      <c r="BC15" s="216">
        <f>BB15*E15</f>
        <v>0</v>
      </c>
      <c r="BD15" s="93"/>
    </row>
    <row r="16" spans="1:56" ht="300.75" thickBot="1" x14ac:dyDescent="0.25">
      <c r="A16" s="94">
        <v>2</v>
      </c>
      <c r="B16" s="378"/>
      <c r="C16" s="366"/>
      <c r="D16" s="191" t="s">
        <v>59</v>
      </c>
      <c r="E16" s="149">
        <v>0.05</v>
      </c>
      <c r="F16" s="97" t="s">
        <v>60</v>
      </c>
      <c r="G16" s="96" t="s">
        <v>61</v>
      </c>
      <c r="H16" s="96" t="s">
        <v>62</v>
      </c>
      <c r="I16" s="223"/>
      <c r="J16" s="160" t="s">
        <v>76</v>
      </c>
      <c r="K16" s="160" t="s">
        <v>63</v>
      </c>
      <c r="L16" s="244">
        <v>0</v>
      </c>
      <c r="M16" s="245">
        <v>0.4</v>
      </c>
      <c r="N16" s="244">
        <v>0</v>
      </c>
      <c r="O16" s="244">
        <v>0</v>
      </c>
      <c r="P16" s="245">
        <v>0.4</v>
      </c>
      <c r="Q16" s="97" t="s">
        <v>58</v>
      </c>
      <c r="R16" s="97" t="s">
        <v>274</v>
      </c>
      <c r="S16" s="86" t="s">
        <v>278</v>
      </c>
      <c r="T16" s="98" t="s">
        <v>288</v>
      </c>
      <c r="U16" s="99"/>
      <c r="V16" s="100"/>
      <c r="W16" s="100"/>
      <c r="X16" s="100"/>
      <c r="Y16" s="101"/>
      <c r="Z16" s="102"/>
      <c r="AA16" s="278" t="str">
        <f>$G$16</f>
        <v>Porcentaje de Participación de los Ciudadanos en la Audiencia de Rendición de Cuentas</v>
      </c>
      <c r="AB16" s="279">
        <f t="shared" ref="AB16:AB58" si="0">L16</f>
        <v>0</v>
      </c>
      <c r="AC16" s="283">
        <v>0</v>
      </c>
      <c r="AD16" s="284"/>
      <c r="AE16" s="282" t="s">
        <v>328</v>
      </c>
      <c r="AF16" s="278" t="s">
        <v>322</v>
      </c>
      <c r="AG16" s="90" t="str">
        <f>$G$16</f>
        <v>Porcentaje de Participación de los Ciudadanos en la Audiencia de Rendición de Cuentas</v>
      </c>
      <c r="AH16" s="91">
        <f t="shared" ref="AH16:AH58" si="1">M16</f>
        <v>0.4</v>
      </c>
      <c r="AI16" s="460">
        <v>0.4</v>
      </c>
      <c r="AJ16" s="461">
        <f>AI16/AH16</f>
        <v>1</v>
      </c>
      <c r="AK16" s="463" t="s">
        <v>405</v>
      </c>
      <c r="AL16" s="463" t="s">
        <v>408</v>
      </c>
      <c r="AM16" s="90" t="str">
        <f>$G$16</f>
        <v>Porcentaje de Participación de los Ciudadanos en la Audiencia de Rendición de Cuentas</v>
      </c>
      <c r="AN16" s="91">
        <f t="shared" ref="AN16:AN58" si="2">N16</f>
        <v>0</v>
      </c>
      <c r="AO16" s="208"/>
      <c r="AP16" s="206" t="e">
        <f>AO16/AN16</f>
        <v>#DIV/0!</v>
      </c>
      <c r="AQ16" s="87"/>
      <c r="AR16" s="87"/>
      <c r="AS16" s="90" t="str">
        <f>$G$16</f>
        <v>Porcentaje de Participación de los Ciudadanos en la Audiencia de Rendición de Cuentas</v>
      </c>
      <c r="AT16" s="91">
        <f t="shared" ref="AT16:AT58" si="3">O16</f>
        <v>0</v>
      </c>
      <c r="AU16" s="208"/>
      <c r="AV16" s="206" t="e">
        <f>AU16/AT16</f>
        <v>#DIV/0!</v>
      </c>
      <c r="AW16" s="92"/>
      <c r="AX16" s="87"/>
      <c r="AY16" s="90" t="str">
        <f>$G$16</f>
        <v>Porcentaje de Participación de los Ciudadanos en la Audiencia de Rendición de Cuentas</v>
      </c>
      <c r="AZ16" s="91">
        <f t="shared" ref="AZ16:AZ58" si="4">P16</f>
        <v>0.4</v>
      </c>
      <c r="BA16" s="208"/>
      <c r="BB16" s="206">
        <f>BA16/AZ16</f>
        <v>0</v>
      </c>
      <c r="BC16" s="216">
        <f t="shared" ref="BC16:BC58" si="5">BB16*E16</f>
        <v>0</v>
      </c>
      <c r="BD16" s="93"/>
    </row>
    <row r="17" spans="1:56" ht="113.25" thickBot="1" x14ac:dyDescent="0.25">
      <c r="A17" s="94">
        <v>3</v>
      </c>
      <c r="B17" s="378"/>
      <c r="C17" s="366"/>
      <c r="D17" s="144" t="s">
        <v>64</v>
      </c>
      <c r="E17" s="192">
        <v>0.06</v>
      </c>
      <c r="F17" s="97" t="s">
        <v>60</v>
      </c>
      <c r="G17" s="96" t="s">
        <v>65</v>
      </c>
      <c r="H17" s="103" t="s">
        <v>66</v>
      </c>
      <c r="I17" s="220">
        <v>0.19</v>
      </c>
      <c r="J17" s="160" t="s">
        <v>139</v>
      </c>
      <c r="K17" s="160" t="s">
        <v>67</v>
      </c>
      <c r="L17" s="246">
        <v>0</v>
      </c>
      <c r="M17" s="246">
        <v>0.1</v>
      </c>
      <c r="N17" s="246">
        <v>0.2</v>
      </c>
      <c r="O17" s="246">
        <v>0.4</v>
      </c>
      <c r="P17" s="246">
        <v>0.4</v>
      </c>
      <c r="Q17" s="104" t="s">
        <v>68</v>
      </c>
      <c r="R17" s="104" t="s">
        <v>275</v>
      </c>
      <c r="S17" s="86" t="s">
        <v>278</v>
      </c>
      <c r="T17" s="105" t="s">
        <v>289</v>
      </c>
      <c r="U17" s="105"/>
      <c r="V17" s="106"/>
      <c r="W17" s="106"/>
      <c r="X17" s="106"/>
      <c r="Y17" s="107"/>
      <c r="Z17" s="108"/>
      <c r="AA17" s="278" t="str">
        <f>$G$17</f>
        <v>Porcentaje de Avance en el Cumplimiento Fisico del Plan de Desarrollo Local</v>
      </c>
      <c r="AB17" s="279">
        <f t="shared" si="0"/>
        <v>0</v>
      </c>
      <c r="AC17" s="285">
        <v>0</v>
      </c>
      <c r="AD17" s="284"/>
      <c r="AE17" s="282" t="s">
        <v>328</v>
      </c>
      <c r="AF17" s="278" t="s">
        <v>322</v>
      </c>
      <c r="AG17" s="90" t="str">
        <f>$G$17</f>
        <v>Porcentaje de Avance en el Cumplimiento Fisico del Plan de Desarrollo Local</v>
      </c>
      <c r="AH17" s="91">
        <f t="shared" si="1"/>
        <v>0.1</v>
      </c>
      <c r="AI17" s="464">
        <v>0.128</v>
      </c>
      <c r="AJ17" s="461">
        <v>1</v>
      </c>
      <c r="AK17" s="463" t="s">
        <v>406</v>
      </c>
      <c r="AL17" s="463" t="s">
        <v>409</v>
      </c>
      <c r="AM17" s="90" t="str">
        <f>$G$17</f>
        <v>Porcentaje de Avance en el Cumplimiento Fisico del Plan de Desarrollo Local</v>
      </c>
      <c r="AN17" s="91">
        <f t="shared" si="2"/>
        <v>0.2</v>
      </c>
      <c r="AO17" s="209"/>
      <c r="AP17" s="206">
        <f>AO17/AN17</f>
        <v>0</v>
      </c>
      <c r="AQ17" s="109"/>
      <c r="AR17" s="109"/>
      <c r="AS17" s="90" t="str">
        <f>$G$17</f>
        <v>Porcentaje de Avance en el Cumplimiento Fisico del Plan de Desarrollo Local</v>
      </c>
      <c r="AT17" s="91">
        <f t="shared" si="3"/>
        <v>0.4</v>
      </c>
      <c r="AU17" s="209"/>
      <c r="AV17" s="206">
        <f>AU17/AT17</f>
        <v>0</v>
      </c>
      <c r="AW17" s="110"/>
      <c r="AX17" s="109"/>
      <c r="AY17" s="90" t="str">
        <f>$G$17</f>
        <v>Porcentaje de Avance en el Cumplimiento Fisico del Plan de Desarrollo Local</v>
      </c>
      <c r="AZ17" s="91">
        <f t="shared" si="4"/>
        <v>0.4</v>
      </c>
      <c r="BA17" s="209"/>
      <c r="BB17" s="206">
        <f>BA17/AZ17</f>
        <v>0</v>
      </c>
      <c r="BC17" s="216">
        <f t="shared" si="5"/>
        <v>0</v>
      </c>
      <c r="BD17" s="111"/>
    </row>
    <row r="18" spans="1:56" ht="31.5" customHeight="1" thickBot="1" x14ac:dyDescent="0.25">
      <c r="A18" s="112"/>
      <c r="B18" s="378"/>
      <c r="C18" s="367"/>
      <c r="D18" s="139" t="s">
        <v>69</v>
      </c>
      <c r="E18" s="189">
        <v>0.17</v>
      </c>
      <c r="F18" s="190"/>
      <c r="G18" s="115"/>
      <c r="H18" s="116"/>
      <c r="I18" s="117"/>
      <c r="J18" s="160"/>
      <c r="K18" s="160"/>
      <c r="L18" s="247"/>
      <c r="M18" s="247"/>
      <c r="N18" s="247"/>
      <c r="O18" s="247"/>
      <c r="P18" s="247"/>
      <c r="Q18" s="117"/>
      <c r="R18" s="117"/>
      <c r="S18" s="118"/>
      <c r="T18" s="118"/>
      <c r="U18" s="118"/>
      <c r="V18" s="119"/>
      <c r="W18" s="119"/>
      <c r="X18" s="119"/>
      <c r="Y18" s="120"/>
      <c r="Z18" s="121"/>
      <c r="AA18" s="286"/>
      <c r="AB18" s="287"/>
      <c r="AC18" s="288"/>
      <c r="AD18" s="289"/>
      <c r="AE18" s="290"/>
      <c r="AF18" s="290"/>
      <c r="AG18" s="122"/>
      <c r="AH18" s="91"/>
      <c r="AI18" s="465"/>
      <c r="AJ18" s="461"/>
      <c r="AK18" s="466"/>
      <c r="AL18" s="466"/>
      <c r="AM18" s="122"/>
      <c r="AN18" s="91"/>
      <c r="AO18" s="210"/>
      <c r="AP18" s="206"/>
      <c r="AQ18" s="119"/>
      <c r="AR18" s="119"/>
      <c r="AS18" s="122"/>
      <c r="AT18" s="91"/>
      <c r="AU18" s="210"/>
      <c r="AV18" s="206"/>
      <c r="AW18" s="123"/>
      <c r="AX18" s="119"/>
      <c r="AY18" s="122"/>
      <c r="AZ18" s="91"/>
      <c r="BA18" s="210"/>
      <c r="BB18" s="206"/>
      <c r="BC18" s="216"/>
      <c r="BD18" s="124"/>
    </row>
    <row r="19" spans="1:56" ht="339.75" customHeight="1" thickBot="1" x14ac:dyDescent="0.35">
      <c r="A19" s="81">
        <v>4</v>
      </c>
      <c r="B19" s="378"/>
      <c r="C19" s="365" t="s">
        <v>70</v>
      </c>
      <c r="D19" s="195" t="s">
        <v>71</v>
      </c>
      <c r="E19" s="163">
        <v>0.04</v>
      </c>
      <c r="F19" s="84" t="s">
        <v>54</v>
      </c>
      <c r="G19" s="125" t="s">
        <v>72</v>
      </c>
      <c r="H19" s="125" t="s">
        <v>73</v>
      </c>
      <c r="I19" s="224"/>
      <c r="J19" s="160" t="s">
        <v>74</v>
      </c>
      <c r="K19" s="160" t="s">
        <v>75</v>
      </c>
      <c r="L19" s="243">
        <v>1</v>
      </c>
      <c r="M19" s="243">
        <v>1</v>
      </c>
      <c r="N19" s="243">
        <v>1</v>
      </c>
      <c r="O19" s="243">
        <v>1</v>
      </c>
      <c r="P19" s="243">
        <v>1</v>
      </c>
      <c r="Q19" s="84" t="s">
        <v>58</v>
      </c>
      <c r="R19" s="84" t="s">
        <v>276</v>
      </c>
      <c r="S19" s="86" t="s">
        <v>279</v>
      </c>
      <c r="T19" s="86" t="s">
        <v>280</v>
      </c>
      <c r="U19" s="86"/>
      <c r="V19" s="87"/>
      <c r="W19" s="87"/>
      <c r="X19" s="87"/>
      <c r="Y19" s="120"/>
      <c r="Z19" s="89"/>
      <c r="AA19" s="278" t="str">
        <f>$G$19</f>
        <v xml:space="preserve">Porcentaje de Respuestas Oportunas de los ejercicios de control politico, derechos de petición y/o solicitudes de información que realice el Concejo de Bogota D.C y el Congreso de la República </v>
      </c>
      <c r="AB19" s="279">
        <f t="shared" si="0"/>
        <v>1</v>
      </c>
      <c r="AC19" s="291">
        <v>0.92</v>
      </c>
      <c r="AD19" s="292">
        <f>AC19/AB19</f>
        <v>0.92</v>
      </c>
      <c r="AE19" s="293" t="s">
        <v>352</v>
      </c>
      <c r="AF19" s="293" t="s">
        <v>351</v>
      </c>
      <c r="AG19" s="90" t="str">
        <f>$G$19</f>
        <v xml:space="preserve">Porcentaje de Respuestas Oportunas de los ejercicios de control politico, derechos de petición y/o solicitudes de información que realice el Concejo de Bogota D.C y el Congreso de la República </v>
      </c>
      <c r="AH19" s="91">
        <f t="shared" si="1"/>
        <v>1</v>
      </c>
      <c r="AI19" s="460">
        <v>1</v>
      </c>
      <c r="AJ19" s="461">
        <f>AI19/AH19</f>
        <v>1</v>
      </c>
      <c r="AK19" s="467" t="s">
        <v>410</v>
      </c>
      <c r="AL19" s="468" t="s">
        <v>411</v>
      </c>
      <c r="AM19" s="90" t="str">
        <f>$G$19</f>
        <v xml:space="preserve">Porcentaje de Respuestas Oportunas de los ejercicios de control politico, derechos de petición y/o solicitudes de información que realice el Concejo de Bogota D.C y el Congreso de la República </v>
      </c>
      <c r="AN19" s="91">
        <f t="shared" si="2"/>
        <v>1</v>
      </c>
      <c r="AO19" s="208"/>
      <c r="AP19" s="206">
        <f>AO19/AN19</f>
        <v>0</v>
      </c>
      <c r="AQ19" s="87"/>
      <c r="AR19" s="87"/>
      <c r="AS19" s="90" t="str">
        <f>$G$19</f>
        <v xml:space="preserve">Porcentaje de Respuestas Oportunas de los ejercicios de control politico, derechos de petición y/o solicitudes de información que realice el Concejo de Bogota D.C y el Congreso de la República </v>
      </c>
      <c r="AT19" s="91">
        <f t="shared" si="3"/>
        <v>1</v>
      </c>
      <c r="AU19" s="208"/>
      <c r="AV19" s="206">
        <f>AU19/AT19</f>
        <v>0</v>
      </c>
      <c r="AW19" s="92"/>
      <c r="AX19" s="87"/>
      <c r="AY19" s="90" t="str">
        <f>$G$19</f>
        <v xml:space="preserve">Porcentaje de Respuestas Oportunas de los ejercicios de control politico, derechos de petición y/o solicitudes de información que realice el Concejo de Bogota D.C y el Congreso de la República </v>
      </c>
      <c r="AZ19" s="91">
        <f t="shared" si="4"/>
        <v>1</v>
      </c>
      <c r="BA19" s="208"/>
      <c r="BB19" s="206">
        <f>BA19/AZ19</f>
        <v>0</v>
      </c>
      <c r="BC19" s="216">
        <f t="shared" si="5"/>
        <v>0</v>
      </c>
      <c r="BD19" s="93"/>
    </row>
    <row r="20" spans="1:56" ht="45" customHeight="1" thickBot="1" x14ac:dyDescent="0.25">
      <c r="A20" s="112"/>
      <c r="B20" s="378"/>
      <c r="C20" s="366"/>
      <c r="D20" s="139" t="s">
        <v>69</v>
      </c>
      <c r="E20" s="140">
        <v>0.04</v>
      </c>
      <c r="F20" s="141"/>
      <c r="G20" s="128"/>
      <c r="H20" s="129"/>
      <c r="I20" s="114"/>
      <c r="J20" s="160"/>
      <c r="K20" s="160"/>
      <c r="L20" s="248"/>
      <c r="M20" s="248"/>
      <c r="N20" s="248"/>
      <c r="O20" s="247"/>
      <c r="P20" s="249"/>
      <c r="Q20" s="117"/>
      <c r="R20" s="117"/>
      <c r="S20" s="131"/>
      <c r="T20" s="131"/>
      <c r="U20" s="118"/>
      <c r="V20" s="119"/>
      <c r="W20" s="119"/>
      <c r="X20" s="119"/>
      <c r="Y20" s="120"/>
      <c r="Z20" s="121"/>
      <c r="AA20" s="286"/>
      <c r="AB20" s="287"/>
      <c r="AC20" s="288"/>
      <c r="AD20" s="289"/>
      <c r="AE20" s="290"/>
      <c r="AF20" s="290"/>
      <c r="AG20" s="122"/>
      <c r="AH20" s="91"/>
      <c r="AI20" s="465"/>
      <c r="AJ20" s="461"/>
      <c r="AK20" s="489"/>
      <c r="AL20" s="489"/>
      <c r="AM20" s="122"/>
      <c r="AN20" s="91"/>
      <c r="AO20" s="210"/>
      <c r="AP20" s="206"/>
      <c r="AQ20" s="119"/>
      <c r="AR20" s="119"/>
      <c r="AS20" s="122"/>
      <c r="AT20" s="91"/>
      <c r="AU20" s="210"/>
      <c r="AV20" s="206"/>
      <c r="AW20" s="123"/>
      <c r="AX20" s="119"/>
      <c r="AY20" s="122"/>
      <c r="AZ20" s="91"/>
      <c r="BA20" s="210"/>
      <c r="BB20" s="206"/>
      <c r="BC20" s="216"/>
      <c r="BD20" s="124"/>
    </row>
    <row r="21" spans="1:56" ht="198" customHeight="1" thickBot="1" x14ac:dyDescent="0.35">
      <c r="A21" s="81">
        <v>5</v>
      </c>
      <c r="B21" s="379"/>
      <c r="C21" s="371" t="s">
        <v>77</v>
      </c>
      <c r="D21" s="198" t="s">
        <v>78</v>
      </c>
      <c r="E21" s="201">
        <v>0.04</v>
      </c>
      <c r="F21" s="84" t="s">
        <v>54</v>
      </c>
      <c r="G21" s="202" t="s">
        <v>79</v>
      </c>
      <c r="H21" s="125" t="s">
        <v>80</v>
      </c>
      <c r="I21" s="84" t="s">
        <v>231</v>
      </c>
      <c r="J21" s="160" t="s">
        <v>76</v>
      </c>
      <c r="K21" s="160" t="s">
        <v>81</v>
      </c>
      <c r="L21" s="250">
        <v>1</v>
      </c>
      <c r="M21" s="251"/>
      <c r="N21" s="251"/>
      <c r="O21" s="251"/>
      <c r="P21" s="252">
        <v>1</v>
      </c>
      <c r="Q21" s="84" t="s">
        <v>58</v>
      </c>
      <c r="R21" s="84" t="s">
        <v>283</v>
      </c>
      <c r="S21" s="86" t="s">
        <v>284</v>
      </c>
      <c r="T21" s="86" t="s">
        <v>290</v>
      </c>
      <c r="U21" s="86"/>
      <c r="V21" s="87"/>
      <c r="W21" s="87"/>
      <c r="X21" s="87"/>
      <c r="Y21" s="120"/>
      <c r="Z21" s="89"/>
      <c r="AA21" s="278" t="str">
        <f>$G$21</f>
        <v>Plan de Comunicaciones Formulado e Implementado</v>
      </c>
      <c r="AB21" s="280">
        <f t="shared" si="0"/>
        <v>1</v>
      </c>
      <c r="AC21" s="280">
        <v>1</v>
      </c>
      <c r="AD21" s="294">
        <f t="shared" ref="AD21:AD58" si="6">AC21/AB21</f>
        <v>1</v>
      </c>
      <c r="AE21" s="295" t="s">
        <v>332</v>
      </c>
      <c r="AF21" s="293" t="s">
        <v>327</v>
      </c>
      <c r="AG21" s="90" t="str">
        <f>$G$21</f>
        <v>Plan de Comunicaciones Formulado e Implementado</v>
      </c>
      <c r="AH21" s="207">
        <f t="shared" si="1"/>
        <v>0</v>
      </c>
      <c r="AI21" s="469">
        <v>0.45</v>
      </c>
      <c r="AJ21" s="461" t="s">
        <v>452</v>
      </c>
      <c r="AK21" s="502" t="s">
        <v>412</v>
      </c>
      <c r="AL21" s="502" t="s">
        <v>413</v>
      </c>
      <c r="AM21" s="90" t="str">
        <f>$G$21</f>
        <v>Plan de Comunicaciones Formulado e Implementado</v>
      </c>
      <c r="AN21" s="207">
        <f t="shared" si="2"/>
        <v>0</v>
      </c>
      <c r="AO21" s="208"/>
      <c r="AP21" s="206" t="e">
        <f>AO21/AN21</f>
        <v>#DIV/0!</v>
      </c>
      <c r="AQ21" s="87"/>
      <c r="AR21" s="87"/>
      <c r="AS21" s="90" t="str">
        <f>$G$21</f>
        <v>Plan de Comunicaciones Formulado e Implementado</v>
      </c>
      <c r="AT21" s="207">
        <f t="shared" si="3"/>
        <v>0</v>
      </c>
      <c r="AU21" s="208"/>
      <c r="AV21" s="206" t="e">
        <f>AU21/AT21</f>
        <v>#DIV/0!</v>
      </c>
      <c r="AW21" s="92"/>
      <c r="AX21" s="87"/>
      <c r="AY21" s="90" t="str">
        <f>$G$21</f>
        <v>Plan de Comunicaciones Formulado e Implementado</v>
      </c>
      <c r="AZ21" s="207">
        <f t="shared" si="4"/>
        <v>1</v>
      </c>
      <c r="BA21" s="208"/>
      <c r="BB21" s="206">
        <f>BA21/AZ21</f>
        <v>0</v>
      </c>
      <c r="BC21" s="216">
        <f t="shared" si="5"/>
        <v>0</v>
      </c>
      <c r="BD21" s="93"/>
    </row>
    <row r="22" spans="1:56" ht="237.75" customHeight="1" thickBot="1" x14ac:dyDescent="0.25">
      <c r="A22" s="94">
        <v>6</v>
      </c>
      <c r="B22" s="379"/>
      <c r="C22" s="371"/>
      <c r="D22" s="199" t="s">
        <v>82</v>
      </c>
      <c r="E22" s="196">
        <v>0.02</v>
      </c>
      <c r="F22" s="97" t="s">
        <v>54</v>
      </c>
      <c r="G22" s="136" t="s">
        <v>83</v>
      </c>
      <c r="H22" s="132" t="s">
        <v>84</v>
      </c>
      <c r="I22" s="133" t="s">
        <v>231</v>
      </c>
      <c r="J22" s="160" t="s">
        <v>76</v>
      </c>
      <c r="K22" s="160" t="s">
        <v>85</v>
      </c>
      <c r="L22" s="253">
        <v>0</v>
      </c>
      <c r="M22" s="253">
        <v>1</v>
      </c>
      <c r="N22" s="253">
        <v>1</v>
      </c>
      <c r="O22" s="253">
        <v>1</v>
      </c>
      <c r="P22" s="254">
        <v>3</v>
      </c>
      <c r="Q22" s="133" t="s">
        <v>58</v>
      </c>
      <c r="R22" s="133" t="s">
        <v>281</v>
      </c>
      <c r="S22" s="86" t="s">
        <v>284</v>
      </c>
      <c r="T22" s="98" t="s">
        <v>291</v>
      </c>
      <c r="U22" s="98"/>
      <c r="V22" s="100"/>
      <c r="W22" s="100"/>
      <c r="X22" s="100"/>
      <c r="Y22" s="126"/>
      <c r="Z22" s="102"/>
      <c r="AA22" s="278" t="str">
        <f>$G$22</f>
        <v>Campañas Externas Realizadas</v>
      </c>
      <c r="AB22" s="283">
        <f t="shared" si="0"/>
        <v>0</v>
      </c>
      <c r="AC22" s="283">
        <v>0</v>
      </c>
      <c r="AD22" s="284"/>
      <c r="AE22" s="282" t="s">
        <v>333</v>
      </c>
      <c r="AF22" s="278" t="s">
        <v>322</v>
      </c>
      <c r="AG22" s="90" t="str">
        <f>$G$22</f>
        <v>Campañas Externas Realizadas</v>
      </c>
      <c r="AH22" s="207">
        <f t="shared" si="1"/>
        <v>1</v>
      </c>
      <c r="AI22" s="470">
        <v>2</v>
      </c>
      <c r="AJ22" s="461">
        <v>1</v>
      </c>
      <c r="AK22" s="463" t="s">
        <v>414</v>
      </c>
      <c r="AL22" s="501" t="s">
        <v>415</v>
      </c>
      <c r="AM22" s="90" t="str">
        <f>$G$22</f>
        <v>Campañas Externas Realizadas</v>
      </c>
      <c r="AN22" s="207">
        <f t="shared" si="2"/>
        <v>1</v>
      </c>
      <c r="AO22" s="208"/>
      <c r="AP22" s="206">
        <f>AO22/AN22</f>
        <v>0</v>
      </c>
      <c r="AQ22" s="87"/>
      <c r="AR22" s="87"/>
      <c r="AS22" s="90" t="str">
        <f>$G$22</f>
        <v>Campañas Externas Realizadas</v>
      </c>
      <c r="AT22" s="207">
        <f t="shared" si="3"/>
        <v>1</v>
      </c>
      <c r="AU22" s="208"/>
      <c r="AV22" s="206">
        <f>AU22/AT22</f>
        <v>0</v>
      </c>
      <c r="AW22" s="92"/>
      <c r="AX22" s="87"/>
      <c r="AY22" s="90" t="str">
        <f>$G$22</f>
        <v>Campañas Externas Realizadas</v>
      </c>
      <c r="AZ22" s="207">
        <f t="shared" si="4"/>
        <v>3</v>
      </c>
      <c r="BA22" s="208"/>
      <c r="BB22" s="206">
        <f>BA22/AZ22</f>
        <v>0</v>
      </c>
      <c r="BC22" s="216">
        <f t="shared" si="5"/>
        <v>0</v>
      </c>
      <c r="BD22" s="93"/>
    </row>
    <row r="23" spans="1:56" ht="198" customHeight="1" thickBot="1" x14ac:dyDescent="0.25">
      <c r="A23" s="81">
        <v>7</v>
      </c>
      <c r="B23" s="379"/>
      <c r="C23" s="371"/>
      <c r="D23" s="199" t="s">
        <v>86</v>
      </c>
      <c r="E23" s="196">
        <v>0.01</v>
      </c>
      <c r="F23" s="97" t="s">
        <v>54</v>
      </c>
      <c r="G23" s="138" t="s">
        <v>87</v>
      </c>
      <c r="H23" s="132" t="s">
        <v>88</v>
      </c>
      <c r="I23" s="133" t="s">
        <v>231</v>
      </c>
      <c r="J23" s="160" t="s">
        <v>76</v>
      </c>
      <c r="K23" s="160" t="s">
        <v>89</v>
      </c>
      <c r="L23" s="253">
        <v>0</v>
      </c>
      <c r="M23" s="253">
        <v>3</v>
      </c>
      <c r="N23" s="253">
        <v>3</v>
      </c>
      <c r="O23" s="253">
        <v>3</v>
      </c>
      <c r="P23" s="254">
        <v>9</v>
      </c>
      <c r="Q23" s="133" t="s">
        <v>58</v>
      </c>
      <c r="R23" s="133" t="s">
        <v>282</v>
      </c>
      <c r="S23" s="86" t="s">
        <v>284</v>
      </c>
      <c r="T23" s="98" t="s">
        <v>291</v>
      </c>
      <c r="U23" s="98"/>
      <c r="V23" s="100"/>
      <c r="W23" s="100"/>
      <c r="X23" s="100"/>
      <c r="Y23" s="126"/>
      <c r="Z23" s="102"/>
      <c r="AA23" s="278" t="str">
        <f>$G$23</f>
        <v>Campañas Internas Realizadas</v>
      </c>
      <c r="AB23" s="296">
        <v>0</v>
      </c>
      <c r="AC23" s="297">
        <v>2</v>
      </c>
      <c r="AD23" s="281">
        <v>1</v>
      </c>
      <c r="AE23" s="293" t="s">
        <v>334</v>
      </c>
      <c r="AF23" s="293" t="s">
        <v>341</v>
      </c>
      <c r="AG23" s="90" t="str">
        <f>$G$23</f>
        <v>Campañas Internas Realizadas</v>
      </c>
      <c r="AH23" s="207">
        <f t="shared" si="1"/>
        <v>3</v>
      </c>
      <c r="AI23" s="470">
        <v>3</v>
      </c>
      <c r="AJ23" s="461">
        <f t="shared" ref="AJ23:AJ44" si="7">AI23/AH23</f>
        <v>1</v>
      </c>
      <c r="AK23" s="467"/>
      <c r="AL23" s="467"/>
      <c r="AM23" s="90" t="str">
        <f>$G$23</f>
        <v>Campañas Internas Realizadas</v>
      </c>
      <c r="AN23" s="207">
        <f t="shared" si="2"/>
        <v>3</v>
      </c>
      <c r="AO23" s="208"/>
      <c r="AP23" s="206">
        <f>AO23/AN23</f>
        <v>0</v>
      </c>
      <c r="AQ23" s="87"/>
      <c r="AR23" s="87"/>
      <c r="AS23" s="90" t="str">
        <f>$G$23</f>
        <v>Campañas Internas Realizadas</v>
      </c>
      <c r="AT23" s="207">
        <f t="shared" si="3"/>
        <v>3</v>
      </c>
      <c r="AU23" s="208"/>
      <c r="AV23" s="206">
        <f>AU23/AT23</f>
        <v>0</v>
      </c>
      <c r="AW23" s="92"/>
      <c r="AX23" s="87"/>
      <c r="AY23" s="90" t="str">
        <f>$G$23</f>
        <v>Campañas Internas Realizadas</v>
      </c>
      <c r="AZ23" s="207">
        <f t="shared" si="4"/>
        <v>9</v>
      </c>
      <c r="BA23" s="208"/>
      <c r="BB23" s="206">
        <f>BA23/AZ23</f>
        <v>0</v>
      </c>
      <c r="BC23" s="216">
        <f t="shared" si="5"/>
        <v>0</v>
      </c>
      <c r="BD23" s="93"/>
    </row>
    <row r="24" spans="1:56" ht="27.75" customHeight="1" thickBot="1" x14ac:dyDescent="0.25">
      <c r="A24" s="112"/>
      <c r="B24" s="379"/>
      <c r="C24" s="371"/>
      <c r="D24" s="200" t="s">
        <v>69</v>
      </c>
      <c r="E24" s="197">
        <v>7.0000000000000007E-2</v>
      </c>
      <c r="F24" s="141"/>
      <c r="G24" s="142"/>
      <c r="H24" s="129"/>
      <c r="I24" s="114"/>
      <c r="J24" s="160"/>
      <c r="K24" s="160"/>
      <c r="L24" s="248"/>
      <c r="M24" s="248"/>
      <c r="N24" s="248"/>
      <c r="O24" s="247"/>
      <c r="P24" s="249"/>
      <c r="Q24" s="117"/>
      <c r="R24" s="117"/>
      <c r="S24" s="131"/>
      <c r="T24" s="131"/>
      <c r="U24" s="118"/>
      <c r="V24" s="119"/>
      <c r="W24" s="119"/>
      <c r="X24" s="119"/>
      <c r="Y24" s="120"/>
      <c r="Z24" s="121"/>
      <c r="AA24" s="286"/>
      <c r="AB24" s="287"/>
      <c r="AC24" s="288"/>
      <c r="AD24" s="289"/>
      <c r="AE24" s="290"/>
      <c r="AF24" s="290"/>
      <c r="AG24" s="122"/>
      <c r="AH24" s="91"/>
      <c r="AI24" s="465"/>
      <c r="AJ24" s="461"/>
      <c r="AK24" s="466"/>
      <c r="AL24" s="466"/>
      <c r="AM24" s="122"/>
      <c r="AN24" s="91"/>
      <c r="AO24" s="210"/>
      <c r="AP24" s="206"/>
      <c r="AQ24" s="119"/>
      <c r="AR24" s="119"/>
      <c r="AS24" s="122"/>
      <c r="AT24" s="91"/>
      <c r="AU24" s="210"/>
      <c r="AV24" s="206"/>
      <c r="AW24" s="123"/>
      <c r="AX24" s="119"/>
      <c r="AY24" s="122"/>
      <c r="AZ24" s="91"/>
      <c r="BA24" s="210"/>
      <c r="BB24" s="206"/>
      <c r="BC24" s="216"/>
      <c r="BD24" s="124"/>
    </row>
    <row r="25" spans="1:56" s="394" customFormat="1" ht="75.75" thickBot="1" x14ac:dyDescent="0.25">
      <c r="A25" s="381">
        <v>8</v>
      </c>
      <c r="B25" s="382"/>
      <c r="C25" s="383" t="s">
        <v>90</v>
      </c>
      <c r="D25" s="350" t="s">
        <v>457</v>
      </c>
      <c r="E25" s="384">
        <v>0.01</v>
      </c>
      <c r="F25" s="385" t="s">
        <v>60</v>
      </c>
      <c r="G25" s="386" t="s">
        <v>359</v>
      </c>
      <c r="H25" s="386" t="s">
        <v>360</v>
      </c>
      <c r="I25" s="385">
        <v>1034</v>
      </c>
      <c r="J25" s="385" t="s">
        <v>76</v>
      </c>
      <c r="K25" s="385" t="s">
        <v>361</v>
      </c>
      <c r="L25" s="348">
        <v>43</v>
      </c>
      <c r="M25" s="348">
        <v>0</v>
      </c>
      <c r="N25" s="347">
        <v>102</v>
      </c>
      <c r="O25" s="347">
        <v>102</v>
      </c>
      <c r="P25" s="347">
        <f>SUM(L25:O25)</f>
        <v>247</v>
      </c>
      <c r="Q25" s="385" t="s">
        <v>58</v>
      </c>
      <c r="R25" s="387" t="s">
        <v>362</v>
      </c>
      <c r="S25" s="388" t="s">
        <v>363</v>
      </c>
      <c r="T25" s="389" t="s">
        <v>364</v>
      </c>
      <c r="U25" s="387" t="s">
        <v>172</v>
      </c>
      <c r="V25" s="320"/>
      <c r="W25" s="320"/>
      <c r="X25" s="320"/>
      <c r="Y25" s="126"/>
      <c r="Z25" s="390"/>
      <c r="AA25" s="298" t="str">
        <f>$G$25</f>
        <v>Actuaciones de obras anteriores a la ley 1801/2016 archivadas en la vigencia 2018</v>
      </c>
      <c r="AB25" s="303">
        <f t="shared" si="0"/>
        <v>43</v>
      </c>
      <c r="AC25" s="344">
        <v>43</v>
      </c>
      <c r="AD25" s="301">
        <f>AC25/AB25</f>
        <v>1</v>
      </c>
      <c r="AE25" s="302" t="s">
        <v>367</v>
      </c>
      <c r="AF25" s="302" t="s">
        <v>368</v>
      </c>
      <c r="AG25" s="320" t="str">
        <f>$G$25</f>
        <v>Actuaciones de obras anteriores a la ley 1801/2016 archivadas en la vigencia 2018</v>
      </c>
      <c r="AH25" s="287">
        <f t="shared" si="1"/>
        <v>0</v>
      </c>
      <c r="AI25" s="471"/>
      <c r="AJ25" s="461" t="s">
        <v>452</v>
      </c>
      <c r="AK25" s="473"/>
      <c r="AL25" s="473"/>
      <c r="AM25" s="320" t="str">
        <f>$G$25</f>
        <v>Actuaciones de obras anteriores a la ley 1801/2016 archivadas en la vigencia 2018</v>
      </c>
      <c r="AN25" s="334">
        <f t="shared" si="2"/>
        <v>102</v>
      </c>
      <c r="AO25" s="334"/>
      <c r="AP25" s="289">
        <f t="shared" ref="AP25:AP33" si="8">AO25/AN25</f>
        <v>0</v>
      </c>
      <c r="AQ25" s="320"/>
      <c r="AR25" s="320"/>
      <c r="AS25" s="320" t="str">
        <f>$G$25</f>
        <v>Actuaciones de obras anteriores a la ley 1801/2016 archivadas en la vigencia 2018</v>
      </c>
      <c r="AT25" s="334">
        <f t="shared" si="3"/>
        <v>102</v>
      </c>
      <c r="AU25" s="334"/>
      <c r="AV25" s="289">
        <f t="shared" ref="AV25:AV33" si="9">AU25/AT25</f>
        <v>0</v>
      </c>
      <c r="AW25" s="391"/>
      <c r="AX25" s="320"/>
      <c r="AY25" s="320" t="str">
        <f>$G$25</f>
        <v>Actuaciones de obras anteriores a la ley 1801/2016 archivadas en la vigencia 2018</v>
      </c>
      <c r="AZ25" s="287">
        <f t="shared" si="4"/>
        <v>247</v>
      </c>
      <c r="BA25" s="334"/>
      <c r="BB25" s="289">
        <f t="shared" ref="BB25:BB33" si="10">BA25/AZ25</f>
        <v>0</v>
      </c>
      <c r="BC25" s="392">
        <f t="shared" si="5"/>
        <v>0</v>
      </c>
      <c r="BD25" s="393"/>
    </row>
    <row r="26" spans="1:56" s="394" customFormat="1" ht="409.6" customHeight="1" thickBot="1" x14ac:dyDescent="0.25">
      <c r="A26" s="395">
        <v>9</v>
      </c>
      <c r="B26" s="382"/>
      <c r="C26" s="383"/>
      <c r="D26" s="350" t="s">
        <v>458</v>
      </c>
      <c r="E26" s="396">
        <v>0.01</v>
      </c>
      <c r="F26" s="397" t="s">
        <v>54</v>
      </c>
      <c r="G26" s="386" t="s">
        <v>365</v>
      </c>
      <c r="H26" s="386" t="s">
        <v>366</v>
      </c>
      <c r="I26" s="397">
        <v>1160</v>
      </c>
      <c r="J26" s="385" t="s">
        <v>76</v>
      </c>
      <c r="K26" s="385" t="s">
        <v>361</v>
      </c>
      <c r="L26" s="346">
        <v>228</v>
      </c>
      <c r="M26" s="349">
        <v>0</v>
      </c>
      <c r="N26" s="346">
        <v>5</v>
      </c>
      <c r="O26" s="346">
        <v>5</v>
      </c>
      <c r="P26" s="581">
        <f>SUM(L26:O26)</f>
        <v>238</v>
      </c>
      <c r="Q26" s="397" t="s">
        <v>58</v>
      </c>
      <c r="R26" s="387" t="s">
        <v>362</v>
      </c>
      <c r="S26" s="389" t="s">
        <v>363</v>
      </c>
      <c r="T26" s="389" t="s">
        <v>364</v>
      </c>
      <c r="U26" s="389" t="s">
        <v>172</v>
      </c>
      <c r="V26" s="398"/>
      <c r="W26" s="398"/>
      <c r="X26" s="398"/>
      <c r="Y26" s="126"/>
      <c r="Z26" s="399"/>
      <c r="AA26" s="298" t="str">
        <f>$G$26</f>
        <v>Actuaciones de establecimiento de comercio anteriores a la ley 1801/2016 archivadas en la vigencia 2018</v>
      </c>
      <c r="AB26" s="303">
        <f t="shared" si="0"/>
        <v>228</v>
      </c>
      <c r="AC26" s="303">
        <v>228</v>
      </c>
      <c r="AD26" s="301">
        <f>AC26/AB26</f>
        <v>1</v>
      </c>
      <c r="AE26" s="302" t="s">
        <v>369</v>
      </c>
      <c r="AF26" s="302" t="s">
        <v>368</v>
      </c>
      <c r="AG26" s="320" t="str">
        <f>$G$26</f>
        <v>Actuaciones de establecimiento de comercio anteriores a la ley 1801/2016 archivadas en la vigencia 2018</v>
      </c>
      <c r="AH26" s="287">
        <f t="shared" si="1"/>
        <v>0</v>
      </c>
      <c r="AI26" s="471"/>
      <c r="AJ26" s="461" t="s">
        <v>452</v>
      </c>
      <c r="AK26" s="473"/>
      <c r="AL26" s="473"/>
      <c r="AM26" s="320" t="str">
        <f>$G$26</f>
        <v>Actuaciones de establecimiento de comercio anteriores a la ley 1801/2016 archivadas en la vigencia 2018</v>
      </c>
      <c r="AN26" s="334">
        <f t="shared" si="2"/>
        <v>5</v>
      </c>
      <c r="AO26" s="334"/>
      <c r="AP26" s="289">
        <f t="shared" si="8"/>
        <v>0</v>
      </c>
      <c r="AQ26" s="320"/>
      <c r="AR26" s="320"/>
      <c r="AS26" s="320" t="str">
        <f>$G$26</f>
        <v>Actuaciones de establecimiento de comercio anteriores a la ley 1801/2016 archivadas en la vigencia 2018</v>
      </c>
      <c r="AT26" s="334">
        <f t="shared" si="3"/>
        <v>5</v>
      </c>
      <c r="AU26" s="334"/>
      <c r="AV26" s="289">
        <f t="shared" si="9"/>
        <v>0</v>
      </c>
      <c r="AW26" s="391"/>
      <c r="AX26" s="320"/>
      <c r="AY26" s="320" t="str">
        <f>$G$26</f>
        <v>Actuaciones de establecimiento de comercio anteriores a la ley 1801/2016 archivadas en la vigencia 2018</v>
      </c>
      <c r="AZ26" s="287">
        <f t="shared" si="4"/>
        <v>238</v>
      </c>
      <c r="BA26" s="334"/>
      <c r="BB26" s="289">
        <f t="shared" si="10"/>
        <v>0</v>
      </c>
      <c r="BC26" s="392">
        <f t="shared" si="5"/>
        <v>0</v>
      </c>
      <c r="BD26" s="393"/>
    </row>
    <row r="27" spans="1:56" ht="194.25" customHeight="1" thickBot="1" x14ac:dyDescent="0.25">
      <c r="A27" s="81">
        <v>10</v>
      </c>
      <c r="B27" s="378"/>
      <c r="C27" s="372"/>
      <c r="D27" s="218" t="s">
        <v>370</v>
      </c>
      <c r="E27" s="219">
        <v>2.5000000000000001E-2</v>
      </c>
      <c r="F27" s="95" t="s">
        <v>54</v>
      </c>
      <c r="G27" s="143" t="s">
        <v>91</v>
      </c>
      <c r="H27" s="143" t="s">
        <v>92</v>
      </c>
      <c r="I27" s="97"/>
      <c r="J27" s="160" t="s">
        <v>76</v>
      </c>
      <c r="K27" s="160" t="s">
        <v>93</v>
      </c>
      <c r="L27" s="255">
        <v>3</v>
      </c>
      <c r="M27" s="255">
        <v>6</v>
      </c>
      <c r="N27" s="255">
        <v>6</v>
      </c>
      <c r="O27" s="255">
        <v>5</v>
      </c>
      <c r="P27" s="255">
        <v>20</v>
      </c>
      <c r="Q27" s="84" t="s">
        <v>58</v>
      </c>
      <c r="R27" s="97" t="s">
        <v>292</v>
      </c>
      <c r="S27" s="86" t="s">
        <v>285</v>
      </c>
      <c r="T27" s="99" t="s">
        <v>293</v>
      </c>
      <c r="U27" s="99"/>
      <c r="V27" s="100"/>
      <c r="W27" s="100"/>
      <c r="X27" s="100"/>
      <c r="Y27" s="126"/>
      <c r="Z27" s="102"/>
      <c r="AA27" s="298" t="str">
        <f>$G$27</f>
        <v>Acciones de Control u Operativos en Materia de Urbanimos Relacionados con la Integridad del Espacio Público Realizados</v>
      </c>
      <c r="AB27" s="303">
        <f t="shared" si="0"/>
        <v>3</v>
      </c>
      <c r="AC27" s="303">
        <v>3</v>
      </c>
      <c r="AD27" s="301">
        <f t="shared" si="6"/>
        <v>1</v>
      </c>
      <c r="AE27" s="302" t="s">
        <v>342</v>
      </c>
      <c r="AF27" s="302" t="s">
        <v>326</v>
      </c>
      <c r="AG27" s="90" t="str">
        <f>$G$27</f>
        <v>Acciones de Control u Operativos en Materia de Urbanimos Relacionados con la Integridad del Espacio Público Realizados</v>
      </c>
      <c r="AH27" s="207">
        <f t="shared" si="1"/>
        <v>6</v>
      </c>
      <c r="AI27" s="474">
        <v>6</v>
      </c>
      <c r="AJ27" s="461">
        <f t="shared" si="7"/>
        <v>1</v>
      </c>
      <c r="AK27" s="463" t="s">
        <v>417</v>
      </c>
      <c r="AL27" s="475" t="s">
        <v>418</v>
      </c>
      <c r="AM27" s="90" t="str">
        <f>$G$27</f>
        <v>Acciones de Control u Operativos en Materia de Urbanimos Relacionados con la Integridad del Espacio Público Realizados</v>
      </c>
      <c r="AN27" s="207">
        <f t="shared" si="2"/>
        <v>6</v>
      </c>
      <c r="AO27" s="208"/>
      <c r="AP27" s="206">
        <f t="shared" si="8"/>
        <v>0</v>
      </c>
      <c r="AQ27" s="87"/>
      <c r="AR27" s="87"/>
      <c r="AS27" s="90" t="str">
        <f>$G$27</f>
        <v>Acciones de Control u Operativos en Materia de Urbanimos Relacionados con la Integridad del Espacio Público Realizados</v>
      </c>
      <c r="AT27" s="207">
        <f t="shared" si="3"/>
        <v>5</v>
      </c>
      <c r="AU27" s="208"/>
      <c r="AV27" s="206">
        <f t="shared" si="9"/>
        <v>0</v>
      </c>
      <c r="AW27" s="92"/>
      <c r="AX27" s="87"/>
      <c r="AY27" s="90" t="str">
        <f>$G$27</f>
        <v>Acciones de Control u Operativos en Materia de Urbanimos Relacionados con la Integridad del Espacio Público Realizados</v>
      </c>
      <c r="AZ27" s="207">
        <f t="shared" si="4"/>
        <v>20</v>
      </c>
      <c r="BA27" s="208"/>
      <c r="BB27" s="206">
        <f t="shared" si="10"/>
        <v>0</v>
      </c>
      <c r="BC27" s="216">
        <f t="shared" si="5"/>
        <v>0</v>
      </c>
      <c r="BD27" s="93"/>
    </row>
    <row r="28" spans="1:56" ht="158.25" customHeight="1" thickBot="1" x14ac:dyDescent="0.35">
      <c r="A28" s="94">
        <v>11</v>
      </c>
      <c r="B28" s="378"/>
      <c r="C28" s="372"/>
      <c r="D28" s="218" t="s">
        <v>94</v>
      </c>
      <c r="E28" s="219">
        <v>2.5000000000000001E-2</v>
      </c>
      <c r="F28" s="95" t="s">
        <v>54</v>
      </c>
      <c r="G28" s="143" t="s">
        <v>95</v>
      </c>
      <c r="H28" s="143" t="s">
        <v>96</v>
      </c>
      <c r="I28" s="97"/>
      <c r="J28" s="160" t="s">
        <v>76</v>
      </c>
      <c r="K28" s="160" t="s">
        <v>97</v>
      </c>
      <c r="L28" s="255">
        <v>10</v>
      </c>
      <c r="M28" s="255">
        <v>10</v>
      </c>
      <c r="N28" s="255">
        <v>11</v>
      </c>
      <c r="O28" s="255">
        <v>11</v>
      </c>
      <c r="P28" s="255">
        <v>42</v>
      </c>
      <c r="Q28" s="84" t="s">
        <v>58</v>
      </c>
      <c r="R28" s="97" t="s">
        <v>292</v>
      </c>
      <c r="S28" s="86" t="s">
        <v>285</v>
      </c>
      <c r="T28" s="99" t="s">
        <v>294</v>
      </c>
      <c r="U28" s="99"/>
      <c r="V28" s="100"/>
      <c r="W28" s="100"/>
      <c r="X28" s="100"/>
      <c r="Y28" s="126"/>
      <c r="Z28" s="102"/>
      <c r="AA28" s="298" t="str">
        <f>$G$28</f>
        <v>Acciones de Control u Operativos en materia de actividad economica Realizados</v>
      </c>
      <c r="AB28" s="303">
        <f t="shared" si="0"/>
        <v>10</v>
      </c>
      <c r="AC28" s="303">
        <v>12</v>
      </c>
      <c r="AD28" s="301">
        <v>1</v>
      </c>
      <c r="AE28" s="302" t="s">
        <v>344</v>
      </c>
      <c r="AF28" s="302" t="s">
        <v>326</v>
      </c>
      <c r="AG28" s="90" t="str">
        <f>$G$28</f>
        <v>Acciones de Control u Operativos en materia de actividad economica Realizados</v>
      </c>
      <c r="AH28" s="207">
        <f t="shared" si="1"/>
        <v>10</v>
      </c>
      <c r="AI28" s="474">
        <v>13</v>
      </c>
      <c r="AJ28" s="461">
        <v>1</v>
      </c>
      <c r="AK28" s="468" t="s">
        <v>419</v>
      </c>
      <c r="AL28" s="468" t="s">
        <v>420</v>
      </c>
      <c r="AM28" s="90" t="str">
        <f>$G$28</f>
        <v>Acciones de Control u Operativos en materia de actividad economica Realizados</v>
      </c>
      <c r="AN28" s="207">
        <f t="shared" si="2"/>
        <v>11</v>
      </c>
      <c r="AO28" s="208"/>
      <c r="AP28" s="206">
        <f t="shared" si="8"/>
        <v>0</v>
      </c>
      <c r="AQ28" s="87"/>
      <c r="AR28" s="87"/>
      <c r="AS28" s="90" t="str">
        <f>$G$28</f>
        <v>Acciones de Control u Operativos en materia de actividad economica Realizados</v>
      </c>
      <c r="AT28" s="207">
        <f t="shared" si="3"/>
        <v>11</v>
      </c>
      <c r="AU28" s="208"/>
      <c r="AV28" s="206">
        <f t="shared" si="9"/>
        <v>0</v>
      </c>
      <c r="AW28" s="92"/>
      <c r="AX28" s="87"/>
      <c r="AY28" s="90" t="str">
        <f>$G$28</f>
        <v>Acciones de Control u Operativos en materia de actividad economica Realizados</v>
      </c>
      <c r="AZ28" s="207">
        <f t="shared" si="4"/>
        <v>42</v>
      </c>
      <c r="BA28" s="208"/>
      <c r="BB28" s="206">
        <f t="shared" si="10"/>
        <v>0</v>
      </c>
      <c r="BC28" s="216">
        <f t="shared" si="5"/>
        <v>0</v>
      </c>
      <c r="BD28" s="93"/>
    </row>
    <row r="29" spans="1:56" ht="165.75" customHeight="1" thickBot="1" x14ac:dyDescent="0.25">
      <c r="A29" s="81">
        <v>12</v>
      </c>
      <c r="B29" s="378"/>
      <c r="C29" s="372"/>
      <c r="D29" s="218" t="s">
        <v>98</v>
      </c>
      <c r="E29" s="219">
        <v>2.5000000000000001E-2</v>
      </c>
      <c r="F29" s="95" t="s">
        <v>54</v>
      </c>
      <c r="G29" s="143" t="s">
        <v>99</v>
      </c>
      <c r="H29" s="143" t="s">
        <v>100</v>
      </c>
      <c r="I29" s="97"/>
      <c r="J29" s="160" t="s">
        <v>76</v>
      </c>
      <c r="K29" s="160" t="s">
        <v>101</v>
      </c>
      <c r="L29" s="255">
        <v>6</v>
      </c>
      <c r="M29" s="255">
        <v>6</v>
      </c>
      <c r="N29" s="255">
        <v>6</v>
      </c>
      <c r="O29" s="255">
        <v>6</v>
      </c>
      <c r="P29" s="255">
        <v>24</v>
      </c>
      <c r="Q29" s="84" t="s">
        <v>58</v>
      </c>
      <c r="R29" s="97" t="s">
        <v>292</v>
      </c>
      <c r="S29" s="86" t="s">
        <v>285</v>
      </c>
      <c r="T29" s="99" t="s">
        <v>295</v>
      </c>
      <c r="U29" s="99"/>
      <c r="V29" s="100"/>
      <c r="W29" s="100"/>
      <c r="X29" s="100"/>
      <c r="Y29" s="126"/>
      <c r="Z29" s="102"/>
      <c r="AA29" s="298" t="str">
        <f>$G$29</f>
        <v>Acciones de control u operativos en materia de urbanismo relacionados con la integridad urbanistica Realizados</v>
      </c>
      <c r="AB29" s="303">
        <f t="shared" si="0"/>
        <v>6</v>
      </c>
      <c r="AC29" s="303">
        <v>10</v>
      </c>
      <c r="AD29" s="304">
        <v>1</v>
      </c>
      <c r="AE29" s="302" t="s">
        <v>348</v>
      </c>
      <c r="AF29" s="302" t="s">
        <v>323</v>
      </c>
      <c r="AG29" s="90" t="str">
        <f>$G$29</f>
        <v>Acciones de control u operativos en materia de urbanismo relacionados con la integridad urbanistica Realizados</v>
      </c>
      <c r="AH29" s="207">
        <f t="shared" si="1"/>
        <v>6</v>
      </c>
      <c r="AI29" s="474">
        <v>27</v>
      </c>
      <c r="AJ29" s="461">
        <v>1</v>
      </c>
      <c r="AK29" s="467" t="s">
        <v>421</v>
      </c>
      <c r="AL29" s="467" t="s">
        <v>422</v>
      </c>
      <c r="AM29" s="90" t="str">
        <f>$G$29</f>
        <v>Acciones de control u operativos en materia de urbanismo relacionados con la integridad urbanistica Realizados</v>
      </c>
      <c r="AN29" s="207">
        <f t="shared" si="2"/>
        <v>6</v>
      </c>
      <c r="AO29" s="208"/>
      <c r="AP29" s="206">
        <f t="shared" si="8"/>
        <v>0</v>
      </c>
      <c r="AQ29" s="87"/>
      <c r="AR29" s="87"/>
      <c r="AS29" s="90" t="str">
        <f>$G$29</f>
        <v>Acciones de control u operativos en materia de urbanismo relacionados con la integridad urbanistica Realizados</v>
      </c>
      <c r="AT29" s="207">
        <f t="shared" si="3"/>
        <v>6</v>
      </c>
      <c r="AU29" s="208"/>
      <c r="AV29" s="206">
        <f t="shared" si="9"/>
        <v>0</v>
      </c>
      <c r="AW29" s="92"/>
      <c r="AX29" s="87"/>
      <c r="AY29" s="90" t="str">
        <f>$G$29</f>
        <v>Acciones de control u operativos en materia de urbanismo relacionados con la integridad urbanistica Realizados</v>
      </c>
      <c r="AZ29" s="207">
        <f t="shared" si="4"/>
        <v>24</v>
      </c>
      <c r="BA29" s="208"/>
      <c r="BB29" s="206">
        <f t="shared" si="10"/>
        <v>0</v>
      </c>
      <c r="BC29" s="216">
        <f t="shared" si="5"/>
        <v>0</v>
      </c>
      <c r="BD29" s="93"/>
    </row>
    <row r="30" spans="1:56" ht="176.25" customHeight="1" thickBot="1" x14ac:dyDescent="0.25">
      <c r="A30" s="94">
        <v>13</v>
      </c>
      <c r="B30" s="378"/>
      <c r="C30" s="372"/>
      <c r="D30" s="144" t="s">
        <v>102</v>
      </c>
      <c r="E30" s="188">
        <v>0.02</v>
      </c>
      <c r="F30" s="95" t="s">
        <v>54</v>
      </c>
      <c r="G30" s="143" t="s">
        <v>103</v>
      </c>
      <c r="H30" s="143" t="s">
        <v>104</v>
      </c>
      <c r="I30" s="97"/>
      <c r="J30" s="160" t="s">
        <v>76</v>
      </c>
      <c r="K30" s="160" t="s">
        <v>297</v>
      </c>
      <c r="L30" s="255">
        <v>3</v>
      </c>
      <c r="M30" s="255">
        <v>4</v>
      </c>
      <c r="N30" s="255">
        <v>3</v>
      </c>
      <c r="O30" s="255">
        <v>2</v>
      </c>
      <c r="P30" s="255">
        <v>12</v>
      </c>
      <c r="Q30" s="84" t="s">
        <v>58</v>
      </c>
      <c r="R30" s="97" t="s">
        <v>292</v>
      </c>
      <c r="S30" s="86" t="s">
        <v>285</v>
      </c>
      <c r="T30" s="99" t="s">
        <v>296</v>
      </c>
      <c r="U30" s="99"/>
      <c r="V30" s="100"/>
      <c r="W30" s="100"/>
      <c r="X30" s="100"/>
      <c r="Y30" s="126"/>
      <c r="Z30" s="102"/>
      <c r="AA30" s="298" t="str">
        <f>$G$30</f>
        <v>Acciones de control u operativos en materia de ambiente, mineria y relaciones con los animales Realizados</v>
      </c>
      <c r="AB30" s="303">
        <f t="shared" si="0"/>
        <v>3</v>
      </c>
      <c r="AC30" s="303">
        <v>18</v>
      </c>
      <c r="AD30" s="301">
        <v>1</v>
      </c>
      <c r="AE30" s="302" t="s">
        <v>345</v>
      </c>
      <c r="AF30" s="302" t="s">
        <v>326</v>
      </c>
      <c r="AG30" s="90" t="str">
        <f>$G$30</f>
        <v>Acciones de control u operativos en materia de ambiente, mineria y relaciones con los animales Realizados</v>
      </c>
      <c r="AH30" s="207">
        <f t="shared" si="1"/>
        <v>4</v>
      </c>
      <c r="AI30" s="474">
        <v>9</v>
      </c>
      <c r="AJ30" s="461">
        <v>1</v>
      </c>
      <c r="AK30" s="463" t="s">
        <v>423</v>
      </c>
      <c r="AL30" s="475" t="s">
        <v>424</v>
      </c>
      <c r="AM30" s="90" t="str">
        <f>$G$30</f>
        <v>Acciones de control u operativos en materia de ambiente, mineria y relaciones con los animales Realizados</v>
      </c>
      <c r="AN30" s="207">
        <f t="shared" si="2"/>
        <v>3</v>
      </c>
      <c r="AO30" s="208"/>
      <c r="AP30" s="206">
        <f t="shared" si="8"/>
        <v>0</v>
      </c>
      <c r="AQ30" s="87"/>
      <c r="AR30" s="87"/>
      <c r="AS30" s="90" t="str">
        <f>$G$30</f>
        <v>Acciones de control u operativos en materia de ambiente, mineria y relaciones con los animales Realizados</v>
      </c>
      <c r="AT30" s="207">
        <f t="shared" si="3"/>
        <v>2</v>
      </c>
      <c r="AU30" s="208"/>
      <c r="AV30" s="206">
        <f t="shared" si="9"/>
        <v>0</v>
      </c>
      <c r="AW30" s="92"/>
      <c r="AX30" s="87"/>
      <c r="AY30" s="90" t="str">
        <f>$G$30</f>
        <v>Acciones de control u operativos en materia de ambiente, mineria y relaciones con los animales Realizados</v>
      </c>
      <c r="AZ30" s="207">
        <f t="shared" si="4"/>
        <v>12</v>
      </c>
      <c r="BA30" s="208"/>
      <c r="BB30" s="206">
        <f t="shared" si="10"/>
        <v>0</v>
      </c>
      <c r="BC30" s="216">
        <f t="shared" si="5"/>
        <v>0</v>
      </c>
      <c r="BD30" s="93"/>
    </row>
    <row r="31" spans="1:56" ht="116.25" customHeight="1" thickBot="1" x14ac:dyDescent="0.25">
      <c r="A31" s="81">
        <v>14</v>
      </c>
      <c r="B31" s="379"/>
      <c r="C31" s="373"/>
      <c r="D31" s="144" t="s">
        <v>105</v>
      </c>
      <c r="E31" s="188">
        <v>0.02</v>
      </c>
      <c r="F31" s="95" t="s">
        <v>54</v>
      </c>
      <c r="G31" s="143" t="s">
        <v>106</v>
      </c>
      <c r="H31" s="143" t="s">
        <v>107</v>
      </c>
      <c r="I31" s="97"/>
      <c r="J31" s="160" t="s">
        <v>76</v>
      </c>
      <c r="K31" s="160" t="s">
        <v>108</v>
      </c>
      <c r="L31" s="255">
        <v>0</v>
      </c>
      <c r="M31" s="255">
        <v>0</v>
      </c>
      <c r="N31" s="255">
        <v>3</v>
      </c>
      <c r="O31" s="255">
        <v>7</v>
      </c>
      <c r="P31" s="255">
        <v>10</v>
      </c>
      <c r="Q31" s="84" t="s">
        <v>58</v>
      </c>
      <c r="R31" s="97" t="s">
        <v>292</v>
      </c>
      <c r="S31" s="86" t="s">
        <v>285</v>
      </c>
      <c r="T31" s="99" t="s">
        <v>298</v>
      </c>
      <c r="U31" s="99"/>
      <c r="V31" s="100"/>
      <c r="W31" s="100"/>
      <c r="X31" s="100"/>
      <c r="Y31" s="126"/>
      <c r="Z31" s="102"/>
      <c r="AA31" s="298" t="str">
        <f>$G$31</f>
        <v>Acciones de control u operativos en materia de convivencia relacionados con articulos pirotécnicos y sustancias peligrosas Realizados</v>
      </c>
      <c r="AB31" s="303">
        <f t="shared" si="0"/>
        <v>0</v>
      </c>
      <c r="AC31" s="303">
        <v>0</v>
      </c>
      <c r="AD31" s="305"/>
      <c r="AE31" s="302" t="s">
        <v>335</v>
      </c>
      <c r="AF31" s="298" t="s">
        <v>322</v>
      </c>
      <c r="AG31" s="90" t="str">
        <f>$G$31</f>
        <v>Acciones de control u operativos en materia de convivencia relacionados con articulos pirotécnicos y sustancias peligrosas Realizados</v>
      </c>
      <c r="AH31" s="207">
        <f t="shared" si="1"/>
        <v>0</v>
      </c>
      <c r="AI31" s="474">
        <v>0</v>
      </c>
      <c r="AJ31" s="461" t="s">
        <v>452</v>
      </c>
      <c r="AK31" s="463" t="s">
        <v>425</v>
      </c>
      <c r="AL31" s="475" t="s">
        <v>322</v>
      </c>
      <c r="AM31" s="90" t="str">
        <f>$G$31</f>
        <v>Acciones de control u operativos en materia de convivencia relacionados con articulos pirotécnicos y sustancias peligrosas Realizados</v>
      </c>
      <c r="AN31" s="207">
        <f t="shared" si="2"/>
        <v>3</v>
      </c>
      <c r="AO31" s="208"/>
      <c r="AP31" s="206">
        <f t="shared" si="8"/>
        <v>0</v>
      </c>
      <c r="AQ31" s="87"/>
      <c r="AR31" s="87"/>
      <c r="AS31" s="90" t="str">
        <f>$G$31</f>
        <v>Acciones de control u operativos en materia de convivencia relacionados con articulos pirotécnicos y sustancias peligrosas Realizados</v>
      </c>
      <c r="AT31" s="207">
        <f t="shared" si="3"/>
        <v>7</v>
      </c>
      <c r="AU31" s="208"/>
      <c r="AV31" s="206">
        <f t="shared" si="9"/>
        <v>0</v>
      </c>
      <c r="AW31" s="92"/>
      <c r="AX31" s="87"/>
      <c r="AY31" s="90" t="str">
        <f>$G$31</f>
        <v>Acciones de control u operativos en materia de convivencia relacionados con articulos pirotécnicos y sustancias peligrosas Realizados</v>
      </c>
      <c r="AZ31" s="207">
        <f t="shared" si="4"/>
        <v>10</v>
      </c>
      <c r="BA31" s="208"/>
      <c r="BB31" s="206">
        <f t="shared" si="10"/>
        <v>0</v>
      </c>
      <c r="BC31" s="216">
        <f t="shared" si="5"/>
        <v>0</v>
      </c>
      <c r="BD31" s="93"/>
    </row>
    <row r="32" spans="1:56" ht="116.25" customHeight="1" thickBot="1" x14ac:dyDescent="0.35">
      <c r="A32" s="112">
        <v>15</v>
      </c>
      <c r="B32" s="379"/>
      <c r="C32" s="374"/>
      <c r="D32" s="352" t="s">
        <v>371</v>
      </c>
      <c r="E32" s="351">
        <v>0.02</v>
      </c>
      <c r="F32" s="357" t="s">
        <v>54</v>
      </c>
      <c r="G32" s="358" t="s">
        <v>239</v>
      </c>
      <c r="H32" s="354" t="s">
        <v>372</v>
      </c>
      <c r="I32" s="357" t="s">
        <v>232</v>
      </c>
      <c r="J32" s="357" t="s">
        <v>76</v>
      </c>
      <c r="K32" s="357" t="s">
        <v>240</v>
      </c>
      <c r="L32" s="359">
        <v>0</v>
      </c>
      <c r="M32" s="359">
        <v>0</v>
      </c>
      <c r="N32" s="359">
        <v>0</v>
      </c>
      <c r="O32" s="359">
        <v>0.85</v>
      </c>
      <c r="P32" s="359">
        <v>0.85</v>
      </c>
      <c r="Q32" s="357" t="s">
        <v>58</v>
      </c>
      <c r="R32" s="356" t="s">
        <v>373</v>
      </c>
      <c r="S32" s="356" t="s">
        <v>363</v>
      </c>
      <c r="T32" s="356" t="s">
        <v>374</v>
      </c>
      <c r="U32" s="356" t="s">
        <v>172</v>
      </c>
      <c r="V32" s="100"/>
      <c r="W32" s="100"/>
      <c r="X32" s="100"/>
      <c r="Y32" s="126"/>
      <c r="Z32" s="102"/>
      <c r="AA32" s="298" t="str">
        <f>$G$31</f>
        <v>Acciones de control u operativos en materia de convivencia relacionados con articulos pirotécnicos y sustancias peligrosas Realizados</v>
      </c>
      <c r="AB32" s="303">
        <f t="shared" ref="AB32" si="11">L32</f>
        <v>0</v>
      </c>
      <c r="AC32" s="303" t="s">
        <v>381</v>
      </c>
      <c r="AD32" s="305" t="s">
        <v>381</v>
      </c>
      <c r="AE32" s="302" t="s">
        <v>381</v>
      </c>
      <c r="AF32" s="302" t="s">
        <v>381</v>
      </c>
      <c r="AG32" s="90"/>
      <c r="AH32" s="207">
        <f t="shared" si="1"/>
        <v>0</v>
      </c>
      <c r="AI32" s="474"/>
      <c r="AJ32" s="461"/>
      <c r="AK32" s="467" t="s">
        <v>426</v>
      </c>
      <c r="AL32" s="468" t="s">
        <v>427</v>
      </c>
      <c r="AM32" s="90"/>
      <c r="AN32" s="207"/>
      <c r="AO32" s="208"/>
      <c r="AP32" s="206"/>
      <c r="AQ32" s="87"/>
      <c r="AR32" s="87"/>
      <c r="AS32" s="90"/>
      <c r="AT32" s="207"/>
      <c r="AU32" s="208"/>
      <c r="AV32" s="206"/>
      <c r="AW32" s="92"/>
      <c r="AX32" s="87"/>
      <c r="AY32" s="90"/>
      <c r="AZ32" s="207"/>
      <c r="BA32" s="208"/>
      <c r="BB32" s="206"/>
      <c r="BC32" s="216"/>
      <c r="BD32" s="93"/>
    </row>
    <row r="33" spans="1:56" ht="408" customHeight="1" thickBot="1" x14ac:dyDescent="0.25">
      <c r="A33" s="94">
        <v>16</v>
      </c>
      <c r="B33" s="378"/>
      <c r="C33" s="372"/>
      <c r="D33" s="353" t="s">
        <v>375</v>
      </c>
      <c r="E33" s="351">
        <v>0.02</v>
      </c>
      <c r="F33" s="357" t="s">
        <v>54</v>
      </c>
      <c r="G33" s="358" t="s">
        <v>376</v>
      </c>
      <c r="H33" s="355" t="s">
        <v>377</v>
      </c>
      <c r="I33" s="357" t="s">
        <v>232</v>
      </c>
      <c r="J33" s="357" t="s">
        <v>76</v>
      </c>
      <c r="K33" s="357" t="s">
        <v>378</v>
      </c>
      <c r="L33" s="359">
        <v>0</v>
      </c>
      <c r="M33" s="359">
        <v>0</v>
      </c>
      <c r="N33" s="359">
        <v>0</v>
      </c>
      <c r="O33" s="359">
        <v>0.5</v>
      </c>
      <c r="P33" s="359">
        <v>0.5</v>
      </c>
      <c r="Q33" s="357" t="s">
        <v>58</v>
      </c>
      <c r="R33" s="356"/>
      <c r="S33" s="356" t="s">
        <v>379</v>
      </c>
      <c r="T33" s="356"/>
      <c r="U33" s="356" t="s">
        <v>380</v>
      </c>
      <c r="V33" s="100"/>
      <c r="W33" s="100"/>
      <c r="X33" s="100"/>
      <c r="Y33" s="126"/>
      <c r="Z33" s="102"/>
      <c r="AA33" s="298" t="str">
        <f>$G$33</f>
        <v>Porcentaje de actuaciones policivas resuletas</v>
      </c>
      <c r="AB33" s="299">
        <f t="shared" si="0"/>
        <v>0</v>
      </c>
      <c r="AC33" s="303" t="s">
        <v>381</v>
      </c>
      <c r="AD33" s="305" t="s">
        <v>381</v>
      </c>
      <c r="AE33" s="302" t="s">
        <v>381</v>
      </c>
      <c r="AF33" s="302" t="s">
        <v>381</v>
      </c>
      <c r="AG33" s="90" t="str">
        <f>$G$33</f>
        <v>Porcentaje de actuaciones policivas resuletas</v>
      </c>
      <c r="AH33" s="91">
        <f t="shared" si="1"/>
        <v>0</v>
      </c>
      <c r="AI33" s="474">
        <v>0</v>
      </c>
      <c r="AJ33" s="461" t="s">
        <v>452</v>
      </c>
      <c r="AK33" s="467" t="s">
        <v>428</v>
      </c>
      <c r="AL33" s="467" t="s">
        <v>429</v>
      </c>
      <c r="AM33" s="90" t="str">
        <f>$G$33</f>
        <v>Porcentaje de actuaciones policivas resuletas</v>
      </c>
      <c r="AN33" s="91">
        <f t="shared" si="2"/>
        <v>0</v>
      </c>
      <c r="AO33" s="208"/>
      <c r="AP33" s="206" t="e">
        <f t="shared" si="8"/>
        <v>#DIV/0!</v>
      </c>
      <c r="AQ33" s="87"/>
      <c r="AR33" s="87"/>
      <c r="AS33" s="90" t="str">
        <f>$G$33</f>
        <v>Porcentaje de actuaciones policivas resuletas</v>
      </c>
      <c r="AT33" s="91">
        <f t="shared" si="3"/>
        <v>0.5</v>
      </c>
      <c r="AU33" s="208"/>
      <c r="AV33" s="206">
        <f t="shared" si="9"/>
        <v>0</v>
      </c>
      <c r="AW33" s="92"/>
      <c r="AX33" s="87"/>
      <c r="AY33" s="90" t="str">
        <f>$G$33</f>
        <v>Porcentaje de actuaciones policivas resuletas</v>
      </c>
      <c r="AZ33" s="91">
        <f t="shared" si="4"/>
        <v>0.5</v>
      </c>
      <c r="BA33" s="208"/>
      <c r="BB33" s="206">
        <f t="shared" si="10"/>
        <v>0</v>
      </c>
      <c r="BC33" s="216">
        <f t="shared" si="5"/>
        <v>0</v>
      </c>
      <c r="BD33" s="93"/>
    </row>
    <row r="34" spans="1:56" ht="35.25" customHeight="1" thickBot="1" x14ac:dyDescent="0.25">
      <c r="A34" s="112"/>
      <c r="B34" s="378"/>
      <c r="C34" s="127"/>
      <c r="D34" s="339" t="s">
        <v>69</v>
      </c>
      <c r="E34" s="149">
        <v>0.18</v>
      </c>
      <c r="F34" s="141"/>
      <c r="G34" s="128"/>
      <c r="H34" s="129"/>
      <c r="I34" s="114"/>
      <c r="J34" s="160"/>
      <c r="K34" s="160"/>
      <c r="L34" s="248"/>
      <c r="M34" s="248"/>
      <c r="N34" s="248"/>
      <c r="O34" s="247"/>
      <c r="P34" s="249"/>
      <c r="Q34" s="117"/>
      <c r="R34" s="117"/>
      <c r="S34" s="131"/>
      <c r="T34" s="131"/>
      <c r="U34" s="118"/>
      <c r="V34" s="119"/>
      <c r="W34" s="119"/>
      <c r="X34" s="119"/>
      <c r="Y34" s="120"/>
      <c r="Z34" s="121"/>
      <c r="AA34" s="286"/>
      <c r="AB34" s="287"/>
      <c r="AC34" s="288"/>
      <c r="AD34" s="289"/>
      <c r="AE34" s="290"/>
      <c r="AF34" s="290"/>
      <c r="AG34" s="122"/>
      <c r="AH34" s="91"/>
      <c r="AI34" s="465"/>
      <c r="AJ34" s="461"/>
      <c r="AK34" s="466"/>
      <c r="AL34" s="466"/>
      <c r="AM34" s="122"/>
      <c r="AN34" s="91"/>
      <c r="AO34" s="210"/>
      <c r="AP34" s="206"/>
      <c r="AQ34" s="119"/>
      <c r="AR34" s="119"/>
      <c r="AS34" s="122"/>
      <c r="AT34" s="91">
        <f t="shared" si="3"/>
        <v>0</v>
      </c>
      <c r="AU34" s="210"/>
      <c r="AV34" s="206"/>
      <c r="AW34" s="123"/>
      <c r="AX34" s="119"/>
      <c r="AY34" s="122"/>
      <c r="AZ34" s="91"/>
      <c r="BA34" s="210"/>
      <c r="BB34" s="206"/>
      <c r="BC34" s="216"/>
      <c r="BD34" s="124"/>
    </row>
    <row r="35" spans="1:56" ht="213.75" customHeight="1" thickBot="1" x14ac:dyDescent="0.25">
      <c r="A35" s="81">
        <v>17</v>
      </c>
      <c r="B35" s="378"/>
      <c r="C35" s="365" t="s">
        <v>109</v>
      </c>
      <c r="D35" s="145" t="s">
        <v>241</v>
      </c>
      <c r="E35" s="221">
        <v>0.01</v>
      </c>
      <c r="F35" s="82" t="s">
        <v>60</v>
      </c>
      <c r="G35" s="143" t="s">
        <v>110</v>
      </c>
      <c r="H35" s="143" t="s">
        <v>111</v>
      </c>
      <c r="I35" s="84"/>
      <c r="J35" s="160" t="s">
        <v>139</v>
      </c>
      <c r="K35" s="160" t="s">
        <v>112</v>
      </c>
      <c r="L35" s="256">
        <v>0.09</v>
      </c>
      <c r="M35" s="256">
        <v>0.5</v>
      </c>
      <c r="N35" s="256">
        <v>0.6</v>
      </c>
      <c r="O35" s="256">
        <v>0.95</v>
      </c>
      <c r="P35" s="256">
        <v>0.95</v>
      </c>
      <c r="Q35" s="84" t="s">
        <v>113</v>
      </c>
      <c r="R35" s="84" t="s">
        <v>302</v>
      </c>
      <c r="S35" s="86" t="s">
        <v>301</v>
      </c>
      <c r="T35" s="86" t="s">
        <v>303</v>
      </c>
      <c r="U35" s="86"/>
      <c r="V35" s="87"/>
      <c r="W35" s="87"/>
      <c r="X35" s="87"/>
      <c r="Y35" s="126"/>
      <c r="Z35" s="89"/>
      <c r="AA35" s="298" t="str">
        <f>$G$35</f>
        <v>Porcentaje de Compromisos del Presupuesto de Inversión Directa Disponible a la Vigencia para el FDL</v>
      </c>
      <c r="AB35" s="299">
        <f t="shared" si="0"/>
        <v>0.09</v>
      </c>
      <c r="AC35" s="306">
        <v>0.15329999999999999</v>
      </c>
      <c r="AD35" s="304">
        <v>1</v>
      </c>
      <c r="AE35" s="298" t="s">
        <v>349</v>
      </c>
      <c r="AF35" s="298" t="s">
        <v>324</v>
      </c>
      <c r="AG35" s="90" t="str">
        <f>$G$35</f>
        <v>Porcentaje de Compromisos del Presupuesto de Inversión Directa Disponible a la Vigencia para el FDL</v>
      </c>
      <c r="AH35" s="91">
        <f t="shared" si="1"/>
        <v>0.5</v>
      </c>
      <c r="AI35" s="476">
        <v>0.19869999999999999</v>
      </c>
      <c r="AJ35" s="461">
        <f t="shared" si="7"/>
        <v>0.39739999999999998</v>
      </c>
      <c r="AK35" s="476" t="s">
        <v>430</v>
      </c>
      <c r="AL35" s="477" t="s">
        <v>431</v>
      </c>
      <c r="AM35" s="90" t="str">
        <f>$G$35</f>
        <v>Porcentaje de Compromisos del Presupuesto de Inversión Directa Disponible a la Vigencia para el FDL</v>
      </c>
      <c r="AN35" s="91">
        <f t="shared" si="2"/>
        <v>0.6</v>
      </c>
      <c r="AO35" s="208"/>
      <c r="AP35" s="206">
        <f t="shared" ref="AP35:AP44" si="12">AO35/AN35</f>
        <v>0</v>
      </c>
      <c r="AQ35" s="87"/>
      <c r="AR35" s="87"/>
      <c r="AS35" s="90" t="str">
        <f>$G$35</f>
        <v>Porcentaje de Compromisos del Presupuesto de Inversión Directa Disponible a la Vigencia para el FDL</v>
      </c>
      <c r="AT35" s="91">
        <f t="shared" si="3"/>
        <v>0.95</v>
      </c>
      <c r="AU35" s="208"/>
      <c r="AV35" s="206">
        <f t="shared" ref="AV35:AV44" si="13">AU35/AT35</f>
        <v>0</v>
      </c>
      <c r="AW35" s="92"/>
      <c r="AX35" s="87"/>
      <c r="AY35" s="90" t="str">
        <f>$G$35</f>
        <v>Porcentaje de Compromisos del Presupuesto de Inversión Directa Disponible a la Vigencia para el FDL</v>
      </c>
      <c r="AZ35" s="91">
        <f t="shared" si="4"/>
        <v>0.95</v>
      </c>
      <c r="BA35" s="208"/>
      <c r="BB35" s="206">
        <f t="shared" ref="BB35:BB44" si="14">BA35/AZ35</f>
        <v>0</v>
      </c>
      <c r="BC35" s="216">
        <f t="shared" si="5"/>
        <v>0</v>
      </c>
      <c r="BD35" s="93"/>
    </row>
    <row r="36" spans="1:56" ht="160.5" customHeight="1" thickBot="1" x14ac:dyDescent="0.25">
      <c r="A36" s="94">
        <v>18</v>
      </c>
      <c r="B36" s="378"/>
      <c r="C36" s="366"/>
      <c r="D36" s="145" t="s">
        <v>242</v>
      </c>
      <c r="E36" s="146">
        <v>0.01</v>
      </c>
      <c r="F36" s="95" t="s">
        <v>54</v>
      </c>
      <c r="G36" s="143" t="s">
        <v>114</v>
      </c>
      <c r="H36" s="143" t="s">
        <v>115</v>
      </c>
      <c r="I36" s="133"/>
      <c r="J36" s="160" t="s">
        <v>139</v>
      </c>
      <c r="K36" s="160" t="s">
        <v>116</v>
      </c>
      <c r="L36" s="256">
        <v>0.01</v>
      </c>
      <c r="M36" s="256">
        <v>0.05</v>
      </c>
      <c r="N36" s="256">
        <v>0.1</v>
      </c>
      <c r="O36" s="256">
        <v>0.3</v>
      </c>
      <c r="P36" s="256">
        <v>0.3</v>
      </c>
      <c r="Q36" s="84" t="s">
        <v>113</v>
      </c>
      <c r="R36" s="84" t="s">
        <v>302</v>
      </c>
      <c r="S36" s="86" t="s">
        <v>301</v>
      </c>
      <c r="T36" s="86" t="s">
        <v>304</v>
      </c>
      <c r="U36" s="98"/>
      <c r="V36" s="134"/>
      <c r="W36" s="134"/>
      <c r="X36" s="134"/>
      <c r="Y36" s="126"/>
      <c r="Z36" s="135"/>
      <c r="AA36" s="298" t="str">
        <f>$G$36</f>
        <v>Porcentaje de Giros de Presupuesto de Inversión Directa Realizados</v>
      </c>
      <c r="AB36" s="299">
        <f t="shared" si="0"/>
        <v>0.01</v>
      </c>
      <c r="AC36" s="306">
        <v>2.7300000000000001E-2</v>
      </c>
      <c r="AD36" s="301">
        <v>1</v>
      </c>
      <c r="AE36" s="307" t="s">
        <v>343</v>
      </c>
      <c r="AF36" s="298" t="s">
        <v>324</v>
      </c>
      <c r="AG36" s="90" t="str">
        <f>$G$36</f>
        <v>Porcentaje de Giros de Presupuesto de Inversión Directa Realizados</v>
      </c>
      <c r="AH36" s="91">
        <f t="shared" si="1"/>
        <v>0.05</v>
      </c>
      <c r="AI36" s="476">
        <v>0.10349999999999999</v>
      </c>
      <c r="AJ36" s="461">
        <v>1</v>
      </c>
      <c r="AK36" s="467" t="s">
        <v>432</v>
      </c>
      <c r="AL36" s="467" t="s">
        <v>431</v>
      </c>
      <c r="AM36" s="90" t="str">
        <f>$G$36</f>
        <v>Porcentaje de Giros de Presupuesto de Inversión Directa Realizados</v>
      </c>
      <c r="AN36" s="91">
        <f t="shared" si="2"/>
        <v>0.1</v>
      </c>
      <c r="AO36" s="208"/>
      <c r="AP36" s="206">
        <f t="shared" si="12"/>
        <v>0</v>
      </c>
      <c r="AQ36" s="87"/>
      <c r="AR36" s="87"/>
      <c r="AS36" s="90" t="str">
        <f>$G$36</f>
        <v>Porcentaje de Giros de Presupuesto de Inversión Directa Realizados</v>
      </c>
      <c r="AT36" s="91">
        <f t="shared" si="3"/>
        <v>0.3</v>
      </c>
      <c r="AU36" s="208"/>
      <c r="AV36" s="206">
        <f t="shared" si="13"/>
        <v>0</v>
      </c>
      <c r="AW36" s="92"/>
      <c r="AX36" s="87"/>
      <c r="AY36" s="90" t="str">
        <f>$G$36</f>
        <v>Porcentaje de Giros de Presupuesto de Inversión Directa Realizados</v>
      </c>
      <c r="AZ36" s="91">
        <f t="shared" si="4"/>
        <v>0.3</v>
      </c>
      <c r="BA36" s="208"/>
      <c r="BB36" s="206">
        <f t="shared" si="14"/>
        <v>0</v>
      </c>
      <c r="BC36" s="216">
        <f t="shared" si="5"/>
        <v>0</v>
      </c>
      <c r="BD36" s="93"/>
    </row>
    <row r="37" spans="1:56" ht="215.25" customHeight="1" thickBot="1" x14ac:dyDescent="0.35">
      <c r="A37" s="81">
        <v>19</v>
      </c>
      <c r="B37" s="378"/>
      <c r="C37" s="366"/>
      <c r="D37" s="145" t="s">
        <v>243</v>
      </c>
      <c r="E37" s="146">
        <v>0.01</v>
      </c>
      <c r="F37" s="95" t="s">
        <v>54</v>
      </c>
      <c r="G37" s="143" t="s">
        <v>117</v>
      </c>
      <c r="H37" s="143" t="s">
        <v>118</v>
      </c>
      <c r="I37" s="97"/>
      <c r="J37" s="160" t="s">
        <v>139</v>
      </c>
      <c r="K37" s="160" t="s">
        <v>119</v>
      </c>
      <c r="L37" s="256">
        <v>0.02</v>
      </c>
      <c r="M37" s="256">
        <v>0.25</v>
      </c>
      <c r="N37" s="256">
        <v>0.4</v>
      </c>
      <c r="O37" s="256">
        <v>0.5</v>
      </c>
      <c r="P37" s="256">
        <v>0.5</v>
      </c>
      <c r="Q37" s="84" t="s">
        <v>113</v>
      </c>
      <c r="R37" s="84" t="s">
        <v>302</v>
      </c>
      <c r="S37" s="86" t="s">
        <v>301</v>
      </c>
      <c r="T37" s="86" t="s">
        <v>305</v>
      </c>
      <c r="U37" s="99"/>
      <c r="V37" s="100"/>
      <c r="W37" s="100"/>
      <c r="X37" s="100"/>
      <c r="Y37" s="126"/>
      <c r="Z37" s="102"/>
      <c r="AA37" s="298" t="str">
        <f>$G$37</f>
        <v>Porcentaje de Giros de Presupuesto Comprometido Constituido como Obligaciones por Pagar de la Vigencia 2017 Realizados</v>
      </c>
      <c r="AB37" s="299">
        <f t="shared" si="0"/>
        <v>0.02</v>
      </c>
      <c r="AC37" s="306">
        <v>3.4799999999999998E-2</v>
      </c>
      <c r="AD37" s="304">
        <v>1</v>
      </c>
      <c r="AE37" s="302" t="s">
        <v>353</v>
      </c>
      <c r="AF37" s="298" t="s">
        <v>325</v>
      </c>
      <c r="AG37" s="90" t="str">
        <f>$G$37</f>
        <v>Porcentaje de Giros de Presupuesto Comprometido Constituido como Obligaciones por Pagar de la Vigencia 2017 Realizados</v>
      </c>
      <c r="AH37" s="91">
        <f t="shared" si="1"/>
        <v>0.25</v>
      </c>
      <c r="AI37" s="478">
        <v>0.19869999999999999</v>
      </c>
      <c r="AJ37" s="461">
        <f t="shared" si="7"/>
        <v>0.79479999999999995</v>
      </c>
      <c r="AK37" s="479" t="s">
        <v>430</v>
      </c>
      <c r="AL37" s="467" t="s">
        <v>431</v>
      </c>
      <c r="AM37" s="90" t="str">
        <f>$G$37</f>
        <v>Porcentaje de Giros de Presupuesto Comprometido Constituido como Obligaciones por Pagar de la Vigencia 2017 Realizados</v>
      </c>
      <c r="AN37" s="91">
        <f t="shared" si="2"/>
        <v>0.4</v>
      </c>
      <c r="AO37" s="208"/>
      <c r="AP37" s="206">
        <f t="shared" si="12"/>
        <v>0</v>
      </c>
      <c r="AQ37" s="87"/>
      <c r="AR37" s="87"/>
      <c r="AS37" s="90" t="str">
        <f>$G$37</f>
        <v>Porcentaje de Giros de Presupuesto Comprometido Constituido como Obligaciones por Pagar de la Vigencia 2017 Realizados</v>
      </c>
      <c r="AT37" s="91">
        <f t="shared" si="3"/>
        <v>0.5</v>
      </c>
      <c r="AU37" s="208"/>
      <c r="AV37" s="206">
        <f t="shared" si="13"/>
        <v>0</v>
      </c>
      <c r="AW37" s="92"/>
      <c r="AX37" s="87"/>
      <c r="AY37" s="90" t="str">
        <f>$G$37</f>
        <v>Porcentaje de Giros de Presupuesto Comprometido Constituido como Obligaciones por Pagar de la Vigencia 2017 Realizados</v>
      </c>
      <c r="AZ37" s="91">
        <f t="shared" si="4"/>
        <v>0.5</v>
      </c>
      <c r="BA37" s="208"/>
      <c r="BB37" s="206">
        <f t="shared" si="14"/>
        <v>0</v>
      </c>
      <c r="BC37" s="216">
        <f t="shared" si="5"/>
        <v>0</v>
      </c>
      <c r="BD37" s="93"/>
    </row>
    <row r="38" spans="1:56" ht="159.75" customHeight="1" thickBot="1" x14ac:dyDescent="0.25">
      <c r="A38" s="94">
        <v>20</v>
      </c>
      <c r="B38" s="378"/>
      <c r="C38" s="366"/>
      <c r="D38" s="145" t="s">
        <v>244</v>
      </c>
      <c r="E38" s="146">
        <v>0.01</v>
      </c>
      <c r="F38" s="95" t="s">
        <v>54</v>
      </c>
      <c r="G38" s="143" t="s">
        <v>120</v>
      </c>
      <c r="H38" s="143" t="s">
        <v>121</v>
      </c>
      <c r="I38" s="97"/>
      <c r="J38" s="225" t="s">
        <v>74</v>
      </c>
      <c r="K38" s="225" t="s">
        <v>122</v>
      </c>
      <c r="L38" s="257">
        <v>1</v>
      </c>
      <c r="M38" s="257">
        <v>1</v>
      </c>
      <c r="N38" s="257">
        <v>1</v>
      </c>
      <c r="O38" s="258">
        <v>1</v>
      </c>
      <c r="P38" s="243">
        <v>1</v>
      </c>
      <c r="Q38" s="97" t="s">
        <v>58</v>
      </c>
      <c r="R38" s="97" t="s">
        <v>307</v>
      </c>
      <c r="S38" s="86" t="s">
        <v>306</v>
      </c>
      <c r="T38" s="99" t="s">
        <v>308</v>
      </c>
      <c r="U38" s="99"/>
      <c r="V38" s="100"/>
      <c r="W38" s="100"/>
      <c r="X38" s="100"/>
      <c r="Y38" s="126"/>
      <c r="Z38" s="102"/>
      <c r="AA38" s="298" t="str">
        <f>$G$38</f>
        <v>Porcentaje de Procesos Contractuales de Malla Vial y Parques de la Vigencia 2018 Realizados Utilizando los Pliegos Tipo</v>
      </c>
      <c r="AB38" s="299">
        <f t="shared" si="0"/>
        <v>1</v>
      </c>
      <c r="AC38" s="300">
        <v>0</v>
      </c>
      <c r="AD38" s="301"/>
      <c r="AE38" s="302" t="s">
        <v>340</v>
      </c>
      <c r="AF38" s="298" t="s">
        <v>322</v>
      </c>
      <c r="AG38" s="90" t="str">
        <f>$G$38</f>
        <v>Porcentaje de Procesos Contractuales de Malla Vial y Parques de la Vigencia 2018 Realizados Utilizando los Pliegos Tipo</v>
      </c>
      <c r="AH38" s="91">
        <f t="shared" si="1"/>
        <v>1</v>
      </c>
      <c r="AI38" s="476">
        <v>0</v>
      </c>
      <c r="AJ38" s="461">
        <f t="shared" si="7"/>
        <v>0</v>
      </c>
      <c r="AK38" s="467" t="s">
        <v>433</v>
      </c>
      <c r="AL38" s="467" t="s">
        <v>322</v>
      </c>
      <c r="AM38" s="90" t="str">
        <f>$G$38</f>
        <v>Porcentaje de Procesos Contractuales de Malla Vial y Parques de la Vigencia 2018 Realizados Utilizando los Pliegos Tipo</v>
      </c>
      <c r="AN38" s="91">
        <f t="shared" si="2"/>
        <v>1</v>
      </c>
      <c r="AO38" s="208"/>
      <c r="AP38" s="206">
        <f t="shared" si="12"/>
        <v>0</v>
      </c>
      <c r="AQ38" s="87"/>
      <c r="AR38" s="87"/>
      <c r="AS38" s="90" t="str">
        <f>$G$38</f>
        <v>Porcentaje de Procesos Contractuales de Malla Vial y Parques de la Vigencia 2018 Realizados Utilizando los Pliegos Tipo</v>
      </c>
      <c r="AT38" s="91">
        <f t="shared" si="3"/>
        <v>1</v>
      </c>
      <c r="AU38" s="208"/>
      <c r="AV38" s="206">
        <f t="shared" si="13"/>
        <v>0</v>
      </c>
      <c r="AW38" s="92"/>
      <c r="AX38" s="87"/>
      <c r="AY38" s="90" t="str">
        <f>$G$38</f>
        <v>Porcentaje de Procesos Contractuales de Malla Vial y Parques de la Vigencia 2018 Realizados Utilizando los Pliegos Tipo</v>
      </c>
      <c r="AZ38" s="91">
        <f t="shared" si="4"/>
        <v>1</v>
      </c>
      <c r="BA38" s="208"/>
      <c r="BB38" s="206">
        <f t="shared" si="14"/>
        <v>0</v>
      </c>
      <c r="BC38" s="216">
        <f t="shared" si="5"/>
        <v>0</v>
      </c>
      <c r="BD38" s="93"/>
    </row>
    <row r="39" spans="1:56" ht="237.75" customHeight="1" thickBot="1" x14ac:dyDescent="0.25">
      <c r="A39" s="81">
        <v>21</v>
      </c>
      <c r="B39" s="378"/>
      <c r="C39" s="366"/>
      <c r="D39" s="145" t="s">
        <v>245</v>
      </c>
      <c r="E39" s="147">
        <v>0.02</v>
      </c>
      <c r="F39" s="95" t="s">
        <v>54</v>
      </c>
      <c r="G39" s="143" t="s">
        <v>123</v>
      </c>
      <c r="H39" s="143" t="s">
        <v>124</v>
      </c>
      <c r="I39" s="97"/>
      <c r="J39" s="160" t="s">
        <v>74</v>
      </c>
      <c r="K39" s="160" t="s">
        <v>125</v>
      </c>
      <c r="L39" s="256">
        <v>1</v>
      </c>
      <c r="M39" s="256">
        <v>1</v>
      </c>
      <c r="N39" s="256">
        <v>1</v>
      </c>
      <c r="O39" s="256">
        <v>1</v>
      </c>
      <c r="P39" s="256">
        <v>1</v>
      </c>
      <c r="Q39" s="97" t="s">
        <v>58</v>
      </c>
      <c r="R39" s="97" t="s">
        <v>307</v>
      </c>
      <c r="S39" s="86" t="s">
        <v>306</v>
      </c>
      <c r="T39" s="99" t="s">
        <v>309</v>
      </c>
      <c r="U39" s="99"/>
      <c r="V39" s="100"/>
      <c r="W39" s="100"/>
      <c r="X39" s="100"/>
      <c r="Y39" s="126"/>
      <c r="Z39" s="102"/>
      <c r="AA39" s="298" t="str">
        <f>$G$39</f>
        <v>Porcentaje de Publicación de los Procesos Contractuales del FDL y Modificaciones Contractuales Realizado</v>
      </c>
      <c r="AB39" s="299">
        <f t="shared" si="0"/>
        <v>1</v>
      </c>
      <c r="AC39" s="300">
        <v>1</v>
      </c>
      <c r="AD39" s="301">
        <f t="shared" si="6"/>
        <v>1</v>
      </c>
      <c r="AE39" s="302" t="s">
        <v>336</v>
      </c>
      <c r="AF39" s="302" t="s">
        <v>329</v>
      </c>
      <c r="AG39" s="90" t="str">
        <f>$G$39</f>
        <v>Porcentaje de Publicación de los Procesos Contractuales del FDL y Modificaciones Contractuales Realizado</v>
      </c>
      <c r="AH39" s="91">
        <f t="shared" si="1"/>
        <v>1</v>
      </c>
      <c r="AI39" s="474">
        <v>100</v>
      </c>
      <c r="AJ39" s="461">
        <v>1</v>
      </c>
      <c r="AK39" s="480" t="s">
        <v>434</v>
      </c>
      <c r="AL39" s="481" t="s">
        <v>435</v>
      </c>
      <c r="AM39" s="90" t="str">
        <f>$G$39</f>
        <v>Porcentaje de Publicación de los Procesos Contractuales del FDL y Modificaciones Contractuales Realizado</v>
      </c>
      <c r="AN39" s="91">
        <f t="shared" si="2"/>
        <v>1</v>
      </c>
      <c r="AO39" s="208"/>
      <c r="AP39" s="206">
        <f t="shared" si="12"/>
        <v>0</v>
      </c>
      <c r="AQ39" s="87"/>
      <c r="AR39" s="87"/>
      <c r="AS39" s="90" t="str">
        <f>$G$39</f>
        <v>Porcentaje de Publicación de los Procesos Contractuales del FDL y Modificaciones Contractuales Realizado</v>
      </c>
      <c r="AT39" s="91">
        <f t="shared" si="3"/>
        <v>1</v>
      </c>
      <c r="AU39" s="208"/>
      <c r="AV39" s="206">
        <f t="shared" si="13"/>
        <v>0</v>
      </c>
      <c r="AW39" s="92"/>
      <c r="AX39" s="87"/>
      <c r="AY39" s="90" t="str">
        <f>$G$39</f>
        <v>Porcentaje de Publicación de los Procesos Contractuales del FDL y Modificaciones Contractuales Realizado</v>
      </c>
      <c r="AZ39" s="91">
        <f t="shared" si="4"/>
        <v>1</v>
      </c>
      <c r="BA39" s="208"/>
      <c r="BB39" s="206">
        <f t="shared" si="14"/>
        <v>0</v>
      </c>
      <c r="BC39" s="216">
        <f t="shared" si="5"/>
        <v>0</v>
      </c>
      <c r="BD39" s="93"/>
    </row>
    <row r="40" spans="1:56" ht="112.5" customHeight="1" thickBot="1" x14ac:dyDescent="0.25">
      <c r="A40" s="94">
        <v>22</v>
      </c>
      <c r="B40" s="379"/>
      <c r="C40" s="371"/>
      <c r="D40" s="229" t="s">
        <v>246</v>
      </c>
      <c r="E40" s="148">
        <v>0.02</v>
      </c>
      <c r="F40" s="95" t="s">
        <v>54</v>
      </c>
      <c r="G40" s="96" t="s">
        <v>270</v>
      </c>
      <c r="H40" s="96" t="s">
        <v>270</v>
      </c>
      <c r="I40" s="97"/>
      <c r="J40" s="160" t="s">
        <v>76</v>
      </c>
      <c r="K40" s="160" t="s">
        <v>126</v>
      </c>
      <c r="L40" s="256">
        <v>0</v>
      </c>
      <c r="M40" s="256">
        <v>0.4</v>
      </c>
      <c r="N40" s="256">
        <v>0.4</v>
      </c>
      <c r="O40" s="256">
        <v>0</v>
      </c>
      <c r="P40" s="256">
        <v>0.8</v>
      </c>
      <c r="Q40" s="97" t="s">
        <v>58</v>
      </c>
      <c r="R40" s="97" t="s">
        <v>307</v>
      </c>
      <c r="S40" s="86" t="s">
        <v>306</v>
      </c>
      <c r="T40" s="99" t="s">
        <v>310</v>
      </c>
      <c r="U40" s="99"/>
      <c r="V40" s="100"/>
      <c r="W40" s="100"/>
      <c r="X40" s="100"/>
      <c r="Y40" s="126"/>
      <c r="Z40" s="102"/>
      <c r="AA40" s="298" t="str">
        <f>$G$40</f>
        <v>Porcentaje de bienes de caracteristicas tecnicas uniformes de común utilización aquiridos a través del portal CCE</v>
      </c>
      <c r="AB40" s="299">
        <f t="shared" si="0"/>
        <v>0</v>
      </c>
      <c r="AC40" s="303"/>
      <c r="AD40" s="305"/>
      <c r="AE40" s="302" t="s">
        <v>331</v>
      </c>
      <c r="AF40" s="298" t="s">
        <v>322</v>
      </c>
      <c r="AG40" s="90" t="str">
        <f>$G$40</f>
        <v>Porcentaje de bienes de caracteristicas tecnicas uniformes de común utilización aquiridos a través del portal CCE</v>
      </c>
      <c r="AH40" s="91">
        <f t="shared" si="1"/>
        <v>0.4</v>
      </c>
      <c r="AI40" s="474">
        <v>0</v>
      </c>
      <c r="AJ40" s="461">
        <f>AI40/AH40</f>
        <v>0</v>
      </c>
      <c r="AK40" s="480" t="s">
        <v>436</v>
      </c>
      <c r="AL40" s="482" t="s">
        <v>322</v>
      </c>
      <c r="AM40" s="90" t="str">
        <f>$G$40</f>
        <v>Porcentaje de bienes de caracteristicas tecnicas uniformes de común utilización aquiridos a través del portal CCE</v>
      </c>
      <c r="AN40" s="91">
        <f t="shared" si="2"/>
        <v>0.4</v>
      </c>
      <c r="AO40" s="208"/>
      <c r="AP40" s="206">
        <f t="shared" si="12"/>
        <v>0</v>
      </c>
      <c r="AQ40" s="87"/>
      <c r="AR40" s="87"/>
      <c r="AS40" s="90" t="str">
        <f>$G$40</f>
        <v>Porcentaje de bienes de caracteristicas tecnicas uniformes de común utilización aquiridos a través del portal CCE</v>
      </c>
      <c r="AT40" s="91">
        <f t="shared" si="3"/>
        <v>0</v>
      </c>
      <c r="AU40" s="208"/>
      <c r="AV40" s="206" t="e">
        <f t="shared" si="13"/>
        <v>#DIV/0!</v>
      </c>
      <c r="AW40" s="92"/>
      <c r="AX40" s="87"/>
      <c r="AY40" s="90" t="str">
        <f>$G$40</f>
        <v>Porcentaje de bienes de caracteristicas tecnicas uniformes de común utilización aquiridos a través del portal CCE</v>
      </c>
      <c r="AZ40" s="91">
        <f t="shared" si="4"/>
        <v>0.8</v>
      </c>
      <c r="BA40" s="208"/>
      <c r="BB40" s="206">
        <f t="shared" si="14"/>
        <v>0</v>
      </c>
      <c r="BC40" s="216">
        <f t="shared" si="5"/>
        <v>0</v>
      </c>
      <c r="BD40" s="93"/>
    </row>
    <row r="41" spans="1:56" ht="149.25" customHeight="1" thickBot="1" x14ac:dyDescent="0.25">
      <c r="A41" s="81">
        <v>23</v>
      </c>
      <c r="B41" s="378"/>
      <c r="C41" s="366"/>
      <c r="D41" s="145" t="s">
        <v>127</v>
      </c>
      <c r="E41" s="147">
        <v>0.02</v>
      </c>
      <c r="F41" s="95" t="s">
        <v>54</v>
      </c>
      <c r="G41" s="96" t="s">
        <v>128</v>
      </c>
      <c r="H41" s="96" t="s">
        <v>129</v>
      </c>
      <c r="I41" s="104"/>
      <c r="J41" s="160" t="s">
        <v>74</v>
      </c>
      <c r="K41" s="160" t="s">
        <v>130</v>
      </c>
      <c r="L41" s="256">
        <v>1</v>
      </c>
      <c r="M41" s="256">
        <v>1</v>
      </c>
      <c r="N41" s="256">
        <v>1</v>
      </c>
      <c r="O41" s="256">
        <v>1</v>
      </c>
      <c r="P41" s="256">
        <v>1</v>
      </c>
      <c r="Q41" s="97" t="s">
        <v>58</v>
      </c>
      <c r="R41" s="97" t="s">
        <v>307</v>
      </c>
      <c r="S41" s="86" t="s">
        <v>312</v>
      </c>
      <c r="T41" s="99" t="s">
        <v>311</v>
      </c>
      <c r="U41" s="105"/>
      <c r="V41" s="106"/>
      <c r="W41" s="106"/>
      <c r="X41" s="106"/>
      <c r="Y41" s="107"/>
      <c r="Z41" s="108"/>
      <c r="AA41" s="298" t="str">
        <f>$G$41</f>
        <v>Porcentaje de Lineamientos Establecidos en la Directiva 12 de 2016 o Aquella que la Modifique Aplicados</v>
      </c>
      <c r="AB41" s="308">
        <f t="shared" si="0"/>
        <v>1</v>
      </c>
      <c r="AC41" s="309">
        <v>1</v>
      </c>
      <c r="AD41" s="310">
        <f t="shared" si="6"/>
        <v>1</v>
      </c>
      <c r="AE41" s="302" t="s">
        <v>337</v>
      </c>
      <c r="AF41" s="311" t="s">
        <v>338</v>
      </c>
      <c r="AG41" s="90" t="str">
        <f>$G$41</f>
        <v>Porcentaje de Lineamientos Establecidos en la Directiva 12 de 2016 o Aquella que la Modifique Aplicados</v>
      </c>
      <c r="AH41" s="91">
        <f t="shared" si="1"/>
        <v>1</v>
      </c>
      <c r="AI41" s="460">
        <v>1</v>
      </c>
      <c r="AJ41" s="460">
        <v>1</v>
      </c>
      <c r="AK41" s="480" t="s">
        <v>437</v>
      </c>
      <c r="AL41" s="483" t="s">
        <v>438</v>
      </c>
      <c r="AM41" s="90" t="str">
        <f>$G$41</f>
        <v>Porcentaje de Lineamientos Establecidos en la Directiva 12 de 2016 o Aquella que la Modifique Aplicados</v>
      </c>
      <c r="AN41" s="91">
        <f t="shared" si="2"/>
        <v>1</v>
      </c>
      <c r="AO41" s="208"/>
      <c r="AP41" s="206">
        <f t="shared" si="12"/>
        <v>0</v>
      </c>
      <c r="AQ41" s="87"/>
      <c r="AR41" s="87"/>
      <c r="AS41" s="90" t="str">
        <f>$G$41</f>
        <v>Porcentaje de Lineamientos Establecidos en la Directiva 12 de 2016 o Aquella que la Modifique Aplicados</v>
      </c>
      <c r="AT41" s="91">
        <f t="shared" si="3"/>
        <v>1</v>
      </c>
      <c r="AU41" s="208"/>
      <c r="AV41" s="206">
        <f t="shared" si="13"/>
        <v>0</v>
      </c>
      <c r="AW41" s="92"/>
      <c r="AX41" s="87"/>
      <c r="AY41" s="90" t="str">
        <f>$G$41</f>
        <v>Porcentaje de Lineamientos Establecidos en la Directiva 12 de 2016 o Aquella que la Modifique Aplicados</v>
      </c>
      <c r="AZ41" s="91">
        <f t="shared" si="4"/>
        <v>1</v>
      </c>
      <c r="BA41" s="208"/>
      <c r="BB41" s="206">
        <f t="shared" si="14"/>
        <v>0</v>
      </c>
      <c r="BC41" s="216">
        <f t="shared" si="5"/>
        <v>0</v>
      </c>
      <c r="BD41" s="93"/>
    </row>
    <row r="42" spans="1:56" s="394" customFormat="1" ht="93.75" customHeight="1" thickBot="1" x14ac:dyDescent="0.25">
      <c r="A42" s="395">
        <v>24</v>
      </c>
      <c r="B42" s="400"/>
      <c r="C42" s="401"/>
      <c r="D42" s="360" t="s">
        <v>131</v>
      </c>
      <c r="E42" s="396">
        <v>0.02</v>
      </c>
      <c r="F42" s="397" t="s">
        <v>54</v>
      </c>
      <c r="G42" s="402" t="s">
        <v>132</v>
      </c>
      <c r="H42" s="397" t="s">
        <v>133</v>
      </c>
      <c r="I42" s="397" t="s">
        <v>232</v>
      </c>
      <c r="J42" s="397" t="s">
        <v>76</v>
      </c>
      <c r="K42" s="397" t="s">
        <v>134</v>
      </c>
      <c r="L42" s="359"/>
      <c r="M42" s="359">
        <v>1</v>
      </c>
      <c r="N42" s="359">
        <v>1</v>
      </c>
      <c r="O42" s="359">
        <v>1</v>
      </c>
      <c r="P42" s="359">
        <v>1</v>
      </c>
      <c r="Q42" s="397" t="s">
        <v>58</v>
      </c>
      <c r="R42" s="389" t="s">
        <v>382</v>
      </c>
      <c r="S42" s="389" t="s">
        <v>383</v>
      </c>
      <c r="T42" s="389" t="s">
        <v>382</v>
      </c>
      <c r="U42" s="389" t="s">
        <v>172</v>
      </c>
      <c r="V42" s="403"/>
      <c r="W42" s="403"/>
      <c r="X42" s="403"/>
      <c r="Y42" s="107"/>
      <c r="Z42" s="404"/>
      <c r="AA42" s="298" t="str">
        <f>$G$42</f>
        <v>Porcentaje de Ejecución del Plan de Implementación del SIPSE Local</v>
      </c>
      <c r="AB42" s="308">
        <f t="shared" si="0"/>
        <v>0</v>
      </c>
      <c r="AC42" s="312"/>
      <c r="AD42" s="313"/>
      <c r="AE42" s="302" t="s">
        <v>330</v>
      </c>
      <c r="AF42" s="314" t="s">
        <v>322</v>
      </c>
      <c r="AG42" s="320" t="str">
        <f>$G$42</f>
        <v>Porcentaje de Ejecución del Plan de Implementación del SIPSE Local</v>
      </c>
      <c r="AH42" s="287">
        <f t="shared" si="1"/>
        <v>1</v>
      </c>
      <c r="AI42" s="507">
        <v>0.9</v>
      </c>
      <c r="AJ42" s="507">
        <v>0.9</v>
      </c>
      <c r="AK42" s="485" t="s">
        <v>449</v>
      </c>
      <c r="AL42" s="485" t="s">
        <v>450</v>
      </c>
      <c r="AM42" s="320" t="str">
        <f>$G$42</f>
        <v>Porcentaje de Ejecución del Plan de Implementación del SIPSE Local</v>
      </c>
      <c r="AN42" s="287">
        <f t="shared" si="2"/>
        <v>1</v>
      </c>
      <c r="AO42" s="321"/>
      <c r="AP42" s="289">
        <f t="shared" si="12"/>
        <v>0</v>
      </c>
      <c r="AQ42" s="405"/>
      <c r="AR42" s="405"/>
      <c r="AS42" s="320" t="str">
        <f>$G$42</f>
        <v>Porcentaje de Ejecución del Plan de Implementación del SIPSE Local</v>
      </c>
      <c r="AT42" s="287">
        <f t="shared" si="3"/>
        <v>1</v>
      </c>
      <c r="AU42" s="321"/>
      <c r="AV42" s="289">
        <f t="shared" si="13"/>
        <v>0</v>
      </c>
      <c r="AW42" s="406"/>
      <c r="AX42" s="405"/>
      <c r="AY42" s="320" t="str">
        <f>$G$42</f>
        <v>Porcentaje de Ejecución del Plan de Implementación del SIPSE Local</v>
      </c>
      <c r="AZ42" s="287">
        <f t="shared" si="4"/>
        <v>1</v>
      </c>
      <c r="BA42" s="321"/>
      <c r="BB42" s="289">
        <f t="shared" si="14"/>
        <v>0</v>
      </c>
      <c r="BC42" s="392">
        <f t="shared" si="5"/>
        <v>0</v>
      </c>
      <c r="BD42" s="407"/>
    </row>
    <row r="43" spans="1:56" s="394" customFormat="1" ht="129" customHeight="1" thickBot="1" x14ac:dyDescent="0.25">
      <c r="A43" s="381">
        <v>25</v>
      </c>
      <c r="B43" s="382"/>
      <c r="C43" s="408"/>
      <c r="D43" s="409" t="s">
        <v>269</v>
      </c>
      <c r="E43" s="410">
        <v>0.02</v>
      </c>
      <c r="F43" s="411" t="s">
        <v>54</v>
      </c>
      <c r="G43" s="412" t="s">
        <v>135</v>
      </c>
      <c r="H43" s="413" t="s">
        <v>136</v>
      </c>
      <c r="I43" s="413"/>
      <c r="J43" s="266" t="s">
        <v>74</v>
      </c>
      <c r="K43" s="266" t="s">
        <v>252</v>
      </c>
      <c r="L43" s="256">
        <v>1</v>
      </c>
      <c r="M43" s="256">
        <v>1</v>
      </c>
      <c r="N43" s="256">
        <v>1</v>
      </c>
      <c r="O43" s="256">
        <v>1</v>
      </c>
      <c r="P43" s="256">
        <v>1</v>
      </c>
      <c r="Q43" s="413" t="s">
        <v>58</v>
      </c>
      <c r="R43" s="413" t="s">
        <v>314</v>
      </c>
      <c r="S43" s="414" t="s">
        <v>300</v>
      </c>
      <c r="T43" s="415" t="s">
        <v>315</v>
      </c>
      <c r="U43" s="415"/>
      <c r="V43" s="398"/>
      <c r="W43" s="398"/>
      <c r="X43" s="398"/>
      <c r="Y43" s="101"/>
      <c r="Z43" s="399"/>
      <c r="AA43" s="298" t="str">
        <f>$G$43</f>
        <v>Porcentaje de asistencia a las jornadas programadas por la Dirección Financiera de la SDG</v>
      </c>
      <c r="AB43" s="308">
        <f t="shared" si="0"/>
        <v>1</v>
      </c>
      <c r="AC43" s="315">
        <v>1</v>
      </c>
      <c r="AD43" s="310">
        <f t="shared" si="6"/>
        <v>1</v>
      </c>
      <c r="AE43" s="316" t="s">
        <v>384</v>
      </c>
      <c r="AF43" s="317" t="s">
        <v>385</v>
      </c>
      <c r="AG43" s="320" t="str">
        <f>$G$43</f>
        <v>Porcentaje de asistencia a las jornadas programadas por la Dirección Financiera de la SDG</v>
      </c>
      <c r="AH43" s="287">
        <f t="shared" si="1"/>
        <v>1</v>
      </c>
      <c r="AI43" s="486">
        <v>0</v>
      </c>
      <c r="AJ43" s="472">
        <v>0</v>
      </c>
      <c r="AK43" s="487" t="s">
        <v>448</v>
      </c>
      <c r="AL43" s="487" t="s">
        <v>385</v>
      </c>
      <c r="AM43" s="320" t="str">
        <f>$G$43</f>
        <v>Porcentaje de asistencia a las jornadas programadas por la Dirección Financiera de la SDG</v>
      </c>
      <c r="AN43" s="287">
        <f t="shared" si="2"/>
        <v>1</v>
      </c>
      <c r="AO43" s="416"/>
      <c r="AP43" s="289">
        <f t="shared" si="12"/>
        <v>0</v>
      </c>
      <c r="AQ43" s="398"/>
      <c r="AR43" s="398"/>
      <c r="AS43" s="320" t="str">
        <f>$G$43</f>
        <v>Porcentaje de asistencia a las jornadas programadas por la Dirección Financiera de la SDG</v>
      </c>
      <c r="AT43" s="287">
        <f t="shared" si="3"/>
        <v>1</v>
      </c>
      <c r="AU43" s="416"/>
      <c r="AV43" s="289">
        <f t="shared" si="13"/>
        <v>0</v>
      </c>
      <c r="AW43" s="417"/>
      <c r="AX43" s="398"/>
      <c r="AY43" s="320" t="str">
        <f>$G$43</f>
        <v>Porcentaje de asistencia a las jornadas programadas por la Dirección Financiera de la SDG</v>
      </c>
      <c r="AZ43" s="287">
        <f t="shared" si="4"/>
        <v>1</v>
      </c>
      <c r="BA43" s="416"/>
      <c r="BB43" s="289">
        <f t="shared" si="14"/>
        <v>0</v>
      </c>
      <c r="BC43" s="392">
        <f t="shared" si="5"/>
        <v>0</v>
      </c>
      <c r="BD43" s="417"/>
    </row>
    <row r="44" spans="1:56" ht="193.5" customHeight="1" thickBot="1" x14ac:dyDescent="0.35">
      <c r="A44" s="94">
        <v>26</v>
      </c>
      <c r="B44" s="378"/>
      <c r="C44" s="366"/>
      <c r="D44" s="150" t="s">
        <v>299</v>
      </c>
      <c r="E44" s="149">
        <v>0.03</v>
      </c>
      <c r="F44" s="97" t="s">
        <v>60</v>
      </c>
      <c r="G44" s="143" t="s">
        <v>137</v>
      </c>
      <c r="H44" s="97" t="s">
        <v>138</v>
      </c>
      <c r="I44" s="97"/>
      <c r="J44" s="225" t="s">
        <v>74</v>
      </c>
      <c r="K44" s="225" t="s">
        <v>253</v>
      </c>
      <c r="L44" s="257">
        <v>1</v>
      </c>
      <c r="M44" s="257">
        <v>1</v>
      </c>
      <c r="N44" s="257">
        <v>1</v>
      </c>
      <c r="O44" s="257">
        <v>1</v>
      </c>
      <c r="P44" s="259">
        <v>1</v>
      </c>
      <c r="Q44" s="97" t="s">
        <v>58</v>
      </c>
      <c r="R44" s="104" t="s">
        <v>313</v>
      </c>
      <c r="S44" s="105" t="s">
        <v>300</v>
      </c>
      <c r="T44" s="105" t="s">
        <v>346</v>
      </c>
      <c r="U44" s="105"/>
      <c r="V44" s="106"/>
      <c r="W44" s="106"/>
      <c r="X44" s="106"/>
      <c r="Y44" s="107"/>
      <c r="Z44" s="108"/>
      <c r="AA44" s="298" t="str">
        <f>$G$44</f>
        <v>Porcentaje de reporte de información insumo para contabilidad</v>
      </c>
      <c r="AB44" s="308">
        <f t="shared" si="0"/>
        <v>1</v>
      </c>
      <c r="AC44" s="318">
        <v>0.85</v>
      </c>
      <c r="AD44" s="310">
        <f>AC44/AB44</f>
        <v>0.85</v>
      </c>
      <c r="AE44" s="310" t="s">
        <v>347</v>
      </c>
      <c r="AF44" s="319"/>
      <c r="AG44" s="90" t="str">
        <f>$G$44</f>
        <v>Porcentaje de reporte de información insumo para contabilidad</v>
      </c>
      <c r="AH44" s="91">
        <f t="shared" si="1"/>
        <v>1</v>
      </c>
      <c r="AI44" s="503">
        <v>1</v>
      </c>
      <c r="AJ44" s="461">
        <f t="shared" si="7"/>
        <v>1</v>
      </c>
      <c r="AK44" s="505" t="s">
        <v>439</v>
      </c>
      <c r="AL44" s="505" t="s">
        <v>440</v>
      </c>
      <c r="AM44" s="90" t="str">
        <f>$G$44</f>
        <v>Porcentaje de reporte de información insumo para contabilidad</v>
      </c>
      <c r="AN44" s="91">
        <f t="shared" si="2"/>
        <v>1</v>
      </c>
      <c r="AO44" s="211"/>
      <c r="AP44" s="206">
        <f t="shared" si="12"/>
        <v>0</v>
      </c>
      <c r="AQ44" s="106"/>
      <c r="AR44" s="106"/>
      <c r="AS44" s="90" t="str">
        <f>$G$44</f>
        <v>Porcentaje de reporte de información insumo para contabilidad</v>
      </c>
      <c r="AT44" s="91">
        <f t="shared" si="3"/>
        <v>1</v>
      </c>
      <c r="AU44" s="211"/>
      <c r="AV44" s="206">
        <f t="shared" si="13"/>
        <v>0</v>
      </c>
      <c r="AW44" s="151"/>
      <c r="AX44" s="106"/>
      <c r="AY44" s="90" t="str">
        <f>$G$44</f>
        <v>Porcentaje de reporte de información insumo para contabilidad</v>
      </c>
      <c r="AZ44" s="91">
        <f t="shared" si="4"/>
        <v>1</v>
      </c>
      <c r="BA44" s="211"/>
      <c r="BB44" s="206">
        <f t="shared" si="14"/>
        <v>0</v>
      </c>
      <c r="BC44" s="216">
        <f t="shared" si="5"/>
        <v>0</v>
      </c>
      <c r="BD44" s="151"/>
    </row>
    <row r="45" spans="1:56" ht="33" customHeight="1" thickBot="1" x14ac:dyDescent="0.25">
      <c r="A45" s="152"/>
      <c r="B45" s="378"/>
      <c r="C45" s="375"/>
      <c r="D45" s="341" t="s">
        <v>69</v>
      </c>
      <c r="E45" s="140">
        <v>0.17</v>
      </c>
      <c r="F45" s="153"/>
      <c r="G45" s="203"/>
      <c r="H45" s="203"/>
      <c r="I45" s="153"/>
      <c r="J45" s="160"/>
      <c r="K45" s="160"/>
      <c r="L45" s="260"/>
      <c r="M45" s="260"/>
      <c r="N45" s="260"/>
      <c r="O45" s="260"/>
      <c r="P45" s="261"/>
      <c r="Q45" s="154"/>
      <c r="R45" s="154"/>
      <c r="S45" s="155"/>
      <c r="T45" s="155"/>
      <c r="U45" s="155"/>
      <c r="V45" s="156"/>
      <c r="W45" s="156"/>
      <c r="X45" s="156"/>
      <c r="Y45" s="157"/>
      <c r="Z45" s="158"/>
      <c r="AA45" s="320"/>
      <c r="AB45" s="287"/>
      <c r="AC45" s="321"/>
      <c r="AD45" s="289"/>
      <c r="AE45" s="322"/>
      <c r="AF45" s="322"/>
      <c r="AG45" s="90"/>
      <c r="AH45" s="91"/>
      <c r="AI45" s="488"/>
      <c r="AJ45" s="461"/>
      <c r="AK45" s="489"/>
      <c r="AL45" s="489"/>
      <c r="AM45" s="90"/>
      <c r="AN45" s="91"/>
      <c r="AO45" s="209"/>
      <c r="AP45" s="206"/>
      <c r="AQ45" s="109"/>
      <c r="AR45" s="109"/>
      <c r="AS45" s="90"/>
      <c r="AT45" s="91"/>
      <c r="AU45" s="209"/>
      <c r="AV45" s="206"/>
      <c r="AW45" s="110"/>
      <c r="AX45" s="109"/>
      <c r="AY45" s="90"/>
      <c r="AZ45" s="91"/>
      <c r="BA45" s="209"/>
      <c r="BB45" s="206"/>
      <c r="BC45" s="216"/>
      <c r="BD45" s="111"/>
    </row>
    <row r="46" spans="1:56" ht="191.25" customHeight="1" thickBot="1" x14ac:dyDescent="0.35">
      <c r="A46" s="81">
        <v>27</v>
      </c>
      <c r="B46" s="378"/>
      <c r="C46" s="368" t="s">
        <v>140</v>
      </c>
      <c r="D46" s="159" t="s">
        <v>141</v>
      </c>
      <c r="E46" s="222">
        <v>7.0000000000000007E-2</v>
      </c>
      <c r="F46" s="160" t="s">
        <v>54</v>
      </c>
      <c r="G46" s="161" t="s">
        <v>142</v>
      </c>
      <c r="H46" s="137" t="s">
        <v>256</v>
      </c>
      <c r="I46" s="160"/>
      <c r="J46" s="160" t="s">
        <v>74</v>
      </c>
      <c r="K46" s="160" t="s">
        <v>143</v>
      </c>
      <c r="L46" s="262">
        <v>1</v>
      </c>
      <c r="M46" s="263">
        <v>1</v>
      </c>
      <c r="N46" s="263">
        <v>1</v>
      </c>
      <c r="O46" s="263">
        <v>1</v>
      </c>
      <c r="P46" s="263">
        <v>1</v>
      </c>
      <c r="Q46" s="160" t="s">
        <v>58</v>
      </c>
      <c r="R46" s="160" t="s">
        <v>277</v>
      </c>
      <c r="S46" s="162" t="s">
        <v>319</v>
      </c>
      <c r="T46" s="162"/>
      <c r="U46" s="162"/>
      <c r="V46" s="156"/>
      <c r="W46" s="156"/>
      <c r="X46" s="156"/>
      <c r="Y46" s="157"/>
      <c r="Z46" s="158"/>
      <c r="AA46" s="314" t="str">
        <f>$G$46</f>
        <v>Porcentaje de Requerimientos Asignados a la Alcaldia Local Respondidos</v>
      </c>
      <c r="AB46" s="323">
        <f t="shared" si="0"/>
        <v>1</v>
      </c>
      <c r="AC46" s="324">
        <v>0.54900000000000004</v>
      </c>
      <c r="AD46" s="325">
        <f>AC46/AB46</f>
        <v>0.54900000000000004</v>
      </c>
      <c r="AE46" s="326" t="s">
        <v>350</v>
      </c>
      <c r="AF46" s="327" t="s">
        <v>339</v>
      </c>
      <c r="AG46" s="90" t="str">
        <f>$G$46</f>
        <v>Porcentaje de Requerimientos Asignados a la Alcaldia Local Respondidos</v>
      </c>
      <c r="AH46" s="91">
        <f t="shared" si="1"/>
        <v>1</v>
      </c>
      <c r="AI46" s="504">
        <v>0.8</v>
      </c>
      <c r="AJ46" s="461">
        <f>AI46/AH46</f>
        <v>0.8</v>
      </c>
      <c r="AK46" s="500" t="s">
        <v>416</v>
      </c>
      <c r="AL46" s="500" t="s">
        <v>441</v>
      </c>
      <c r="AM46" s="90" t="str">
        <f>$G$46</f>
        <v>Porcentaje de Requerimientos Asignados a la Alcaldia Local Respondidos</v>
      </c>
      <c r="AN46" s="91">
        <f t="shared" si="2"/>
        <v>1</v>
      </c>
      <c r="AO46" s="209"/>
      <c r="AP46" s="206">
        <f>AO46/AN46</f>
        <v>0</v>
      </c>
      <c r="AQ46" s="109"/>
      <c r="AR46" s="109"/>
      <c r="AS46" s="90" t="str">
        <f>$G$46</f>
        <v>Porcentaje de Requerimientos Asignados a la Alcaldia Local Respondidos</v>
      </c>
      <c r="AT46" s="91">
        <f t="shared" si="3"/>
        <v>1</v>
      </c>
      <c r="AU46" s="209"/>
      <c r="AV46" s="206">
        <f>AU46/AT46</f>
        <v>0</v>
      </c>
      <c r="AW46" s="110"/>
      <c r="AX46" s="109"/>
      <c r="AY46" s="90" t="str">
        <f>$G$46</f>
        <v>Porcentaje de Requerimientos Asignados a la Alcaldia Local Respondidos</v>
      </c>
      <c r="AZ46" s="91">
        <f t="shared" si="4"/>
        <v>1</v>
      </c>
      <c r="BA46" s="209"/>
      <c r="BB46" s="206">
        <f>BA46/AZ46</f>
        <v>0</v>
      </c>
      <c r="BC46" s="216">
        <f t="shared" si="5"/>
        <v>0</v>
      </c>
      <c r="BD46" s="111"/>
    </row>
    <row r="47" spans="1:56" ht="42.75" customHeight="1" thickBot="1" x14ac:dyDescent="0.25">
      <c r="A47" s="81"/>
      <c r="B47" s="378"/>
      <c r="C47" s="369"/>
      <c r="D47" s="113" t="s">
        <v>69</v>
      </c>
      <c r="E47" s="163">
        <v>7.0000000000000007E-2</v>
      </c>
      <c r="F47" s="117"/>
      <c r="G47" s="130"/>
      <c r="H47" s="130"/>
      <c r="I47" s="117"/>
      <c r="J47" s="160"/>
      <c r="K47" s="160"/>
      <c r="L47" s="264"/>
      <c r="M47" s="264"/>
      <c r="N47" s="264"/>
      <c r="O47" s="264"/>
      <c r="P47" s="264"/>
      <c r="Q47" s="117"/>
      <c r="R47" s="117"/>
      <c r="S47" s="118"/>
      <c r="T47" s="118"/>
      <c r="U47" s="118"/>
      <c r="V47" s="164"/>
      <c r="W47" s="164"/>
      <c r="X47" s="164"/>
      <c r="Y47" s="165"/>
      <c r="Z47" s="166"/>
      <c r="AA47" s="320"/>
      <c r="AB47" s="287"/>
      <c r="AC47" s="288"/>
      <c r="AD47" s="289"/>
      <c r="AE47" s="290"/>
      <c r="AF47" s="290"/>
      <c r="AG47" s="90"/>
      <c r="AH47" s="91"/>
      <c r="AI47" s="465"/>
      <c r="AJ47" s="461"/>
      <c r="AK47" s="466"/>
      <c r="AL47" s="466"/>
      <c r="AM47" s="90"/>
      <c r="AN47" s="91"/>
      <c r="AO47" s="210"/>
      <c r="AP47" s="206"/>
      <c r="AQ47" s="119"/>
      <c r="AR47" s="119"/>
      <c r="AS47" s="90"/>
      <c r="AT47" s="91"/>
      <c r="AU47" s="210"/>
      <c r="AV47" s="206"/>
      <c r="AW47" s="123"/>
      <c r="AX47" s="119"/>
      <c r="AY47" s="90"/>
      <c r="AZ47" s="91"/>
      <c r="BA47" s="210"/>
      <c r="BB47" s="206"/>
      <c r="BC47" s="216"/>
      <c r="BD47" s="124"/>
    </row>
    <row r="48" spans="1:56" s="394" customFormat="1" ht="141.75" customHeight="1" thickBot="1" x14ac:dyDescent="0.25">
      <c r="A48" s="381">
        <v>28</v>
      </c>
      <c r="B48" s="382"/>
      <c r="C48" s="418" t="s">
        <v>144</v>
      </c>
      <c r="D48" s="364" t="s">
        <v>386</v>
      </c>
      <c r="E48" s="419">
        <v>0.05</v>
      </c>
      <c r="F48" s="361" t="s">
        <v>60</v>
      </c>
      <c r="G48" s="420" t="s">
        <v>387</v>
      </c>
      <c r="H48" s="420" t="s">
        <v>388</v>
      </c>
      <c r="I48" s="361">
        <v>682</v>
      </c>
      <c r="J48" s="421" t="s">
        <v>76</v>
      </c>
      <c r="K48" s="421" t="s">
        <v>389</v>
      </c>
      <c r="L48" s="361"/>
      <c r="M48" s="361"/>
      <c r="N48" s="362" t="s">
        <v>403</v>
      </c>
      <c r="O48" s="362" t="s">
        <v>403</v>
      </c>
      <c r="P48" s="362">
        <v>1</v>
      </c>
      <c r="Q48" s="361" t="s">
        <v>58</v>
      </c>
      <c r="R48" s="422" t="s">
        <v>390</v>
      </c>
      <c r="S48" s="422" t="s">
        <v>391</v>
      </c>
      <c r="T48" s="423" t="s">
        <v>392</v>
      </c>
      <c r="U48" s="423" t="s">
        <v>172</v>
      </c>
      <c r="V48" s="320"/>
      <c r="W48" s="320"/>
      <c r="X48" s="320"/>
      <c r="Y48" s="88"/>
      <c r="Z48" s="390"/>
      <c r="AA48" s="302" t="str">
        <f>$G$48</f>
        <v>TRD de contratos aplicada para la serie de contratos en la alcaldía local para la documentación producida entre el 29 de diciembre de 2006 al 29 de septiembre de 2016</v>
      </c>
      <c r="AB48" s="298">
        <f t="shared" si="0"/>
        <v>0</v>
      </c>
      <c r="AC48" s="298" t="s">
        <v>393</v>
      </c>
      <c r="AD48" s="298" t="s">
        <v>393</v>
      </c>
      <c r="AE48" s="298" t="s">
        <v>393</v>
      </c>
      <c r="AF48" s="298" t="s">
        <v>393</v>
      </c>
      <c r="AG48" s="320" t="str">
        <f>$G$48</f>
        <v>TRD de contratos aplicada para la serie de contratos en la alcaldía local para la documentación producida entre el 29 de diciembre de 2006 al 29 de septiembre de 2016</v>
      </c>
      <c r="AH48" s="334">
        <f t="shared" si="1"/>
        <v>0</v>
      </c>
      <c r="AI48" s="471"/>
      <c r="AJ48" s="461" t="s">
        <v>452</v>
      </c>
      <c r="AK48" s="473"/>
      <c r="AL48" s="473"/>
      <c r="AM48" s="320" t="str">
        <f>$G$48</f>
        <v>TRD de contratos aplicada para la serie de contratos en la alcaldía local para la documentación producida entre el 29 de diciembre de 2006 al 29 de septiembre de 2016</v>
      </c>
      <c r="AN48" s="334" t="str">
        <f t="shared" si="2"/>
        <v>50% (341)</v>
      </c>
      <c r="AO48" s="334"/>
      <c r="AP48" s="289" t="e">
        <f>AO48/AN48</f>
        <v>#VALUE!</v>
      </c>
      <c r="AQ48" s="320"/>
      <c r="AR48" s="320"/>
      <c r="AS48" s="320" t="str">
        <f>$G$48</f>
        <v>TRD de contratos aplicada para la serie de contratos en la alcaldía local para la documentación producida entre el 29 de diciembre de 2006 al 29 de septiembre de 2016</v>
      </c>
      <c r="AT48" s="334" t="str">
        <f t="shared" si="3"/>
        <v>50% (341)</v>
      </c>
      <c r="AU48" s="334"/>
      <c r="AV48" s="289" t="e">
        <f>AU48/AT48</f>
        <v>#VALUE!</v>
      </c>
      <c r="AW48" s="391"/>
      <c r="AX48" s="320"/>
      <c r="AY48" s="320" t="str">
        <f>$G$48</f>
        <v>TRD de contratos aplicada para la serie de contratos en la alcaldía local para la documentación producida entre el 29 de diciembre de 2006 al 29 de septiembre de 2016</v>
      </c>
      <c r="AZ48" s="334">
        <f t="shared" si="4"/>
        <v>1</v>
      </c>
      <c r="BA48" s="334"/>
      <c r="BB48" s="289">
        <f>BA48/AZ48</f>
        <v>0</v>
      </c>
      <c r="BC48" s="392">
        <f t="shared" si="5"/>
        <v>0</v>
      </c>
      <c r="BD48" s="393"/>
    </row>
    <row r="49" spans="1:56" ht="28.5" customHeight="1" thickBot="1" x14ac:dyDescent="0.25">
      <c r="A49" s="152"/>
      <c r="B49" s="378"/>
      <c r="C49" s="376"/>
      <c r="D49" s="228" t="s">
        <v>69</v>
      </c>
      <c r="E49" s="167">
        <v>0.05</v>
      </c>
      <c r="F49" s="226"/>
      <c r="G49" s="227"/>
      <c r="H49" s="227"/>
      <c r="I49" s="226"/>
      <c r="J49" s="226"/>
      <c r="K49" s="226"/>
      <c r="L49" s="265"/>
      <c r="M49" s="265"/>
      <c r="N49" s="262"/>
      <c r="O49" s="262"/>
      <c r="P49" s="266"/>
      <c r="Q49" s="226"/>
      <c r="R49" s="226"/>
      <c r="S49" s="230"/>
      <c r="T49" s="230"/>
      <c r="U49" s="230"/>
      <c r="V49" s="231"/>
      <c r="W49" s="231"/>
      <c r="X49" s="231"/>
      <c r="Y49" s="232"/>
      <c r="Z49" s="233"/>
      <c r="AA49" s="320"/>
      <c r="AB49" s="287"/>
      <c r="AC49" s="321"/>
      <c r="AD49" s="289"/>
      <c r="AE49" s="328"/>
      <c r="AF49" s="328"/>
      <c r="AG49" s="234"/>
      <c r="AH49" s="235"/>
      <c r="AI49" s="490"/>
      <c r="AJ49" s="491"/>
      <c r="AK49" s="492"/>
      <c r="AL49" s="492"/>
      <c r="AM49" s="234"/>
      <c r="AN49" s="235"/>
      <c r="AO49" s="236"/>
      <c r="AP49" s="237"/>
      <c r="AQ49" s="231"/>
      <c r="AR49" s="231"/>
      <c r="AS49" s="234"/>
      <c r="AT49" s="235"/>
      <c r="AU49" s="236"/>
      <c r="AV49" s="237"/>
      <c r="AW49" s="238"/>
      <c r="AX49" s="231"/>
      <c r="AY49" s="234"/>
      <c r="AZ49" s="235"/>
      <c r="BA49" s="236"/>
      <c r="BB49" s="237"/>
      <c r="BC49" s="239"/>
      <c r="BD49" s="240"/>
    </row>
    <row r="50" spans="1:56" s="394" customFormat="1" ht="205.5" customHeight="1" thickBot="1" x14ac:dyDescent="0.25">
      <c r="A50" s="381">
        <v>29</v>
      </c>
      <c r="B50" s="382"/>
      <c r="C50" s="424" t="s">
        <v>316</v>
      </c>
      <c r="D50" s="364" t="s">
        <v>394</v>
      </c>
      <c r="E50" s="419">
        <v>0.05</v>
      </c>
      <c r="F50" s="421" t="s">
        <v>54</v>
      </c>
      <c r="G50" s="425" t="s">
        <v>395</v>
      </c>
      <c r="H50" s="421" t="s">
        <v>396</v>
      </c>
      <c r="I50" s="421" t="s">
        <v>232</v>
      </c>
      <c r="J50" s="421" t="s">
        <v>74</v>
      </c>
      <c r="K50" s="421" t="s">
        <v>145</v>
      </c>
      <c r="L50" s="363"/>
      <c r="M50" s="363"/>
      <c r="N50" s="363">
        <v>1</v>
      </c>
      <c r="O50" s="363">
        <v>1</v>
      </c>
      <c r="P50" s="363">
        <v>1</v>
      </c>
      <c r="Q50" s="421" t="s">
        <v>58</v>
      </c>
      <c r="R50" s="423" t="s">
        <v>397</v>
      </c>
      <c r="S50" s="423" t="s">
        <v>398</v>
      </c>
      <c r="T50" s="423" t="s">
        <v>399</v>
      </c>
      <c r="U50" s="423" t="s">
        <v>172</v>
      </c>
      <c r="V50" s="405"/>
      <c r="W50" s="405"/>
      <c r="X50" s="405"/>
      <c r="Y50" s="168"/>
      <c r="Z50" s="426"/>
      <c r="AA50" s="314" t="str">
        <f>$G$50</f>
        <v>Porcentaje del lineamientos de gestión de TIC Impartidas por la DTI del nivel central Cumplidas</v>
      </c>
      <c r="AB50" s="323">
        <f t="shared" si="0"/>
        <v>0</v>
      </c>
      <c r="AC50" s="298" t="s">
        <v>393</v>
      </c>
      <c r="AD50" s="298" t="s">
        <v>393</v>
      </c>
      <c r="AE50" s="298" t="s">
        <v>393</v>
      </c>
      <c r="AF50" s="298" t="s">
        <v>393</v>
      </c>
      <c r="AG50" s="320" t="str">
        <f>$G$50</f>
        <v>Porcentaje del lineamientos de gestión de TIC Impartidas por la DTI del nivel central Cumplidas</v>
      </c>
      <c r="AH50" s="287">
        <f t="shared" si="1"/>
        <v>0</v>
      </c>
      <c r="AI50" s="493"/>
      <c r="AJ50" s="461" t="s">
        <v>452</v>
      </c>
      <c r="AK50" s="485"/>
      <c r="AL50" s="485"/>
      <c r="AM50" s="320" t="str">
        <f>$G$50</f>
        <v>Porcentaje del lineamientos de gestión de TIC Impartidas por la DTI del nivel central Cumplidas</v>
      </c>
      <c r="AN50" s="287">
        <f t="shared" si="2"/>
        <v>1</v>
      </c>
      <c r="AO50" s="329"/>
      <c r="AP50" s="289">
        <f>AO50/AN50</f>
        <v>0</v>
      </c>
      <c r="AQ50" s="405"/>
      <c r="AR50" s="405"/>
      <c r="AS50" s="320" t="str">
        <f>$G$50</f>
        <v>Porcentaje del lineamientos de gestión de TIC Impartidas por la DTI del nivel central Cumplidas</v>
      </c>
      <c r="AT50" s="287">
        <f t="shared" si="3"/>
        <v>1</v>
      </c>
      <c r="AU50" s="329"/>
      <c r="AV50" s="289">
        <f>AU50/AT50</f>
        <v>0</v>
      </c>
      <c r="AW50" s="406"/>
      <c r="AX50" s="405"/>
      <c r="AY50" s="320" t="str">
        <f>$G$50</f>
        <v>Porcentaje del lineamientos de gestión de TIC Impartidas por la DTI del nivel central Cumplidas</v>
      </c>
      <c r="AZ50" s="287">
        <f t="shared" si="4"/>
        <v>1</v>
      </c>
      <c r="BA50" s="329"/>
      <c r="BB50" s="289">
        <f>BA50/AZ50</f>
        <v>0</v>
      </c>
      <c r="BC50" s="392">
        <f t="shared" si="5"/>
        <v>0</v>
      </c>
      <c r="BD50" s="407"/>
    </row>
    <row r="51" spans="1:56" ht="31.5" customHeight="1" thickBot="1" x14ac:dyDescent="0.25">
      <c r="A51" s="81"/>
      <c r="B51" s="380"/>
      <c r="C51" s="370"/>
      <c r="D51" s="170" t="s">
        <v>69</v>
      </c>
      <c r="E51" s="167">
        <v>0.05</v>
      </c>
      <c r="F51" s="97"/>
      <c r="G51" s="161"/>
      <c r="H51" s="160"/>
      <c r="I51" s="160"/>
      <c r="J51" s="160"/>
      <c r="K51" s="160"/>
      <c r="L51" s="262"/>
      <c r="M51" s="262"/>
      <c r="N51" s="262"/>
      <c r="O51" s="262"/>
      <c r="P51" s="262"/>
      <c r="Q51" s="160"/>
      <c r="R51" s="160"/>
      <c r="S51" s="162"/>
      <c r="T51" s="162"/>
      <c r="U51" s="162"/>
      <c r="V51" s="109"/>
      <c r="W51" s="109"/>
      <c r="X51" s="109"/>
      <c r="Y51" s="168"/>
      <c r="Z51" s="169"/>
      <c r="AA51" s="320"/>
      <c r="AB51" s="287"/>
      <c r="AC51" s="329"/>
      <c r="AD51" s="289"/>
      <c r="AE51" s="322"/>
      <c r="AF51" s="322"/>
      <c r="AG51" s="90"/>
      <c r="AH51" s="91"/>
      <c r="AI51" s="494"/>
      <c r="AJ51" s="461"/>
      <c r="AK51" s="489"/>
      <c r="AL51" s="489"/>
      <c r="AM51" s="90"/>
      <c r="AN51" s="91"/>
      <c r="AO51" s="212"/>
      <c r="AP51" s="206"/>
      <c r="AQ51" s="109"/>
      <c r="AR51" s="109"/>
      <c r="AS51" s="90"/>
      <c r="AT51" s="91"/>
      <c r="AU51" s="212"/>
      <c r="AV51" s="206"/>
      <c r="AW51" s="110"/>
      <c r="AX51" s="109"/>
      <c r="AY51" s="90"/>
      <c r="AZ51" s="91"/>
      <c r="BA51" s="212"/>
      <c r="BB51" s="206"/>
      <c r="BC51" s="216"/>
      <c r="BD51" s="111"/>
    </row>
    <row r="52" spans="1:56" s="394" customFormat="1" ht="218.25" customHeight="1" thickBot="1" x14ac:dyDescent="0.25">
      <c r="A52" s="381">
        <v>30</v>
      </c>
      <c r="B52" s="572" t="s">
        <v>146</v>
      </c>
      <c r="C52" s="559" t="s">
        <v>147</v>
      </c>
      <c r="D52" s="582" t="s">
        <v>400</v>
      </c>
      <c r="E52" s="508">
        <v>0.03</v>
      </c>
      <c r="F52" s="428" t="s">
        <v>165</v>
      </c>
      <c r="G52" s="427" t="s">
        <v>254</v>
      </c>
      <c r="H52" s="427" t="s">
        <v>255</v>
      </c>
      <c r="I52" s="429"/>
      <c r="J52" s="266" t="s">
        <v>76</v>
      </c>
      <c r="K52" s="266" t="s">
        <v>247</v>
      </c>
      <c r="L52" s="252"/>
      <c r="M52" s="267"/>
      <c r="N52" s="250"/>
      <c r="O52" s="250">
        <v>1</v>
      </c>
      <c r="P52" s="268">
        <v>2</v>
      </c>
      <c r="Q52" s="255" t="s">
        <v>58</v>
      </c>
      <c r="R52" s="430" t="s">
        <v>230</v>
      </c>
      <c r="T52" s="431"/>
      <c r="U52" s="431"/>
      <c r="V52" s="320"/>
      <c r="W52" s="320"/>
      <c r="X52" s="320"/>
      <c r="Y52" s="120"/>
      <c r="Z52" s="390"/>
      <c r="AA52" s="330" t="str">
        <f>$G$52</f>
        <v>Ejercicios de evaluación de los requisitos legales aplicables el proceso/Alcaldía realizados</v>
      </c>
      <c r="AB52" s="331">
        <f t="shared" si="0"/>
        <v>0</v>
      </c>
      <c r="AC52" s="331">
        <v>0</v>
      </c>
      <c r="AD52" s="332" t="s">
        <v>354</v>
      </c>
      <c r="AE52" s="333" t="s">
        <v>355</v>
      </c>
      <c r="AF52" s="333"/>
      <c r="AG52" s="320" t="str">
        <f>$G$52</f>
        <v>Ejercicios de evaluación de los requisitos legales aplicables el proceso/Alcaldía realizados</v>
      </c>
      <c r="AH52" s="334">
        <f t="shared" si="1"/>
        <v>0</v>
      </c>
      <c r="AI52" s="471"/>
      <c r="AJ52" s="461" t="s">
        <v>452</v>
      </c>
      <c r="AK52" s="473"/>
      <c r="AL52" s="473"/>
      <c r="AM52" s="320" t="str">
        <f>$G$52</f>
        <v>Ejercicios de evaluación de los requisitos legales aplicables el proceso/Alcaldía realizados</v>
      </c>
      <c r="AN52" s="334">
        <f t="shared" si="2"/>
        <v>0</v>
      </c>
      <c r="AO52" s="334"/>
      <c r="AP52" s="289" t="e">
        <f t="shared" ref="AP52:AP58" si="15">AO52/AN52</f>
        <v>#DIV/0!</v>
      </c>
      <c r="AQ52" s="320"/>
      <c r="AR52" s="320"/>
      <c r="AS52" s="320" t="str">
        <f>$G$52</f>
        <v>Ejercicios de evaluación de los requisitos legales aplicables el proceso/Alcaldía realizados</v>
      </c>
      <c r="AT52" s="334">
        <f t="shared" si="3"/>
        <v>1</v>
      </c>
      <c r="AU52" s="334"/>
      <c r="AV52" s="289">
        <f t="shared" ref="AV52:AV58" si="16">AU52/AT52</f>
        <v>0</v>
      </c>
      <c r="AW52" s="391"/>
      <c r="AX52" s="320"/>
      <c r="AY52" s="320" t="str">
        <f>$G$52</f>
        <v>Ejercicios de evaluación de los requisitos legales aplicables el proceso/Alcaldía realizados</v>
      </c>
      <c r="AZ52" s="334">
        <f t="shared" si="4"/>
        <v>2</v>
      </c>
      <c r="BA52" s="334"/>
      <c r="BB52" s="289">
        <f t="shared" ref="BB52:BB58" si="17">BA52/AZ52</f>
        <v>0</v>
      </c>
      <c r="BC52" s="392">
        <f t="shared" si="5"/>
        <v>0</v>
      </c>
      <c r="BD52" s="393"/>
    </row>
    <row r="53" spans="1:56" s="394" customFormat="1" ht="162" customHeight="1" thickBot="1" x14ac:dyDescent="0.25">
      <c r="A53" s="381">
        <v>32</v>
      </c>
      <c r="B53" s="573"/>
      <c r="C53" s="560"/>
      <c r="D53" s="582" t="s">
        <v>248</v>
      </c>
      <c r="E53" s="508">
        <v>0.03</v>
      </c>
      <c r="F53" s="428" t="s">
        <v>165</v>
      </c>
      <c r="G53" s="427" t="s">
        <v>233</v>
      </c>
      <c r="H53" s="427" t="s">
        <v>235</v>
      </c>
      <c r="I53" s="432"/>
      <c r="J53" s="434"/>
      <c r="K53" s="435" t="s">
        <v>233</v>
      </c>
      <c r="L53" s="270"/>
      <c r="M53" s="270">
        <v>1</v>
      </c>
      <c r="N53" s="269"/>
      <c r="O53" s="271">
        <v>1</v>
      </c>
      <c r="P53" s="272">
        <v>2</v>
      </c>
      <c r="Q53" s="413" t="s">
        <v>58</v>
      </c>
      <c r="R53" s="433" t="s">
        <v>234</v>
      </c>
      <c r="T53" s="415"/>
      <c r="U53" s="415"/>
      <c r="V53" s="398"/>
      <c r="W53" s="398"/>
      <c r="X53" s="398"/>
      <c r="Y53" s="126"/>
      <c r="Z53" s="399"/>
      <c r="AA53" s="320" t="str">
        <f>$G$53</f>
        <v>Mediciones de desempeño ambiental realizadas en el proceso/alcaldia local</v>
      </c>
      <c r="AB53" s="334">
        <f t="shared" si="0"/>
        <v>0</v>
      </c>
      <c r="AC53" s="334"/>
      <c r="AD53" s="332" t="s">
        <v>354</v>
      </c>
      <c r="AE53" s="333" t="s">
        <v>355</v>
      </c>
      <c r="AF53" s="335"/>
      <c r="AG53" s="320" t="str">
        <f>$G$53</f>
        <v>Mediciones de desempeño ambiental realizadas en el proceso/alcaldia local</v>
      </c>
      <c r="AH53" s="334">
        <f t="shared" si="1"/>
        <v>1</v>
      </c>
      <c r="AI53" s="471">
        <v>1</v>
      </c>
      <c r="AJ53" s="472">
        <v>1</v>
      </c>
      <c r="AK53" s="473" t="s">
        <v>447</v>
      </c>
      <c r="AL53" s="473"/>
      <c r="AM53" s="320" t="str">
        <f>$G$53</f>
        <v>Mediciones de desempeño ambiental realizadas en el proceso/alcaldia local</v>
      </c>
      <c r="AN53" s="334">
        <f t="shared" si="2"/>
        <v>0</v>
      </c>
      <c r="AO53" s="334"/>
      <c r="AP53" s="289" t="e">
        <f t="shared" si="15"/>
        <v>#DIV/0!</v>
      </c>
      <c r="AQ53" s="320"/>
      <c r="AR53" s="320"/>
      <c r="AS53" s="320" t="str">
        <f>$G$53</f>
        <v>Mediciones de desempeño ambiental realizadas en el proceso/alcaldia local</v>
      </c>
      <c r="AT53" s="334">
        <f t="shared" si="3"/>
        <v>1</v>
      </c>
      <c r="AU53" s="334"/>
      <c r="AV53" s="289">
        <f t="shared" si="16"/>
        <v>0</v>
      </c>
      <c r="AW53" s="391"/>
      <c r="AX53" s="320"/>
      <c r="AY53" s="320" t="str">
        <f>$G$53</f>
        <v>Mediciones de desempeño ambiental realizadas en el proceso/alcaldia local</v>
      </c>
      <c r="AZ53" s="334">
        <f t="shared" si="4"/>
        <v>2</v>
      </c>
      <c r="BA53" s="334"/>
      <c r="BB53" s="289">
        <f t="shared" si="17"/>
        <v>0</v>
      </c>
      <c r="BC53" s="392">
        <f t="shared" si="5"/>
        <v>0</v>
      </c>
      <c r="BD53" s="393"/>
    </row>
    <row r="54" spans="1:56" s="394" customFormat="1" ht="408.75" customHeight="1" thickBot="1" x14ac:dyDescent="0.25">
      <c r="A54" s="395">
        <v>33</v>
      </c>
      <c r="B54" s="573"/>
      <c r="C54" s="560"/>
      <c r="D54" s="582" t="s">
        <v>261</v>
      </c>
      <c r="E54" s="509">
        <v>2.5000000000000001E-2</v>
      </c>
      <c r="F54" s="428" t="s">
        <v>165</v>
      </c>
      <c r="G54" s="427" t="s">
        <v>257</v>
      </c>
      <c r="H54" s="427" t="s">
        <v>258</v>
      </c>
      <c r="I54" s="432">
        <v>308</v>
      </c>
      <c r="J54" s="434" t="s">
        <v>166</v>
      </c>
      <c r="K54" s="435" t="s">
        <v>317</v>
      </c>
      <c r="L54" s="270">
        <v>140</v>
      </c>
      <c r="M54" s="270">
        <v>70</v>
      </c>
      <c r="N54" s="270">
        <v>30</v>
      </c>
      <c r="O54" s="271">
        <v>0</v>
      </c>
      <c r="P54" s="272">
        <v>0</v>
      </c>
      <c r="Q54" s="413" t="s">
        <v>58</v>
      </c>
      <c r="R54" s="433" t="s">
        <v>320</v>
      </c>
      <c r="T54" s="415"/>
      <c r="U54" s="415"/>
      <c r="V54" s="398"/>
      <c r="W54" s="398"/>
      <c r="X54" s="398"/>
      <c r="Y54" s="126"/>
      <c r="Z54" s="399"/>
      <c r="AA54" s="320" t="str">
        <f>$G$54</f>
        <v>Disminución de requerimientos ciudadanos vencidos asignados al proceso/Alcaldía Local</v>
      </c>
      <c r="AB54" s="334">
        <f t="shared" si="0"/>
        <v>140</v>
      </c>
      <c r="AC54" s="334">
        <v>140</v>
      </c>
      <c r="AD54" s="446">
        <v>1</v>
      </c>
      <c r="AE54" s="333" t="s">
        <v>401</v>
      </c>
      <c r="AF54" s="335" t="s">
        <v>402</v>
      </c>
      <c r="AG54" s="320" t="str">
        <f>$G$54</f>
        <v>Disminución de requerimientos ciudadanos vencidos asignados al proceso/Alcaldía Local</v>
      </c>
      <c r="AH54" s="334">
        <f t="shared" si="1"/>
        <v>70</v>
      </c>
      <c r="AI54" s="471">
        <v>124</v>
      </c>
      <c r="AJ54" s="472">
        <f>+(AC54-AI54)/(AB54-AH54)</f>
        <v>0.22857142857142856</v>
      </c>
      <c r="AK54" s="473" t="s">
        <v>451</v>
      </c>
      <c r="AL54" s="473"/>
      <c r="AM54" s="320" t="str">
        <f>$G$54</f>
        <v>Disminución de requerimientos ciudadanos vencidos asignados al proceso/Alcaldía Local</v>
      </c>
      <c r="AN54" s="334">
        <f t="shared" si="2"/>
        <v>30</v>
      </c>
      <c r="AO54" s="334"/>
      <c r="AP54" s="289">
        <f t="shared" si="15"/>
        <v>0</v>
      </c>
      <c r="AQ54" s="320"/>
      <c r="AR54" s="320"/>
      <c r="AS54" s="320" t="str">
        <f>$G$54</f>
        <v>Disminución de requerimientos ciudadanos vencidos asignados al proceso/Alcaldía Local</v>
      </c>
      <c r="AT54" s="334">
        <f t="shared" si="3"/>
        <v>0</v>
      </c>
      <c r="AU54" s="334"/>
      <c r="AV54" s="289" t="e">
        <f t="shared" si="16"/>
        <v>#DIV/0!</v>
      </c>
      <c r="AW54" s="391"/>
      <c r="AX54" s="320"/>
      <c r="AY54" s="320" t="str">
        <f>$G$54</f>
        <v>Disminución de requerimientos ciudadanos vencidos asignados al proceso/Alcaldía Local</v>
      </c>
      <c r="AZ54" s="334">
        <f t="shared" si="4"/>
        <v>0</v>
      </c>
      <c r="BA54" s="334"/>
      <c r="BB54" s="289" t="e">
        <f t="shared" si="17"/>
        <v>#DIV/0!</v>
      </c>
      <c r="BC54" s="392" t="e">
        <f t="shared" si="5"/>
        <v>#DIV/0!</v>
      </c>
      <c r="BD54" s="393"/>
    </row>
    <row r="55" spans="1:56" s="394" customFormat="1" ht="150" customHeight="1" thickBot="1" x14ac:dyDescent="0.25">
      <c r="A55" s="381">
        <v>34</v>
      </c>
      <c r="B55" s="573"/>
      <c r="C55" s="560"/>
      <c r="D55" s="582" t="s">
        <v>262</v>
      </c>
      <c r="E55" s="511">
        <v>2.5000000000000001E-2</v>
      </c>
      <c r="F55" s="428" t="s">
        <v>165</v>
      </c>
      <c r="G55" s="427" t="s">
        <v>236</v>
      </c>
      <c r="H55" s="427" t="s">
        <v>263</v>
      </c>
      <c r="I55" s="432"/>
      <c r="J55" s="434"/>
      <c r="K55" s="435" t="s">
        <v>237</v>
      </c>
      <c r="L55" s="273"/>
      <c r="M55" s="273">
        <v>1</v>
      </c>
      <c r="N55" s="273"/>
      <c r="O55" s="273">
        <v>1</v>
      </c>
      <c r="P55" s="274">
        <v>2</v>
      </c>
      <c r="Q55" s="274" t="s">
        <v>58</v>
      </c>
      <c r="R55" s="436" t="s">
        <v>238</v>
      </c>
      <c r="T55" s="415"/>
      <c r="U55" s="415"/>
      <c r="V55" s="398"/>
      <c r="W55" s="398"/>
      <c r="X55" s="398"/>
      <c r="Y55" s="126"/>
      <c r="Z55" s="399"/>
      <c r="AA55" s="320" t="str">
        <f>$G$55</f>
        <v>Buenas practicas y lecciones aprendidas identificadas por proceso o Alcaldía Local en la herramienta de gestión del conocimiento (AGORA)</v>
      </c>
      <c r="AB55" s="334">
        <f t="shared" si="0"/>
        <v>0</v>
      </c>
      <c r="AC55" s="334"/>
      <c r="AD55" s="332" t="s">
        <v>354</v>
      </c>
      <c r="AE55" s="333" t="s">
        <v>355</v>
      </c>
      <c r="AF55" s="335"/>
      <c r="AG55" s="320" t="str">
        <f>$G$55</f>
        <v>Buenas practicas y lecciones aprendidas identificadas por proceso o Alcaldía Local en la herramienta de gestión del conocimiento (AGORA)</v>
      </c>
      <c r="AH55" s="334">
        <f t="shared" si="1"/>
        <v>1</v>
      </c>
      <c r="AI55" s="471">
        <v>0</v>
      </c>
      <c r="AJ55" s="472">
        <v>0</v>
      </c>
      <c r="AK55" s="473" t="s">
        <v>446</v>
      </c>
      <c r="AL55" s="473"/>
      <c r="AM55" s="320" t="str">
        <f>$G$55</f>
        <v>Buenas practicas y lecciones aprendidas identificadas por proceso o Alcaldía Local en la herramienta de gestión del conocimiento (AGORA)</v>
      </c>
      <c r="AN55" s="334">
        <f t="shared" si="2"/>
        <v>0</v>
      </c>
      <c r="AO55" s="334"/>
      <c r="AP55" s="289" t="e">
        <f t="shared" si="15"/>
        <v>#DIV/0!</v>
      </c>
      <c r="AQ55" s="320"/>
      <c r="AR55" s="320"/>
      <c r="AS55" s="320" t="str">
        <f>$G$55</f>
        <v>Buenas practicas y lecciones aprendidas identificadas por proceso o Alcaldía Local en la herramienta de gestión del conocimiento (AGORA)</v>
      </c>
      <c r="AT55" s="334">
        <f t="shared" si="3"/>
        <v>1</v>
      </c>
      <c r="AU55" s="334"/>
      <c r="AV55" s="289">
        <f t="shared" si="16"/>
        <v>0</v>
      </c>
      <c r="AW55" s="391"/>
      <c r="AX55" s="320"/>
      <c r="AY55" s="320" t="str">
        <f>$G$55</f>
        <v>Buenas practicas y lecciones aprendidas identificadas por proceso o Alcaldía Local en la herramienta de gestión del conocimiento (AGORA)</v>
      </c>
      <c r="AZ55" s="334">
        <f t="shared" si="4"/>
        <v>2</v>
      </c>
      <c r="BA55" s="334"/>
      <c r="BB55" s="289">
        <f t="shared" si="17"/>
        <v>0</v>
      </c>
      <c r="BC55" s="392">
        <f t="shared" si="5"/>
        <v>0</v>
      </c>
      <c r="BD55" s="393"/>
    </row>
    <row r="56" spans="1:56" s="394" customFormat="1" ht="150" customHeight="1" thickBot="1" x14ac:dyDescent="0.25">
      <c r="A56" s="395">
        <v>35</v>
      </c>
      <c r="B56" s="573"/>
      <c r="C56" s="560"/>
      <c r="D56" s="582" t="s">
        <v>264</v>
      </c>
      <c r="E56" s="508">
        <v>0.03</v>
      </c>
      <c r="F56" s="428" t="s">
        <v>165</v>
      </c>
      <c r="G56" s="427" t="s">
        <v>249</v>
      </c>
      <c r="H56" s="427" t="s">
        <v>250</v>
      </c>
      <c r="I56" s="437">
        <v>2293</v>
      </c>
      <c r="J56" s="438" t="s">
        <v>76</v>
      </c>
      <c r="K56" s="435" t="s">
        <v>251</v>
      </c>
      <c r="L56" s="273"/>
      <c r="M56" s="275">
        <v>0.5</v>
      </c>
      <c r="N56" s="273"/>
      <c r="O56" s="275">
        <v>0.5</v>
      </c>
      <c r="P56" s="276">
        <v>1</v>
      </c>
      <c r="Q56" s="274" t="s">
        <v>58</v>
      </c>
      <c r="R56" s="436" t="s">
        <v>319</v>
      </c>
      <c r="T56" s="414"/>
      <c r="U56" s="414"/>
      <c r="V56" s="403"/>
      <c r="W56" s="403"/>
      <c r="X56" s="403"/>
      <c r="Y56" s="126"/>
      <c r="Z56" s="404"/>
      <c r="AA56" s="320" t="str">
        <f>$G$56</f>
        <v>Porcentaje de depuración de las comunicaciones en el aplicatio de gestión documental</v>
      </c>
      <c r="AB56" s="287">
        <f t="shared" si="0"/>
        <v>0</v>
      </c>
      <c r="AC56" s="321"/>
      <c r="AD56" s="332" t="s">
        <v>354</v>
      </c>
      <c r="AE56" s="333" t="s">
        <v>355</v>
      </c>
      <c r="AF56" s="322"/>
      <c r="AG56" s="320" t="str">
        <f>$G$56</f>
        <v>Porcentaje de depuración de las comunicaciones en el aplicatio de gestión documental</v>
      </c>
      <c r="AH56" s="287">
        <f t="shared" si="1"/>
        <v>0.5</v>
      </c>
      <c r="AI56" s="484">
        <v>0</v>
      </c>
      <c r="AJ56" s="472">
        <v>0</v>
      </c>
      <c r="AK56" s="485" t="s">
        <v>456</v>
      </c>
      <c r="AL56" s="485" t="s">
        <v>445</v>
      </c>
      <c r="AM56" s="320" t="str">
        <f>$G$56</f>
        <v>Porcentaje de depuración de las comunicaciones en el aplicatio de gestión documental</v>
      </c>
      <c r="AN56" s="287">
        <f t="shared" si="2"/>
        <v>0</v>
      </c>
      <c r="AO56" s="321"/>
      <c r="AP56" s="289" t="e">
        <f t="shared" si="15"/>
        <v>#DIV/0!</v>
      </c>
      <c r="AQ56" s="405"/>
      <c r="AR56" s="405"/>
      <c r="AS56" s="320" t="str">
        <f>$G$56</f>
        <v>Porcentaje de depuración de las comunicaciones en el aplicatio de gestión documental</v>
      </c>
      <c r="AT56" s="287">
        <f t="shared" si="3"/>
        <v>0.5</v>
      </c>
      <c r="AU56" s="321"/>
      <c r="AV56" s="289">
        <f t="shared" si="16"/>
        <v>0</v>
      </c>
      <c r="AW56" s="406"/>
      <c r="AX56" s="405"/>
      <c r="AY56" s="320" t="str">
        <f>$G$56</f>
        <v>Porcentaje de depuración de las comunicaciones en el aplicatio de gestión documental</v>
      </c>
      <c r="AZ56" s="287">
        <f t="shared" si="4"/>
        <v>1</v>
      </c>
      <c r="BA56" s="321"/>
      <c r="BB56" s="289">
        <f t="shared" si="17"/>
        <v>0</v>
      </c>
      <c r="BC56" s="392">
        <f t="shared" si="5"/>
        <v>0</v>
      </c>
      <c r="BD56" s="407"/>
    </row>
    <row r="57" spans="1:56" s="394" customFormat="1" ht="206.25" customHeight="1" thickBot="1" x14ac:dyDescent="0.25">
      <c r="A57" s="381">
        <v>38</v>
      </c>
      <c r="B57" s="573"/>
      <c r="C57" s="560"/>
      <c r="D57" s="582" t="s">
        <v>454</v>
      </c>
      <c r="E57" s="508">
        <v>0.03</v>
      </c>
      <c r="F57" s="428" t="s">
        <v>165</v>
      </c>
      <c r="G57" s="427" t="s">
        <v>265</v>
      </c>
      <c r="H57" s="427" t="s">
        <v>453</v>
      </c>
      <c r="I57" s="266" t="s">
        <v>232</v>
      </c>
      <c r="J57" s="435" t="s">
        <v>74</v>
      </c>
      <c r="K57" s="435" t="s">
        <v>259</v>
      </c>
      <c r="L57" s="277">
        <v>1</v>
      </c>
      <c r="M57" s="277">
        <v>1</v>
      </c>
      <c r="N57" s="277">
        <v>1</v>
      </c>
      <c r="O57" s="277">
        <v>1</v>
      </c>
      <c r="P57" s="276">
        <v>1</v>
      </c>
      <c r="Q57" s="274" t="s">
        <v>58</v>
      </c>
      <c r="R57" s="436" t="s">
        <v>260</v>
      </c>
      <c r="T57" s="414"/>
      <c r="U57" s="414"/>
      <c r="V57" s="403"/>
      <c r="W57" s="403"/>
      <c r="X57" s="403"/>
      <c r="Y57" s="126"/>
      <c r="Z57" s="404"/>
      <c r="AA57" s="320" t="str">
        <f>$G$57</f>
        <v>Acciones correctivas documentadas y vigentes</v>
      </c>
      <c r="AB57" s="287">
        <f t="shared" si="0"/>
        <v>1</v>
      </c>
      <c r="AC57" s="343">
        <v>0.315</v>
      </c>
      <c r="AD57" s="337">
        <f t="shared" si="6"/>
        <v>0.315</v>
      </c>
      <c r="AE57" s="322" t="s">
        <v>356</v>
      </c>
      <c r="AF57" s="322"/>
      <c r="AG57" s="320" t="str">
        <f>$G$57</f>
        <v>Acciones correctivas documentadas y vigentes</v>
      </c>
      <c r="AH57" s="287">
        <f t="shared" si="1"/>
        <v>1</v>
      </c>
      <c r="AI57" s="507">
        <v>0.66</v>
      </c>
      <c r="AJ57" s="507">
        <f>AI57/AH57</f>
        <v>0.66</v>
      </c>
      <c r="AK57" s="485" t="s">
        <v>455</v>
      </c>
      <c r="AL57" s="485" t="s">
        <v>444</v>
      </c>
      <c r="AM57" s="320" t="str">
        <f>$G$57</f>
        <v>Acciones correctivas documentadas y vigentes</v>
      </c>
      <c r="AN57" s="287">
        <f t="shared" si="2"/>
        <v>1</v>
      </c>
      <c r="AO57" s="321"/>
      <c r="AP57" s="289">
        <f t="shared" si="15"/>
        <v>0</v>
      </c>
      <c r="AQ57" s="405"/>
      <c r="AR57" s="405"/>
      <c r="AS57" s="320" t="str">
        <f>$G$57</f>
        <v>Acciones correctivas documentadas y vigentes</v>
      </c>
      <c r="AT57" s="287">
        <f t="shared" si="3"/>
        <v>1</v>
      </c>
      <c r="AU57" s="321"/>
      <c r="AV57" s="289">
        <f t="shared" si="16"/>
        <v>0</v>
      </c>
      <c r="AW57" s="406"/>
      <c r="AX57" s="405"/>
      <c r="AY57" s="320" t="str">
        <f>$G$57</f>
        <v>Acciones correctivas documentadas y vigentes</v>
      </c>
      <c r="AZ57" s="287">
        <f t="shared" si="4"/>
        <v>1</v>
      </c>
      <c r="BA57" s="321"/>
      <c r="BB57" s="289">
        <f t="shared" si="17"/>
        <v>0</v>
      </c>
      <c r="BC57" s="392">
        <f t="shared" si="5"/>
        <v>0</v>
      </c>
      <c r="BD57" s="407"/>
    </row>
    <row r="58" spans="1:56" s="394" customFormat="1" ht="163.5" customHeight="1" thickBot="1" x14ac:dyDescent="0.25">
      <c r="A58" s="395">
        <v>39</v>
      </c>
      <c r="B58" s="573"/>
      <c r="C58" s="561"/>
      <c r="D58" s="582" t="s">
        <v>266</v>
      </c>
      <c r="E58" s="510">
        <v>0.03</v>
      </c>
      <c r="F58" s="428" t="s">
        <v>165</v>
      </c>
      <c r="G58" s="427" t="s">
        <v>267</v>
      </c>
      <c r="H58" s="427" t="s">
        <v>272</v>
      </c>
      <c r="I58" s="439" t="s">
        <v>232</v>
      </c>
      <c r="J58" s="440" t="s">
        <v>74</v>
      </c>
      <c r="K58" s="435" t="s">
        <v>318</v>
      </c>
      <c r="L58" s="277">
        <v>1</v>
      </c>
      <c r="M58" s="277">
        <v>1</v>
      </c>
      <c r="N58" s="277">
        <v>1</v>
      </c>
      <c r="O58" s="277">
        <v>1</v>
      </c>
      <c r="P58" s="276">
        <v>1</v>
      </c>
      <c r="Q58" s="274" t="s">
        <v>58</v>
      </c>
      <c r="R58" s="436" t="s">
        <v>321</v>
      </c>
      <c r="T58" s="441"/>
      <c r="U58" s="441"/>
      <c r="V58" s="442"/>
      <c r="W58" s="442"/>
      <c r="X58" s="442"/>
      <c r="Y58" s="126"/>
      <c r="Z58" s="443"/>
      <c r="AA58" s="320" t="str">
        <f>$G$58</f>
        <v>Información publicada según lineamientos de la ley de transparencia 1712 de 2014</v>
      </c>
      <c r="AB58" s="287">
        <f t="shared" si="0"/>
        <v>1</v>
      </c>
      <c r="AC58" s="336">
        <v>0.98199999999999998</v>
      </c>
      <c r="AD58" s="337">
        <f t="shared" si="6"/>
        <v>0.98199999999999998</v>
      </c>
      <c r="AE58" s="290" t="s">
        <v>357</v>
      </c>
      <c r="AF58" s="338" t="s">
        <v>358</v>
      </c>
      <c r="AG58" s="320" t="str">
        <f>$G$58</f>
        <v>Información publicada según lineamientos de la ley de transparencia 1712 de 2014</v>
      </c>
      <c r="AH58" s="287">
        <f t="shared" si="1"/>
        <v>1</v>
      </c>
      <c r="AI58" s="506">
        <v>0.98</v>
      </c>
      <c r="AJ58" s="506">
        <v>0.98</v>
      </c>
      <c r="AK58" s="495" t="s">
        <v>442</v>
      </c>
      <c r="AL58" s="495" t="s">
        <v>443</v>
      </c>
      <c r="AM58" s="320" t="str">
        <f>$G$58</f>
        <v>Información publicada según lineamientos de la ley de transparencia 1712 de 2014</v>
      </c>
      <c r="AN58" s="287">
        <f t="shared" si="2"/>
        <v>1</v>
      </c>
      <c r="AO58" s="288"/>
      <c r="AP58" s="289">
        <f t="shared" si="15"/>
        <v>0</v>
      </c>
      <c r="AQ58" s="286"/>
      <c r="AR58" s="286"/>
      <c r="AS58" s="320" t="str">
        <f>$G$58</f>
        <v>Información publicada según lineamientos de la ley de transparencia 1712 de 2014</v>
      </c>
      <c r="AT58" s="287">
        <f t="shared" si="3"/>
        <v>1</v>
      </c>
      <c r="AU58" s="288"/>
      <c r="AV58" s="289">
        <f t="shared" si="16"/>
        <v>0</v>
      </c>
      <c r="AW58" s="444"/>
      <c r="AX58" s="286"/>
      <c r="AY58" s="320" t="str">
        <f>$G$58</f>
        <v>Información publicada según lineamientos de la ley de transparencia 1712 de 2014</v>
      </c>
      <c r="AZ58" s="287">
        <f t="shared" si="4"/>
        <v>1</v>
      </c>
      <c r="BA58" s="288"/>
      <c r="BB58" s="289">
        <f t="shared" si="17"/>
        <v>0</v>
      </c>
      <c r="BC58" s="392">
        <f t="shared" si="5"/>
        <v>0</v>
      </c>
      <c r="BD58" s="445"/>
    </row>
    <row r="59" spans="1:56" ht="112.5" customHeight="1" thickBot="1" x14ac:dyDescent="0.35">
      <c r="A59" s="171"/>
      <c r="B59" s="563" t="s">
        <v>148</v>
      </c>
      <c r="C59" s="564"/>
      <c r="D59" s="564"/>
      <c r="E59" s="187">
        <f>SUM(E52:E58,E51,E49,E47,E45,E34,E24,E20,E18)</f>
        <v>1</v>
      </c>
      <c r="F59" s="172"/>
      <c r="G59" s="173"/>
      <c r="H59" s="174"/>
      <c r="I59" s="174"/>
      <c r="J59" s="174"/>
      <c r="K59" s="174"/>
      <c r="L59" s="174"/>
      <c r="M59" s="174"/>
      <c r="N59" s="174"/>
      <c r="O59" s="174"/>
      <c r="P59" s="175"/>
      <c r="Q59" s="174"/>
      <c r="R59" s="174"/>
      <c r="S59" s="176"/>
      <c r="T59" s="176"/>
      <c r="U59" s="176"/>
      <c r="V59" s="176"/>
      <c r="W59" s="176"/>
      <c r="X59" s="176"/>
      <c r="Y59" s="176"/>
      <c r="Z59" s="176"/>
      <c r="AA59" s="550" t="s">
        <v>149</v>
      </c>
      <c r="AB59" s="550"/>
      <c r="AC59" s="550"/>
      <c r="AD59" s="345">
        <f>AVERAGE(AD15:AD58)</f>
        <v>0.93079999999999996</v>
      </c>
      <c r="AE59" s="177"/>
      <c r="AF59" s="176"/>
      <c r="AG59" s="549" t="s">
        <v>150</v>
      </c>
      <c r="AH59" s="549"/>
      <c r="AI59" s="549"/>
      <c r="AJ59" s="496">
        <f>AVERAGE(AJ15:AJ58)</f>
        <v>0.73188042328042324</v>
      </c>
      <c r="AK59" s="496"/>
      <c r="AL59" s="497"/>
      <c r="AM59" s="550" t="s">
        <v>151</v>
      </c>
      <c r="AN59" s="550"/>
      <c r="AO59" s="550"/>
      <c r="AP59" s="177" t="e">
        <f>AVERAGE(AP15:AP58)</f>
        <v>#DIV/0!</v>
      </c>
      <c r="AQ59" s="177"/>
      <c r="AR59" s="178"/>
      <c r="AS59" s="551" t="s">
        <v>152</v>
      </c>
      <c r="AT59" s="551"/>
      <c r="AU59" s="551"/>
      <c r="AV59" s="177" t="e">
        <f>AVERAGE(AV15:AV58)</f>
        <v>#DIV/0!</v>
      </c>
      <c r="AW59" s="177"/>
      <c r="AX59" s="552" t="s">
        <v>153</v>
      </c>
      <c r="AY59" s="553"/>
      <c r="AZ59" s="554"/>
      <c r="BA59" s="179" t="e">
        <f>SUM(BC15:BC17,BC19,BC21:BC23,BC25:BC33,BC35:BC44,BC46,BC48:BC48,BC50,BC52:BC58)</f>
        <v>#DIV/0!</v>
      </c>
      <c r="BB59" s="179"/>
      <c r="BC59" s="217"/>
      <c r="BD59" s="180"/>
    </row>
    <row r="60" spans="1:56" ht="15.75" customHeight="1" x14ac:dyDescent="0.25">
      <c r="A60" s="52"/>
      <c r="B60" s="181"/>
      <c r="C60" s="181"/>
      <c r="D60" s="182"/>
      <c r="E60" s="183"/>
      <c r="F60" s="181"/>
      <c r="G60" s="181"/>
      <c r="H60" s="39"/>
      <c r="I60" s="39"/>
      <c r="J60" s="39"/>
      <c r="K60" s="39"/>
      <c r="L60" s="39"/>
      <c r="M60" s="39"/>
      <c r="N60" s="39"/>
      <c r="O60" s="39"/>
      <c r="P60" s="39"/>
      <c r="Q60" s="39"/>
      <c r="R60" s="39"/>
      <c r="S60" s="39"/>
      <c r="T60" s="39"/>
      <c r="U60" s="39"/>
      <c r="V60" s="39"/>
      <c r="W60" s="39"/>
      <c r="X60" s="39"/>
      <c r="Y60" s="39"/>
      <c r="Z60" s="39"/>
      <c r="AA60" s="548"/>
      <c r="AB60" s="548"/>
      <c r="AC60" s="548"/>
      <c r="AD60" s="184"/>
      <c r="AE60" s="185"/>
      <c r="AF60" s="185"/>
      <c r="AG60" s="548"/>
      <c r="AH60" s="548"/>
      <c r="AI60" s="548"/>
      <c r="AJ60" s="498"/>
      <c r="AK60" s="499"/>
      <c r="AL60" s="499"/>
      <c r="AM60" s="548"/>
      <c r="AN60" s="548"/>
      <c r="AO60" s="548"/>
      <c r="AP60" s="184"/>
      <c r="AQ60" s="185"/>
      <c r="AR60" s="185"/>
      <c r="AS60" s="548"/>
      <c r="AT60" s="548"/>
      <c r="AU60" s="548"/>
      <c r="AV60" s="184"/>
      <c r="AW60" s="185"/>
      <c r="AX60" s="185"/>
      <c r="AY60" s="548"/>
      <c r="AZ60" s="548"/>
      <c r="BA60" s="548"/>
      <c r="BB60" s="184"/>
      <c r="BC60" s="184"/>
      <c r="BD60" s="185"/>
    </row>
  </sheetData>
  <autoFilter ref="A13:BD59">
    <filterColumn colId="23" showButton="0"/>
  </autoFilter>
  <mergeCells count="69">
    <mergeCell ref="A1:Z1"/>
    <mergeCell ref="A2:Z2"/>
    <mergeCell ref="AM60:AO60"/>
    <mergeCell ref="AS60:AU60"/>
    <mergeCell ref="C52:C58"/>
    <mergeCell ref="AM12:AO12"/>
    <mergeCell ref="AF12:AF13"/>
    <mergeCell ref="AG12:AI12"/>
    <mergeCell ref="B59:D59"/>
    <mergeCell ref="X13:Y13"/>
    <mergeCell ref="D12:S12"/>
    <mergeCell ref="AJ12:AJ13"/>
    <mergeCell ref="AK12:AK13"/>
    <mergeCell ref="B52:B58"/>
    <mergeCell ref="A10:B12"/>
    <mergeCell ref="C13:C14"/>
    <mergeCell ref="AY60:BA60"/>
    <mergeCell ref="AG59:AI59"/>
    <mergeCell ref="AA59:AC59"/>
    <mergeCell ref="AM59:AO59"/>
    <mergeCell ref="AS59:AU59"/>
    <mergeCell ref="AX59:AZ59"/>
    <mergeCell ref="AA60:AC60"/>
    <mergeCell ref="AG60:AI60"/>
    <mergeCell ref="V12:Z12"/>
    <mergeCell ref="AA12:AC12"/>
    <mergeCell ref="AD12:AD13"/>
    <mergeCell ref="AE12:AE13"/>
    <mergeCell ref="AX12:AX13"/>
    <mergeCell ref="AP12:AP13"/>
    <mergeCell ref="AQ12:AQ13"/>
    <mergeCell ref="AR12:AR13"/>
    <mergeCell ref="AL12:AL13"/>
    <mergeCell ref="AA6:AF6"/>
    <mergeCell ref="AG6:AL6"/>
    <mergeCell ref="AM6:AR6"/>
    <mergeCell ref="AS6:AX6"/>
    <mergeCell ref="AY6:BD6"/>
    <mergeCell ref="AM5:AR5"/>
    <mergeCell ref="BB12:BB13"/>
    <mergeCell ref="BD12:BD13"/>
    <mergeCell ref="AW12:AW13"/>
    <mergeCell ref="AS12:AU12"/>
    <mergeCell ref="AV12:AV13"/>
    <mergeCell ref="AS11:AX11"/>
    <mergeCell ref="AY11:BD11"/>
    <mergeCell ref="AS10:AX10"/>
    <mergeCell ref="AY10:BD10"/>
    <mergeCell ref="AS5:AX5"/>
    <mergeCell ref="AM8:AO8"/>
    <mergeCell ref="AY5:BD5"/>
    <mergeCell ref="AS8:AU8"/>
    <mergeCell ref="AY8:BA8"/>
    <mergeCell ref="AY12:BA12"/>
    <mergeCell ref="AM10:AR10"/>
    <mergeCell ref="AM11:AR11"/>
    <mergeCell ref="D10:Z11"/>
    <mergeCell ref="AG8:AI8"/>
    <mergeCell ref="AA10:AF10"/>
    <mergeCell ref="AG10:AL10"/>
    <mergeCell ref="AA8:AC8"/>
    <mergeCell ref="AA11:AF11"/>
    <mergeCell ref="AG11:AL11"/>
    <mergeCell ref="C3:H3"/>
    <mergeCell ref="E4:H4"/>
    <mergeCell ref="E5:H5"/>
    <mergeCell ref="D7:S7"/>
    <mergeCell ref="L8:O8"/>
    <mergeCell ref="D8:K8"/>
  </mergeCells>
  <conditionalFormatting sqref="AD59:AE59 AJ59:AK59 AP59:AQ59 AV59:AW59 BA59:BD59 AD15:AD32 AD49 AD34:AD47 AD51:AD52 AJ59:AJ60 AJ15:AJ40 AJ43:AJ56 AD57:AD60 BB15:BC60 AP15:AP60 AV15:AV60">
    <cfRule type="containsText" dxfId="35" priority="347" operator="containsText" text="N/A">
      <formula>NOT(ISERROR(SEARCH("N/A",AD15)))</formula>
    </cfRule>
    <cfRule type="cellIs" dxfId="34" priority="348" operator="between">
      <formula>#REF!</formula>
      <formula>#REF!</formula>
    </cfRule>
    <cfRule type="cellIs" dxfId="33" priority="349" operator="between">
      <formula>#REF!</formula>
      <formula>#REF!</formula>
    </cfRule>
    <cfRule type="cellIs" dxfId="32" priority="350" operator="between">
      <formula>#REF!</formula>
      <formula>#REF!</formula>
    </cfRule>
  </conditionalFormatting>
  <conditionalFormatting sqref="AP60 AV60 BB60:BC60 AJ60 AD60">
    <cfRule type="containsText" dxfId="31" priority="411" operator="containsText" text="N/A">
      <formula>NOT(ISERROR(SEARCH("N/A",AD60)))</formula>
    </cfRule>
    <cfRule type="cellIs" dxfId="30" priority="412" operator="between">
      <formula>$B$11</formula>
      <formula>#REF!</formula>
    </cfRule>
    <cfRule type="cellIs" dxfId="29" priority="413" operator="between">
      <formula>$B$9</formula>
      <formula>#REF!</formula>
    </cfRule>
    <cfRule type="cellIs" dxfId="28" priority="414" operator="between">
      <formula>#REF!</formula>
      <formula>#REF!</formula>
    </cfRule>
  </conditionalFormatting>
  <conditionalFormatting sqref="BB60:BC60 AP60 AV60 AJ60 AD60">
    <cfRule type="containsText" dxfId="27" priority="451" operator="containsText" text="N/A">
      <formula>NOT(ISERROR(SEARCH("N/A",AD60)))</formula>
    </cfRule>
    <cfRule type="cellIs" dxfId="26" priority="452" operator="between">
      <formula>#REF!</formula>
      <formula>#REF!</formula>
    </cfRule>
    <cfRule type="cellIs" dxfId="25" priority="453" operator="between">
      <formula>$B$9</formula>
      <formula>#REF!</formula>
    </cfRule>
    <cfRule type="cellIs" dxfId="24" priority="454" operator="between">
      <formula>#REF!</formula>
      <formula>#REF!</formula>
    </cfRule>
  </conditionalFormatting>
  <conditionalFormatting sqref="AE59">
    <cfRule type="colorScale" priority="126">
      <colorScale>
        <cfvo type="min"/>
        <cfvo type="percentile" val="50"/>
        <cfvo type="max"/>
        <color rgb="FFF8696B"/>
        <color rgb="FFFFEB84"/>
        <color rgb="FF63BE7B"/>
      </colorScale>
    </cfRule>
  </conditionalFormatting>
  <conditionalFormatting sqref="AK59">
    <cfRule type="colorScale" priority="125">
      <colorScale>
        <cfvo type="min"/>
        <cfvo type="percentile" val="50"/>
        <cfvo type="max"/>
        <color rgb="FFF8696B"/>
        <color rgb="FFFFEB84"/>
        <color rgb="FF63BE7B"/>
      </colorScale>
    </cfRule>
  </conditionalFormatting>
  <conditionalFormatting sqref="AQ59">
    <cfRule type="colorScale" priority="124">
      <colorScale>
        <cfvo type="min"/>
        <cfvo type="percentile" val="50"/>
        <cfvo type="max"/>
        <color rgb="FFF8696B"/>
        <color rgb="FFFFEB84"/>
        <color rgb="FF63BE7B"/>
      </colorScale>
    </cfRule>
  </conditionalFormatting>
  <conditionalFormatting sqref="AW59">
    <cfRule type="colorScale" priority="123">
      <colorScale>
        <cfvo type="min"/>
        <cfvo type="percentile" val="50"/>
        <cfvo type="max"/>
        <color rgb="FFF8696B"/>
        <color rgb="FFFFEB84"/>
        <color rgb="FF63BE7B"/>
      </colorScale>
    </cfRule>
  </conditionalFormatting>
  <conditionalFormatting sqref="BB59:BC59">
    <cfRule type="colorScale" priority="122">
      <colorScale>
        <cfvo type="min"/>
        <cfvo type="percentile" val="50"/>
        <cfvo type="max"/>
        <color rgb="FFF8696B"/>
        <color rgb="FFFFEB84"/>
        <color rgb="FF63BE7B"/>
      </colorScale>
    </cfRule>
  </conditionalFormatting>
  <conditionalFormatting sqref="AD59">
    <cfRule type="colorScale" priority="113">
      <colorScale>
        <cfvo type="min"/>
        <cfvo type="percentile" val="50"/>
        <cfvo type="max"/>
        <color rgb="FFF8696B"/>
        <color rgb="FFFFEB84"/>
        <color rgb="FF63BE7B"/>
      </colorScale>
    </cfRule>
  </conditionalFormatting>
  <conditionalFormatting sqref="AJ59">
    <cfRule type="colorScale" priority="104">
      <colorScale>
        <cfvo type="min"/>
        <cfvo type="percentile" val="50"/>
        <cfvo type="max"/>
        <color rgb="FFF8696B"/>
        <color rgb="FFFFEB84"/>
        <color rgb="FF63BE7B"/>
      </colorScale>
    </cfRule>
  </conditionalFormatting>
  <conditionalFormatting sqref="AP59">
    <cfRule type="colorScale" priority="95">
      <colorScale>
        <cfvo type="min"/>
        <cfvo type="percentile" val="50"/>
        <cfvo type="max"/>
        <color rgb="FFF8696B"/>
        <color rgb="FFFFEB84"/>
        <color rgb="FF63BE7B"/>
      </colorScale>
    </cfRule>
  </conditionalFormatting>
  <conditionalFormatting sqref="AV59">
    <cfRule type="colorScale" priority="86">
      <colorScale>
        <cfvo type="min"/>
        <cfvo type="percentile" val="50"/>
        <cfvo type="max"/>
        <color rgb="FFF8696B"/>
        <color rgb="FFFFEB84"/>
        <color rgb="FF63BE7B"/>
      </colorScale>
    </cfRule>
  </conditionalFormatting>
  <conditionalFormatting sqref="BA59">
    <cfRule type="colorScale" priority="74">
      <colorScale>
        <cfvo type="min"/>
        <cfvo type="percentile" val="50"/>
        <cfvo type="max"/>
        <color rgb="FF63BE7B"/>
        <color rgb="FFFFEB84"/>
        <color rgb="FFF8696B"/>
      </colorScale>
    </cfRule>
  </conditionalFormatting>
  <conditionalFormatting sqref="AV59">
    <cfRule type="iconSet" priority="2011">
      <iconSet iconSet="4Arrows">
        <cfvo type="percent" val="0"/>
        <cfvo type="percent" val="25"/>
        <cfvo type="percent" val="50"/>
        <cfvo type="percent" val="75"/>
      </iconSet>
    </cfRule>
  </conditionalFormatting>
  <conditionalFormatting sqref="BA59">
    <cfRule type="colorScale" priority="2016">
      <colorScale>
        <cfvo type="num" val="0.45"/>
        <cfvo type="percent" val="0.65"/>
        <cfvo type="percent" val="100"/>
        <color rgb="FFF8696B"/>
        <color rgb="FFFFEB84"/>
        <color rgb="FF63BE7B"/>
      </colorScale>
    </cfRule>
  </conditionalFormatting>
  <conditionalFormatting sqref="AE44">
    <cfRule type="containsText" dxfId="23" priority="29" operator="containsText" text="N/A">
      <formula>NOT(ISERROR(SEARCH("N/A",AE44)))</formula>
    </cfRule>
    <cfRule type="cellIs" dxfId="22" priority="30" operator="between">
      <formula>#REF!</formula>
      <formula>#REF!</formula>
    </cfRule>
    <cfRule type="cellIs" dxfId="21" priority="31" operator="between">
      <formula>#REF!</formula>
      <formula>#REF!</formula>
    </cfRule>
    <cfRule type="cellIs" dxfId="20" priority="32" operator="between">
      <formula>#REF!</formula>
      <formula>#REF!</formula>
    </cfRule>
  </conditionalFormatting>
  <conditionalFormatting sqref="AD53">
    <cfRule type="containsText" dxfId="19" priority="17" operator="containsText" text="N/A">
      <formula>NOT(ISERROR(SEARCH("N/A",AD53)))</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D54">
    <cfRule type="containsText" dxfId="15" priority="13" operator="containsText" text="N/A">
      <formula>NOT(ISERROR(SEARCH("N/A",AD54)))</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D55">
    <cfRule type="containsText" dxfId="11" priority="9" operator="containsText" text="N/A">
      <formula>NOT(ISERROR(SEARCH("N/A",AD55)))</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D56">
    <cfRule type="containsText" dxfId="7" priority="5" operator="containsText" text="N/A">
      <formula>NOT(ISERROR(SEARCH("N/A",AD56)))</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D33">
    <cfRule type="containsText" dxfId="3" priority="1" operator="containsText" text="N/A">
      <formula>NOT(ISERROR(SEARCH("N/A",AD33)))</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8">
    <dataValidation type="list" allowBlank="1" showInputMessage="1" showErrorMessage="1" sqref="B4">
      <formula1>DEPENDENCIA</formula1>
    </dataValidation>
    <dataValidation type="list" allowBlank="1" showInputMessage="1" showErrorMessage="1" sqref="B5">
      <formula1>LIDERPROCESO</formula1>
    </dataValidation>
    <dataValidation type="list" allowBlank="1" showInputMessage="1" showErrorMessage="1" error="Escriba un texto " promptTitle="Cualquier contenido" sqref="F58 F15:F56">
      <formula1>META2</formula1>
    </dataValidation>
    <dataValidation type="list" allowBlank="1" showInputMessage="1" showErrorMessage="1" sqref="J19:J58">
      <formula1>PROGRAMACION</formula1>
    </dataValidation>
    <dataValidation type="list" allowBlank="1" showInputMessage="1" showErrorMessage="1" sqref="Q15:Q58">
      <formula1>INDICADOR</formula1>
    </dataValidation>
    <dataValidation type="list" allowBlank="1" showInputMessage="1" showErrorMessage="1" sqref="V15:V58">
      <formula1>FUENTE</formula1>
    </dataValidation>
    <dataValidation type="list" allowBlank="1" showInputMessage="1" showErrorMessage="1" sqref="W15:W58">
      <formula1>RUBROS</formula1>
    </dataValidation>
    <dataValidation type="list" allowBlank="1" showInputMessage="1" showErrorMessage="1" sqref="U15:U58">
      <formula1>CONTRALORIA</formula1>
    </dataValidation>
  </dataValidations>
  <hyperlinks>
    <hyperlink ref="AF58" r:id="rId1"/>
  </hyperlinks>
  <printOptions horizontalCentered="1" verticalCentered="1"/>
  <pageMargins left="0.70866141732283472" right="0.70866141732283472" top="0.74803149606299213" bottom="0.74803149606299213" header="0.31496062992125984" footer="0.31496062992125984"/>
  <pageSetup paperSize="14" scale="17" orientation="landscape" horizontalDpi="4294967293" r:id="rId2"/>
  <headerFooter>
    <oddFooter>&amp;RCódigo: PLE-PIN-F018
Versión: 1
Vigencia desde: 8 septiembre de 2017</oddFooter>
  </headerFooter>
  <colBreaks count="1" manualBreakCount="1">
    <brk id="26" max="42" man="1"/>
  </col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C4" sqref="C4"/>
    </sheetView>
  </sheetViews>
  <sheetFormatPr baseColWidth="10" defaultRowHeight="15" x14ac:dyDescent="0.25"/>
  <sheetData>
    <row r="1" spans="1:2" x14ac:dyDescent="0.25">
      <c r="A1">
        <v>6</v>
      </c>
      <c r="B1">
        <v>29</v>
      </c>
    </row>
    <row r="2" spans="1:2" x14ac:dyDescent="0.25">
      <c r="A2">
        <v>11</v>
      </c>
      <c r="B2">
        <v>19</v>
      </c>
    </row>
    <row r="3" spans="1:2" x14ac:dyDescent="0.25">
      <c r="A3">
        <v>6</v>
      </c>
      <c r="B3">
        <v>19</v>
      </c>
    </row>
    <row r="4" spans="1:2" x14ac:dyDescent="0.25">
      <c r="A4">
        <v>25</v>
      </c>
      <c r="B4">
        <v>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6:L19"/>
  <sheetViews>
    <sheetView workbookViewId="0">
      <selection activeCell="L20" sqref="L20"/>
    </sheetView>
  </sheetViews>
  <sheetFormatPr baseColWidth="10" defaultRowHeight="15" x14ac:dyDescent="0.25"/>
  <sheetData>
    <row r="16" spans="9:9" x14ac:dyDescent="0.25">
      <c r="I16">
        <f>700/8</f>
        <v>87.5</v>
      </c>
    </row>
    <row r="19" spans="10:12" x14ac:dyDescent="0.25">
      <c r="J19" s="241">
        <v>0.33</v>
      </c>
      <c r="K19" s="241">
        <v>0.16</v>
      </c>
      <c r="L19" s="242">
        <f>J19*K19</f>
        <v>5.2800000000000007E-2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7"/>
  <sheetViews>
    <sheetView zoomScale="55" zoomScaleNormal="55" workbookViewId="0">
      <selection activeCell="P15" sqref="P15"/>
    </sheetView>
  </sheetViews>
  <sheetFormatPr baseColWidth="10" defaultRowHeight="15" x14ac:dyDescent="0.25"/>
  <cols>
    <col min="1" max="1" width="25.140625" customWidth="1"/>
    <col min="2" max="2" width="46" customWidth="1"/>
    <col min="3" max="3" width="56.5703125" bestFit="1" customWidth="1"/>
    <col min="4" max="4" width="43.28515625" customWidth="1"/>
    <col min="5" max="5" width="13.28515625" customWidth="1"/>
  </cols>
  <sheetData>
    <row r="1" spans="1:8" x14ac:dyDescent="0.25">
      <c r="A1" t="s">
        <v>154</v>
      </c>
      <c r="B1" t="s">
        <v>41</v>
      </c>
      <c r="C1" t="s">
        <v>155</v>
      </c>
      <c r="D1" t="s">
        <v>156</v>
      </c>
      <c r="F1" t="s">
        <v>157</v>
      </c>
    </row>
    <row r="2" spans="1:8" x14ac:dyDescent="0.25">
      <c r="A2" t="s">
        <v>158</v>
      </c>
      <c r="B2" t="s">
        <v>159</v>
      </c>
      <c r="C2" t="s">
        <v>60</v>
      </c>
      <c r="D2" t="s">
        <v>76</v>
      </c>
      <c r="F2" t="s">
        <v>113</v>
      </c>
    </row>
    <row r="3" spans="1:8" x14ac:dyDescent="0.25">
      <c r="A3" t="s">
        <v>160</v>
      </c>
      <c r="B3" t="s">
        <v>161</v>
      </c>
      <c r="C3" t="s">
        <v>162</v>
      </c>
      <c r="D3" t="s">
        <v>74</v>
      </c>
      <c r="F3" t="s">
        <v>58</v>
      </c>
    </row>
    <row r="4" spans="1:8" x14ac:dyDescent="0.25">
      <c r="A4" t="s">
        <v>163</v>
      </c>
      <c r="C4" t="s">
        <v>54</v>
      </c>
      <c r="D4" t="s">
        <v>139</v>
      </c>
      <c r="F4" t="s">
        <v>68</v>
      </c>
    </row>
    <row r="5" spans="1:8" x14ac:dyDescent="0.25">
      <c r="A5" t="s">
        <v>164</v>
      </c>
      <c r="C5" t="s">
        <v>165</v>
      </c>
      <c r="D5" t="s">
        <v>166</v>
      </c>
    </row>
    <row r="6" spans="1:8" x14ac:dyDescent="0.25">
      <c r="A6" t="s">
        <v>167</v>
      </c>
      <c r="E6" t="s">
        <v>168</v>
      </c>
      <c r="G6" t="s">
        <v>169</v>
      </c>
    </row>
    <row r="7" spans="1:8" x14ac:dyDescent="0.25">
      <c r="A7" t="s">
        <v>170</v>
      </c>
      <c r="E7" t="s">
        <v>171</v>
      </c>
      <c r="G7" t="s">
        <v>172</v>
      </c>
    </row>
    <row r="8" spans="1:8" x14ac:dyDescent="0.25">
      <c r="E8" t="s">
        <v>173</v>
      </c>
      <c r="G8" t="s">
        <v>174</v>
      </c>
    </row>
    <row r="9" spans="1:8" x14ac:dyDescent="0.25">
      <c r="E9" t="s">
        <v>175</v>
      </c>
    </row>
    <row r="10" spans="1:8" x14ac:dyDescent="0.25">
      <c r="E10" t="s">
        <v>176</v>
      </c>
    </row>
    <row r="12" spans="1:8" s="3" customFormat="1" ht="74.25" customHeight="1" x14ac:dyDescent="0.25">
      <c r="A12" s="11"/>
      <c r="C12" s="12"/>
      <c r="D12" s="6"/>
      <c r="H12" s="3" t="s">
        <v>177</v>
      </c>
    </row>
    <row r="13" spans="1:8" s="3" customFormat="1" ht="74.25" customHeight="1" x14ac:dyDescent="0.25">
      <c r="A13" s="11"/>
      <c r="C13" s="12"/>
      <c r="D13" s="6"/>
      <c r="H13" s="3" t="s">
        <v>178</v>
      </c>
    </row>
    <row r="14" spans="1:8" s="3" customFormat="1" ht="74.25" customHeight="1" x14ac:dyDescent="0.25">
      <c r="A14" s="11"/>
      <c r="C14" s="12"/>
      <c r="D14" s="2"/>
      <c r="H14" s="3" t="s">
        <v>179</v>
      </c>
    </row>
    <row r="15" spans="1:8" s="3" customFormat="1" ht="74.25" customHeight="1" x14ac:dyDescent="0.25">
      <c r="A15" s="11"/>
      <c r="C15" s="12"/>
      <c r="D15" s="2"/>
      <c r="H15" s="3" t="s">
        <v>180</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49</v>
      </c>
      <c r="C99" t="s">
        <v>181</v>
      </c>
    </row>
    <row r="100" spans="2:3" x14ac:dyDescent="0.25">
      <c r="B100" s="10">
        <v>1167</v>
      </c>
      <c r="C100" s="3" t="s">
        <v>182</v>
      </c>
    </row>
    <row r="101" spans="2:3" ht="30" x14ac:dyDescent="0.25">
      <c r="B101" s="10">
        <v>1131</v>
      </c>
      <c r="C101" s="3" t="s">
        <v>183</v>
      </c>
    </row>
    <row r="102" spans="2:3" x14ac:dyDescent="0.25">
      <c r="B102" s="10">
        <v>1177</v>
      </c>
      <c r="C102" s="3" t="s">
        <v>184</v>
      </c>
    </row>
    <row r="103" spans="2:3" ht="30" x14ac:dyDescent="0.25">
      <c r="B103" s="10">
        <v>1094</v>
      </c>
      <c r="C103" s="3" t="s">
        <v>185</v>
      </c>
    </row>
    <row r="104" spans="2:3" x14ac:dyDescent="0.25">
      <c r="B104" s="10">
        <v>1128</v>
      </c>
      <c r="C104" s="3" t="s">
        <v>186</v>
      </c>
    </row>
    <row r="105" spans="2:3" ht="30" x14ac:dyDescent="0.25">
      <c r="B105" s="10">
        <v>1095</v>
      </c>
      <c r="C105" s="3" t="s">
        <v>187</v>
      </c>
    </row>
    <row r="106" spans="2:3" ht="30" x14ac:dyDescent="0.25">
      <c r="B106" s="10">
        <v>1129</v>
      </c>
      <c r="C106" s="3" t="s">
        <v>188</v>
      </c>
    </row>
    <row r="107" spans="2:3" ht="45" x14ac:dyDescent="0.25">
      <c r="B107" s="10">
        <v>1120</v>
      </c>
      <c r="C107" s="3" t="s">
        <v>189</v>
      </c>
    </row>
    <row r="108" spans="2:3" x14ac:dyDescent="0.25">
      <c r="B108" s="9"/>
    </row>
    <row r="109" spans="2:3" x14ac:dyDescent="0.25">
      <c r="B109" s="9"/>
    </row>
    <row r="117" spans="2:3" x14ac:dyDescent="0.25">
      <c r="B117" t="s">
        <v>3</v>
      </c>
    </row>
    <row r="118" spans="2:3" x14ac:dyDescent="0.25">
      <c r="B118" t="s">
        <v>190</v>
      </c>
      <c r="C118" t="s">
        <v>191</v>
      </c>
    </row>
    <row r="119" spans="2:3" x14ac:dyDescent="0.25">
      <c r="B119" t="s">
        <v>192</v>
      </c>
      <c r="C119" t="s">
        <v>193</v>
      </c>
    </row>
    <row r="120" spans="2:3" x14ac:dyDescent="0.25">
      <c r="B120" t="s">
        <v>194</v>
      </c>
      <c r="C120" t="s">
        <v>195</v>
      </c>
    </row>
    <row r="121" spans="2:3" x14ac:dyDescent="0.25">
      <c r="B121" t="s">
        <v>196</v>
      </c>
      <c r="C121" t="s">
        <v>197</v>
      </c>
    </row>
    <row r="122" spans="2:3" x14ac:dyDescent="0.25">
      <c r="B122" t="s">
        <v>198</v>
      </c>
      <c r="C122" t="s">
        <v>199</v>
      </c>
    </row>
    <row r="123" spans="2:3" x14ac:dyDescent="0.25">
      <c r="B123" t="s">
        <v>200</v>
      </c>
      <c r="C123" t="s">
        <v>201</v>
      </c>
    </row>
    <row r="124" spans="2:3" x14ac:dyDescent="0.25">
      <c r="B124" t="s">
        <v>202</v>
      </c>
      <c r="C124" t="s">
        <v>203</v>
      </c>
    </row>
    <row r="125" spans="2:3" x14ac:dyDescent="0.25">
      <c r="B125" t="s">
        <v>204</v>
      </c>
      <c r="C125" t="s">
        <v>205</v>
      </c>
    </row>
    <row r="126" spans="2:3" x14ac:dyDescent="0.25">
      <c r="B126" t="s">
        <v>206</v>
      </c>
      <c r="C126" t="s">
        <v>207</v>
      </c>
    </row>
    <row r="127" spans="2:3" x14ac:dyDescent="0.25">
      <c r="B127" t="s">
        <v>208</v>
      </c>
      <c r="C127" t="s">
        <v>209</v>
      </c>
    </row>
    <row r="128" spans="2:3" x14ac:dyDescent="0.25">
      <c r="B128" t="s">
        <v>210</v>
      </c>
      <c r="C128" t="s">
        <v>211</v>
      </c>
    </row>
    <row r="129" spans="2:3" x14ac:dyDescent="0.25">
      <c r="B129" t="s">
        <v>212</v>
      </c>
      <c r="C129" t="s">
        <v>213</v>
      </c>
    </row>
    <row r="130" spans="2:3" x14ac:dyDescent="0.25">
      <c r="B130" t="s">
        <v>214</v>
      </c>
      <c r="C130" t="s">
        <v>215</v>
      </c>
    </row>
    <row r="131" spans="2:3" x14ac:dyDescent="0.25">
      <c r="B131" t="s">
        <v>216</v>
      </c>
      <c r="C131" t="s">
        <v>217</v>
      </c>
    </row>
    <row r="132" spans="2:3" x14ac:dyDescent="0.25">
      <c r="B132" t="s">
        <v>218</v>
      </c>
      <c r="C132" t="s">
        <v>219</v>
      </c>
    </row>
    <row r="133" spans="2:3" x14ac:dyDescent="0.25">
      <c r="B133" t="s">
        <v>220</v>
      </c>
      <c r="C133" t="s">
        <v>221</v>
      </c>
    </row>
    <row r="134" spans="2:3" x14ac:dyDescent="0.25">
      <c r="B134" t="s">
        <v>222</v>
      </c>
      <c r="C134" t="s">
        <v>223</v>
      </c>
    </row>
    <row r="135" spans="2:3" x14ac:dyDescent="0.25">
      <c r="B135" t="s">
        <v>224</v>
      </c>
      <c r="C135" t="s">
        <v>225</v>
      </c>
    </row>
    <row r="136" spans="2:3" x14ac:dyDescent="0.25">
      <c r="B136" t="s">
        <v>226</v>
      </c>
      <c r="C136" t="s">
        <v>227</v>
      </c>
    </row>
    <row r="137" spans="2:3" x14ac:dyDescent="0.25">
      <c r="B137" t="s">
        <v>228</v>
      </c>
      <c r="C137" t="s">
        <v>229</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18</vt:i4>
      </vt:variant>
    </vt:vector>
  </HeadingPairs>
  <TitlesOfParts>
    <vt:vector size="22" baseType="lpstr">
      <vt:lpstr>PLAN GESTION POR PROCESO</vt:lpstr>
      <vt:lpstr>Hoja3</vt:lpstr>
      <vt:lpstr>Hoja1</vt:lpstr>
      <vt:lpstr>Hoja2</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Martha Barreto</cp:lastModifiedBy>
  <cp:revision/>
  <cp:lastPrinted>2018-01-11T17:15:14Z</cp:lastPrinted>
  <dcterms:created xsi:type="dcterms:W3CDTF">2016-04-29T15:58:00Z</dcterms:created>
  <dcterms:modified xsi:type="dcterms:W3CDTF">2018-09-26T05:52:28Z</dcterms:modified>
</cp:coreProperties>
</file>