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p\Desktop\Planes de gestión III trimestre\"/>
    </mc:Choice>
  </mc:AlternateContent>
  <bookViews>
    <workbookView xWindow="0" yWindow="0" windowWidth="20490" windowHeight="8445" tabRatio="725"/>
  </bookViews>
  <sheets>
    <sheet name="PLAN GESTION POR PROCESO" sheetId="1" r:id="rId1"/>
    <sheet name="Hoja2" sheetId="2" state="hidden" r:id="rId2"/>
  </sheets>
  <externalReferences>
    <externalReference r:id="rId3"/>
  </externalReferences>
  <definedNames>
    <definedName name="_xlnm._FilterDatabase" localSheetId="0" hidden="1">'PLAN GESTION POR PROCESO'!$A$10:$AY$59</definedName>
    <definedName name="_xlnm.Print_Area" localSheetId="0">'PLAN GESTION POR PROCESO'!$D$52:$K$58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52511"/>
</workbook>
</file>

<file path=xl/calcChain.xml><?xml version="1.0" encoding="utf-8"?>
<calcChain xmlns="http://schemas.openxmlformats.org/spreadsheetml/2006/main">
  <c r="P26" i="1" l="1"/>
  <c r="AO25" i="1" l="1"/>
  <c r="AH42" i="1" l="1"/>
  <c r="AU33" i="1" l="1"/>
  <c r="AW33" i="1" s="1"/>
  <c r="AX33" i="1" s="1"/>
  <c r="AO33" i="1"/>
  <c r="AQ33" i="1" s="1"/>
  <c r="AI33" i="1"/>
  <c r="AK33" i="1" s="1"/>
  <c r="AC33" i="1"/>
  <c r="W33" i="1"/>
  <c r="W46" i="1" l="1"/>
  <c r="Y46" i="1" s="1"/>
  <c r="AB52" i="1"/>
  <c r="W42" i="1"/>
  <c r="P27" i="1"/>
  <c r="AU27" i="1" s="1"/>
  <c r="AW27" i="1" s="1"/>
  <c r="AX27" i="1" s="1"/>
  <c r="V50" i="1"/>
  <c r="P28" i="1"/>
  <c r="AU28" i="1" s="1"/>
  <c r="AW28" i="1" s="1"/>
  <c r="AX28" i="1" s="1"/>
  <c r="P15" i="1"/>
  <c r="AU15" i="1" s="1"/>
  <c r="AW15" i="1" s="1"/>
  <c r="AX15" i="1" s="1"/>
  <c r="AU16" i="1"/>
  <c r="AW16" i="1" s="1"/>
  <c r="AX16" i="1" s="1"/>
  <c r="AU17" i="1"/>
  <c r="AW17" i="1" s="1"/>
  <c r="AX17" i="1" s="1"/>
  <c r="AU19" i="1"/>
  <c r="AW19" i="1" s="1"/>
  <c r="AX19" i="1" s="1"/>
  <c r="AU21" i="1"/>
  <c r="AW21" i="1" s="1"/>
  <c r="AX21" i="1" s="1"/>
  <c r="AU22" i="1"/>
  <c r="AW22" i="1" s="1"/>
  <c r="AX22" i="1" s="1"/>
  <c r="AU23" i="1"/>
  <c r="AW23" i="1" s="1"/>
  <c r="AX23" i="1" s="1"/>
  <c r="AU25" i="1"/>
  <c r="AW25" i="1" s="1"/>
  <c r="AX25" i="1" s="1"/>
  <c r="AU26" i="1"/>
  <c r="AW26" i="1" s="1"/>
  <c r="AX26" i="1" s="1"/>
  <c r="AU29" i="1"/>
  <c r="AW29" i="1" s="1"/>
  <c r="AX29" i="1" s="1"/>
  <c r="AU30" i="1"/>
  <c r="AW30" i="1" s="1"/>
  <c r="AX30" i="1" s="1"/>
  <c r="AU31" i="1"/>
  <c r="AW31" i="1" s="1"/>
  <c r="AX31" i="1" s="1"/>
  <c r="AU32" i="1"/>
  <c r="AW32" i="1" s="1"/>
  <c r="AX32" i="1" s="1"/>
  <c r="AU35" i="1"/>
  <c r="AW35" i="1" s="1"/>
  <c r="AX35" i="1" s="1"/>
  <c r="AU36" i="1"/>
  <c r="AW36" i="1" s="1"/>
  <c r="AX36" i="1" s="1"/>
  <c r="AU37" i="1"/>
  <c r="AW37" i="1" s="1"/>
  <c r="AX37" i="1" s="1"/>
  <c r="AU38" i="1"/>
  <c r="AW38" i="1" s="1"/>
  <c r="AX38" i="1" s="1"/>
  <c r="AU39" i="1"/>
  <c r="AW39" i="1" s="1"/>
  <c r="AX39" i="1" s="1"/>
  <c r="AU40" i="1"/>
  <c r="AW40" i="1" s="1"/>
  <c r="AX40" i="1" s="1"/>
  <c r="AU41" i="1"/>
  <c r="AW41" i="1" s="1"/>
  <c r="AX41" i="1" s="1"/>
  <c r="AU42" i="1"/>
  <c r="AW42" i="1" s="1"/>
  <c r="AX42" i="1" s="1"/>
  <c r="AU43" i="1"/>
  <c r="AW43" i="1" s="1"/>
  <c r="AX43" i="1" s="1"/>
  <c r="AU44" i="1"/>
  <c r="AW44" i="1" s="1"/>
  <c r="AX44" i="1" s="1"/>
  <c r="AU46" i="1"/>
  <c r="AW46" i="1" s="1"/>
  <c r="AX46" i="1" s="1"/>
  <c r="AU48" i="1"/>
  <c r="AW48" i="1" s="1"/>
  <c r="AX48" i="1" s="1"/>
  <c r="AU50" i="1"/>
  <c r="AW50" i="1" s="1"/>
  <c r="AX50" i="1" s="1"/>
  <c r="AU52" i="1"/>
  <c r="AW52" i="1" s="1"/>
  <c r="AX52" i="1" s="1"/>
  <c r="AU53" i="1"/>
  <c r="AW53" i="1" s="1"/>
  <c r="AX53" i="1" s="1"/>
  <c r="AU54" i="1"/>
  <c r="AW54" i="1" s="1"/>
  <c r="AX54" i="1" s="1"/>
  <c r="AU55" i="1"/>
  <c r="AW55" i="1" s="1"/>
  <c r="AX55" i="1" s="1"/>
  <c r="AU56" i="1"/>
  <c r="AW56" i="1" s="1"/>
  <c r="AX56" i="1" s="1"/>
  <c r="AU57" i="1"/>
  <c r="AW57" i="1" s="1"/>
  <c r="AX57" i="1" s="1"/>
  <c r="AU58" i="1"/>
  <c r="AW58" i="1" s="1"/>
  <c r="AX58" i="1" s="1"/>
  <c r="AT58" i="1"/>
  <c r="AT57" i="1"/>
  <c r="AT56" i="1"/>
  <c r="AT55" i="1"/>
  <c r="AT54" i="1"/>
  <c r="AT53" i="1"/>
  <c r="AT52" i="1"/>
  <c r="AT50" i="1"/>
  <c r="AT48" i="1"/>
  <c r="AT46" i="1"/>
  <c r="AT44" i="1"/>
  <c r="AT43" i="1"/>
  <c r="AT42" i="1"/>
  <c r="AT41" i="1"/>
  <c r="AT40" i="1"/>
  <c r="AT39" i="1"/>
  <c r="AT38" i="1"/>
  <c r="AT37" i="1"/>
  <c r="AT36" i="1"/>
  <c r="AT35" i="1"/>
  <c r="AT32" i="1"/>
  <c r="AT31" i="1"/>
  <c r="AT30" i="1"/>
  <c r="AT29" i="1"/>
  <c r="AT28" i="1"/>
  <c r="AT27" i="1"/>
  <c r="AT26" i="1"/>
  <c r="AT25" i="1"/>
  <c r="AT23" i="1"/>
  <c r="AT22" i="1"/>
  <c r="AT21" i="1"/>
  <c r="AT19" i="1"/>
  <c r="AT17" i="1"/>
  <c r="AT16" i="1"/>
  <c r="AT15" i="1"/>
  <c r="AO52" i="1"/>
  <c r="AQ52" i="1" s="1"/>
  <c r="AO16" i="1"/>
  <c r="AQ16" i="1" s="1"/>
  <c r="AO17" i="1"/>
  <c r="AQ17" i="1" s="1"/>
  <c r="AO19" i="1"/>
  <c r="AQ19" i="1" s="1"/>
  <c r="AO21" i="1"/>
  <c r="AQ21" i="1" s="1"/>
  <c r="AO22" i="1"/>
  <c r="AQ22" i="1" s="1"/>
  <c r="AO23" i="1"/>
  <c r="AQ23" i="1" s="1"/>
  <c r="AQ25" i="1"/>
  <c r="AO26" i="1"/>
  <c r="AQ26" i="1" s="1"/>
  <c r="AO27" i="1"/>
  <c r="AQ27" i="1" s="1"/>
  <c r="AO28" i="1"/>
  <c r="AQ28" i="1" s="1"/>
  <c r="AO29" i="1"/>
  <c r="AQ29" i="1" s="1"/>
  <c r="AO30" i="1"/>
  <c r="AQ30" i="1" s="1"/>
  <c r="AO31" i="1"/>
  <c r="AQ31" i="1" s="1"/>
  <c r="AO32" i="1"/>
  <c r="AQ32" i="1" s="1"/>
  <c r="AO34" i="1"/>
  <c r="AO35" i="1"/>
  <c r="AQ35" i="1" s="1"/>
  <c r="AO36" i="1"/>
  <c r="AQ36" i="1" s="1"/>
  <c r="AO37" i="1"/>
  <c r="AQ37" i="1" s="1"/>
  <c r="AO38" i="1"/>
  <c r="AQ38" i="1" s="1"/>
  <c r="AO39" i="1"/>
  <c r="AQ39" i="1" s="1"/>
  <c r="AO40" i="1"/>
  <c r="AQ40" i="1" s="1"/>
  <c r="AO41" i="1"/>
  <c r="AQ41" i="1" s="1"/>
  <c r="AO42" i="1"/>
  <c r="AQ42" i="1" s="1"/>
  <c r="AO43" i="1"/>
  <c r="AQ43" i="1" s="1"/>
  <c r="AO44" i="1"/>
  <c r="AQ44" i="1" s="1"/>
  <c r="AO46" i="1"/>
  <c r="AQ46" i="1" s="1"/>
  <c r="AO48" i="1"/>
  <c r="AQ48" i="1" s="1"/>
  <c r="AO50" i="1"/>
  <c r="AQ50" i="1" s="1"/>
  <c r="AO53" i="1"/>
  <c r="AQ53" i="1" s="1"/>
  <c r="AO54" i="1"/>
  <c r="AQ54" i="1" s="1"/>
  <c r="AO55" i="1"/>
  <c r="AQ55" i="1" s="1"/>
  <c r="AO56" i="1"/>
  <c r="AQ56" i="1" s="1"/>
  <c r="AO57" i="1"/>
  <c r="AO58" i="1"/>
  <c r="AQ58" i="1" s="1"/>
  <c r="AO15" i="1"/>
  <c r="AQ15" i="1" s="1"/>
  <c r="AN58" i="1"/>
  <c r="AQ57" i="1"/>
  <c r="AN57" i="1"/>
  <c r="AN56" i="1"/>
  <c r="AN55" i="1"/>
  <c r="AN54" i="1"/>
  <c r="AN53" i="1"/>
  <c r="AN52" i="1"/>
  <c r="AN50" i="1"/>
  <c r="AN48" i="1"/>
  <c r="AN46" i="1"/>
  <c r="AN44" i="1"/>
  <c r="AN43" i="1"/>
  <c r="AN42" i="1"/>
  <c r="AN41" i="1"/>
  <c r="AN40" i="1"/>
  <c r="AN39" i="1"/>
  <c r="AN38" i="1"/>
  <c r="AN37" i="1"/>
  <c r="AN36" i="1"/>
  <c r="AN35" i="1"/>
  <c r="AN32" i="1"/>
  <c r="AN31" i="1"/>
  <c r="AN30" i="1"/>
  <c r="AN29" i="1"/>
  <c r="AN28" i="1"/>
  <c r="AN27" i="1"/>
  <c r="AN26" i="1"/>
  <c r="AN25" i="1"/>
  <c r="AN23" i="1"/>
  <c r="AN22" i="1"/>
  <c r="AN21" i="1"/>
  <c r="AN19" i="1"/>
  <c r="AN17" i="1"/>
  <c r="AN16" i="1"/>
  <c r="AN15" i="1"/>
  <c r="AI16" i="1"/>
  <c r="AK16" i="1" s="1"/>
  <c r="AI17" i="1"/>
  <c r="AK17" i="1" s="1"/>
  <c r="AI19" i="1"/>
  <c r="AK19" i="1" s="1"/>
  <c r="AI21" i="1"/>
  <c r="AK21" i="1" s="1"/>
  <c r="AI22" i="1"/>
  <c r="AK22" i="1" s="1"/>
  <c r="AI23" i="1"/>
  <c r="AK23" i="1" s="1"/>
  <c r="AI25" i="1"/>
  <c r="AK25" i="1" s="1"/>
  <c r="AI26" i="1"/>
  <c r="AK26" i="1" s="1"/>
  <c r="AI27" i="1"/>
  <c r="AK27" i="1" s="1"/>
  <c r="AI28" i="1"/>
  <c r="AK28" i="1" s="1"/>
  <c r="AI29" i="1"/>
  <c r="AK29" i="1" s="1"/>
  <c r="AI30" i="1"/>
  <c r="AK30" i="1" s="1"/>
  <c r="AI31" i="1"/>
  <c r="AK31" i="1" s="1"/>
  <c r="AI32" i="1"/>
  <c r="AK32" i="1" s="1"/>
  <c r="AI35" i="1"/>
  <c r="AK35" i="1" s="1"/>
  <c r="AI36" i="1"/>
  <c r="AK36" i="1" s="1"/>
  <c r="AI37" i="1"/>
  <c r="AK37" i="1" s="1"/>
  <c r="AI38" i="1"/>
  <c r="AK38" i="1" s="1"/>
  <c r="AI39" i="1"/>
  <c r="AK39" i="1" s="1"/>
  <c r="AI40" i="1"/>
  <c r="AK40" i="1" s="1"/>
  <c r="AI41" i="1"/>
  <c r="AK41" i="1" s="1"/>
  <c r="AI42" i="1"/>
  <c r="AK42" i="1" s="1"/>
  <c r="AI43" i="1"/>
  <c r="AK43" i="1" s="1"/>
  <c r="AI44" i="1"/>
  <c r="AK44" i="1" s="1"/>
  <c r="AI46" i="1"/>
  <c r="AK46" i="1" s="1"/>
  <c r="AI48" i="1"/>
  <c r="AK48" i="1" s="1"/>
  <c r="AI50" i="1"/>
  <c r="AK50" i="1" s="1"/>
  <c r="AI52" i="1"/>
  <c r="AK52" i="1" s="1"/>
  <c r="AI53" i="1"/>
  <c r="AK53" i="1" s="1"/>
  <c r="AI54" i="1"/>
  <c r="AK54" i="1" s="1"/>
  <c r="AI55" i="1"/>
  <c r="AK55" i="1" s="1"/>
  <c r="AI56" i="1"/>
  <c r="AK56" i="1" s="1"/>
  <c r="AI57" i="1"/>
  <c r="AK57" i="1" s="1"/>
  <c r="AI58" i="1"/>
  <c r="AK58" i="1" s="1"/>
  <c r="AI15" i="1"/>
  <c r="AK15" i="1" s="1"/>
  <c r="AH58" i="1"/>
  <c r="AH57" i="1"/>
  <c r="AH56" i="1"/>
  <c r="AH55" i="1"/>
  <c r="AH54" i="1"/>
  <c r="AH53" i="1"/>
  <c r="AH52" i="1"/>
  <c r="AH50" i="1"/>
  <c r="AH48" i="1"/>
  <c r="AH46" i="1"/>
  <c r="AH44" i="1"/>
  <c r="AH43" i="1"/>
  <c r="AH41" i="1"/>
  <c r="AH40" i="1"/>
  <c r="AH39" i="1"/>
  <c r="AH38" i="1"/>
  <c r="AH37" i="1"/>
  <c r="AH36" i="1"/>
  <c r="AH35" i="1"/>
  <c r="AH32" i="1"/>
  <c r="AH31" i="1"/>
  <c r="AH30" i="1"/>
  <c r="AH29" i="1"/>
  <c r="AH28" i="1"/>
  <c r="AH27" i="1"/>
  <c r="AH26" i="1"/>
  <c r="AH25" i="1"/>
  <c r="AH23" i="1"/>
  <c r="AH22" i="1"/>
  <c r="AH21" i="1"/>
  <c r="AH19" i="1"/>
  <c r="AH17" i="1"/>
  <c r="AH16" i="1"/>
  <c r="AH15" i="1"/>
  <c r="AC27" i="1"/>
  <c r="AC16" i="1"/>
  <c r="AE16" i="1" s="1"/>
  <c r="AC17" i="1"/>
  <c r="AE17" i="1" s="1"/>
  <c r="AC19" i="1"/>
  <c r="AE19" i="1" s="1"/>
  <c r="AC21" i="1"/>
  <c r="AE21" i="1" s="1"/>
  <c r="AC22" i="1"/>
  <c r="AC23" i="1"/>
  <c r="AE23" i="1" s="1"/>
  <c r="AC25" i="1"/>
  <c r="AC28" i="1"/>
  <c r="AC29" i="1"/>
  <c r="AC30" i="1"/>
  <c r="AC31" i="1"/>
  <c r="AC32" i="1"/>
  <c r="AC35" i="1"/>
  <c r="AE35" i="1" s="1"/>
  <c r="AC36" i="1"/>
  <c r="AC37" i="1"/>
  <c r="AC38" i="1"/>
  <c r="AE38" i="1" s="1"/>
  <c r="AC39" i="1"/>
  <c r="AE39" i="1" s="1"/>
  <c r="AC40" i="1"/>
  <c r="AC41" i="1"/>
  <c r="AE41" i="1" s="1"/>
  <c r="AC42" i="1"/>
  <c r="AE42" i="1" s="1"/>
  <c r="AC43" i="1"/>
  <c r="AE43" i="1" s="1"/>
  <c r="AC44" i="1"/>
  <c r="AE44" i="1" s="1"/>
  <c r="AC46" i="1"/>
  <c r="AE46" i="1" s="1"/>
  <c r="AE50" i="1"/>
  <c r="AC52" i="1"/>
  <c r="AC53" i="1"/>
  <c r="AE53" i="1" s="1"/>
  <c r="AC54" i="1"/>
  <c r="AC55" i="1"/>
  <c r="AE55" i="1" s="1"/>
  <c r="AC56" i="1"/>
  <c r="AC57" i="1"/>
  <c r="AE57" i="1" s="1"/>
  <c r="AC58" i="1"/>
  <c r="AE58" i="1" s="1"/>
  <c r="AC15" i="1"/>
  <c r="AE15" i="1" s="1"/>
  <c r="AB58" i="1"/>
  <c r="AB57" i="1"/>
  <c r="AB56" i="1"/>
  <c r="AB55" i="1"/>
  <c r="AB54" i="1"/>
  <c r="AB53" i="1"/>
  <c r="AB50" i="1"/>
  <c r="AB48" i="1"/>
  <c r="AB46" i="1"/>
  <c r="AB44" i="1"/>
  <c r="AB43" i="1"/>
  <c r="AB42" i="1"/>
  <c r="AB41" i="1"/>
  <c r="AB40" i="1"/>
  <c r="AB39" i="1"/>
  <c r="AB38" i="1"/>
  <c r="AB37" i="1"/>
  <c r="AB36" i="1"/>
  <c r="AB35" i="1"/>
  <c r="AB32" i="1"/>
  <c r="AB31" i="1"/>
  <c r="AB30" i="1"/>
  <c r="AB29" i="1"/>
  <c r="AB28" i="1"/>
  <c r="AB27" i="1"/>
  <c r="AB26" i="1"/>
  <c r="AB25" i="1"/>
  <c r="AB23" i="1"/>
  <c r="AB22" i="1"/>
  <c r="AB21" i="1"/>
  <c r="AB19" i="1"/>
  <c r="AB17" i="1"/>
  <c r="AB16" i="1"/>
  <c r="AB15" i="1"/>
  <c r="V58" i="1"/>
  <c r="V57" i="1"/>
  <c r="V56" i="1"/>
  <c r="V55" i="1"/>
  <c r="V54" i="1"/>
  <c r="V53" i="1"/>
  <c r="V52" i="1"/>
  <c r="V48" i="1"/>
  <c r="V46" i="1"/>
  <c r="V44" i="1"/>
  <c r="V43" i="1"/>
  <c r="V42" i="1"/>
  <c r="V41" i="1"/>
  <c r="V40" i="1"/>
  <c r="V39" i="1"/>
  <c r="V38" i="1"/>
  <c r="V37" i="1"/>
  <c r="V36" i="1"/>
  <c r="V35" i="1"/>
  <c r="V32" i="1"/>
  <c r="V31" i="1"/>
  <c r="V30" i="1"/>
  <c r="V29" i="1"/>
  <c r="V28" i="1"/>
  <c r="V27" i="1"/>
  <c r="V26" i="1"/>
  <c r="V25" i="1"/>
  <c r="V23" i="1"/>
  <c r="V22" i="1"/>
  <c r="V21" i="1"/>
  <c r="V19" i="1"/>
  <c r="V17" i="1"/>
  <c r="V16" i="1"/>
  <c r="V15" i="1"/>
  <c r="W16" i="1"/>
  <c r="W17" i="1"/>
  <c r="W19" i="1"/>
  <c r="Y19" i="1" s="1"/>
  <c r="W21" i="1"/>
  <c r="Y21" i="1" s="1"/>
  <c r="W22" i="1"/>
  <c r="Y22" i="1" s="1"/>
  <c r="W23" i="1"/>
  <c r="Y23" i="1" s="1"/>
  <c r="W27" i="1"/>
  <c r="W29" i="1"/>
  <c r="W30" i="1"/>
  <c r="W31" i="1"/>
  <c r="W32" i="1"/>
  <c r="W35" i="1"/>
  <c r="W36" i="1"/>
  <c r="W37" i="1"/>
  <c r="W38" i="1"/>
  <c r="Y38" i="1" s="1"/>
  <c r="W39" i="1"/>
  <c r="Y39" i="1" s="1"/>
  <c r="W40" i="1"/>
  <c r="W41" i="1"/>
  <c r="Y41" i="1" s="1"/>
  <c r="W43" i="1"/>
  <c r="W44" i="1"/>
  <c r="Y44" i="1" s="1"/>
  <c r="W48" i="1"/>
  <c r="W50" i="1"/>
  <c r="W52" i="1"/>
  <c r="W53" i="1"/>
  <c r="W55" i="1"/>
  <c r="W57" i="1"/>
  <c r="W58" i="1"/>
  <c r="Y58" i="1" s="1"/>
  <c r="W15" i="1"/>
  <c r="Y15" i="1" s="1"/>
  <c r="E59" i="1"/>
  <c r="AE59" i="1" l="1"/>
  <c r="Y59" i="1"/>
  <c r="AV59" i="1"/>
  <c r="AQ59" i="1"/>
  <c r="AK59" i="1"/>
</calcChain>
</file>

<file path=xl/comments1.xml><?xml version="1.0" encoding="utf-8"?>
<comments xmlns="http://schemas.openxmlformats.org/spreadsheetml/2006/main">
  <authors>
    <author>juan.jimenez</author>
  </authors>
  <commentList>
    <comment ref="J13" authorId="0" shapeId="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<sst xmlns="http://schemas.openxmlformats.org/spreadsheetml/2006/main" count="806" uniqueCount="480">
  <si>
    <t>SECRETARIA DISTRITAL DE GOBIERNO</t>
  </si>
  <si>
    <t>VIGENCIA DE LA PLANEACIÓN</t>
  </si>
  <si>
    <t>CONTROL DE CAMBIOS</t>
  </si>
  <si>
    <t>DEPENDENCIA</t>
  </si>
  <si>
    <t>ALCALDIA LOCAL DE ANTONIO NARIÑO</t>
  </si>
  <si>
    <t>VERSIÓN</t>
  </si>
  <si>
    <t>FECHA</t>
  </si>
  <si>
    <t>DESCRIPCIÓN DE LA MODIFICACIÓN</t>
  </si>
  <si>
    <t>ALCALDE LOCAL</t>
  </si>
  <si>
    <t>ALCALDE/SA LOCAL DE ANTONIO NARIÑO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</si>
  <si>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</si>
  <si>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</si>
  <si>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</si>
  <si>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</si>
  <si>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</si>
  <si>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</si>
  <si>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</si>
  <si>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</si>
  <si>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</si>
  <si>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</si>
  <si>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</si>
  <si>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</si>
  <si>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</si>
  <si>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</si>
  <si>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</si>
  <si>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</si>
  <si>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</si>
  <si>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</si>
  <si>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</si>
  <si>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</si>
  <si>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</si>
  <si>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</si>
  <si>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</si>
  <si>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</si>
  <si>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</si>
  <si>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</si>
  <si>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</si>
  <si>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</si>
  <si>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</si>
  <si>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</si>
  <si>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</si>
  <si>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</si>
  <si>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</si>
  <si>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</si>
  <si>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</si>
  <si>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</si>
  <si>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EJECUCIÓN PONDERADA</t>
  </si>
  <si>
    <t>x</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</si>
  <si>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</si>
  <si>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</si>
  <si>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</si>
  <si>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</si>
  <si>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</si>
  <si>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</si>
  <si>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SUMA</t>
  </si>
  <si>
    <t>Plan de Acción del Consejo Local de Gobierno</t>
  </si>
  <si>
    <t>EFICACIA</t>
  </si>
  <si>
    <t>ACTAS Y INFORMES CONSEJO LOCAL DE GOBIERNO</t>
  </si>
  <si>
    <t>Área de Gestión Corporativa Local</t>
  </si>
  <si>
    <t>Revisión Carpeta física Consejo Local de Gobierno</t>
  </si>
  <si>
    <t>SI</t>
  </si>
  <si>
    <t xml:space="preserve">Referente a la meta del Plan de Gestión Ejecutar el 15% del Plan de Acción aprobado por el Consejo Local de Gobierno.   El avance está referido a: 
1. Se han convocado las tres sesiones del consejo Local de Gobierno enero febrero y marzo. 
2. En las sesiones de enero y febrero se discutió y se recogieron iniciativas y observaciones para la consolidación del plan de acción de acuerdo con los aportes de cada sector.  El plan de acción debería ser aprobado en la sesión de marzo, pero debido a que el señor Alcalde estaba en vacancia administrativa se determinó que era prudente que la aprobación del mismo se realizará con la presencia del señor Alcalde, por tanto, se decide por unanimidad que la convocatoria del consejo de Directivos sea para el 12 de abril con el fin de aprobar el Plan acción. 
3.En la sesión de marzo   se le hicieron los   últimos aportes al Plan de Gestión el cual quedo listo para ser presentado para la aprobación y observaciones en la sesión de directivos convocada para el 12 de abril a las 8 a.m. en salón de protocolo. 
</t>
  </si>
  <si>
    <t>Carpeta física Consejo Local de Gobierno 
Carpeta compartida 
https://gobiernobogota-my.sharepoint.com/personal/sara_lancheros_gobiernobogota_gov_co/_layouts/15/onedrive.aspx?id=%2Fpersonal%2Fsara_lancheros_gobiernobogota_gov_co%2FDocuments%2FAL%20ANTONIO%20NARI%C3%91O%202018%20PG%2FI%20Trimestre%2FMeta%2001</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</si>
  <si>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</si>
  <si>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</si>
  <si>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</si>
  <si>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</si>
  <si>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Proporción de Ciudanos Participantes en la Rendición de Cuentas 2017</t>
  </si>
  <si>
    <t>INFORME AUDICIENCIA RENDICIÓN DE CUENTAS</t>
  </si>
  <si>
    <t>Seguimiento Carpeta física Audiciencia Pública de Rendición de Cuentas</t>
  </si>
  <si>
    <t>Atendiendo a la Metodología Para el Proceso De Rendición de Cuentas De La Administración Distrital y Local De La Vigencia 2017 (Versión 2) y  de la Veeduría Distrital, y la Circular conjunta 005 de 2018, la realización de las audiencias públicas de rendición cuentas se programa para el mes de abril, por ello está meta no se programó, ni ejecutó. La Audiencia está programada para el sábado 14 de abril de 2018.</t>
  </si>
  <si>
    <t>https://gobiernobogota-my.sharepoint.com/personal/sara_lancheros_gobiernobogota_gov_co/_layouts/15/onedrive.aspx?id=%2Fpersonal%2Fsara_lancheros_gobiernobogota_gov_co%2FDocuments%2FAL%20ANTONIO%20NARI%C3%91O%202018%20PG%2FI%20Trimestre%2FMeta%2002</t>
  </si>
  <si>
    <t>Lograr el 40% de avance en el cumplimiento fisico del Plan de Desarrollo Local</t>
  </si>
  <si>
    <t>Porcentaje de Avance en el Cumplimiento Fisico del Plan de Desarrollo Local</t>
  </si>
  <si>
    <t>Porcentaje de Avance Acumulado en el cumplimiento fisico del Plan de Desarrollo Local</t>
  </si>
  <si>
    <t>Avance Acumulado Fisico en el Cumplimiento del Plan de Desarrollo Local</t>
  </si>
  <si>
    <t>EFECTIVIDAD</t>
  </si>
  <si>
    <t>SEGPLAN</t>
  </si>
  <si>
    <t>Seguimiento Reporte SEGPLAN  y MUSI</t>
  </si>
  <si>
    <t xml:space="preserve">Se entrega a continuación una descripción de las acciones realizadas por parte de la Alcaldía Local Antonio Nariño para el cumplimiento del Plan de Desarrollo Local Antonio Nariño Mejor para Todos 2017 – 2020 y los avances correspondientes al primer trimestre de la vigencia 2018.
Meta 3. “Lograr el 40% de avance en el cumplimiento físico del Plan de Desarrollo Local” 
Evidencia: “Seguimiento Reporte SEGPLAN y MUSI”
El resultado obtenido a 31 de marzo de 2018, de avance acumulado físico en el Cumplimiento del Plan de Desarrollo Local es:
 Avance metas entregado: 1,5%
 Avance metas PDLAN Contratado: 34,79% 
Se desarrolló principalmente en la contratación de prestación de servicios para la consecución de las metas programadas en los proyectos, con un presupuesto comprometido de $ 4,235,381,132 y giros por valor de $ 720,077,567 que equivalen a un avance físico acumulado de 10 %, a pesar de estar programado para el trimestre un avance del 3.5% el cual no fue posible cumplir ya que los procesos de liquidación y pago de procesos contractuales ejecutados en el 2017 se encuentran en curso.
A continuación, se describen las metas que tuvieron movimiento, el proyecto asociado y el pilar o eje al que constituyen dentro del Plan de Desarrollo Local: 
Pilar Igualdad de calidad de vida meta asociada a) Beneficiar 700 Personas con subsidio tipo C y b) Realizar 12 eventos artísticos y culturales; Pilar Democracia urbana meta asociada a) Construir 3 parques vecinales y/o de bolsillo y b) Mantener 14 km/carril de malla vial local; Pilar Construcción de comunidad y cultura ciudadana meta asociada a) Vincular 300 personas a ejercicios de convivencia ciudadana; Eje transversal Sostenibilidad ambiental basada en la eficiencia energética meta asociada a) Intervenir 0,5 hectáreas de espacio público intervenidas con acciones de re naturalización y/o eco urbanismo y Eje transversal Gobierno legítimo, fortalecimiento local y eficiencia en las metas a) Cubrir 7 ediles con el pago de honorarios, b) Realizar 1 estrategia de fortalecimiento institucional, c) Realizar 4 acciones de inspección, vigilancia y control y d )Vincular 100 Personas a procesos de participación.  
Con relación al informe general consolidado, la Secretaría Distrital de Planeación se encuentra realizando ajustes a la plataforma de Access, por lo tanto, éste será publicado en la página oficial próximamente.
Adicional a ello la información base de seguimiento a la inversión de cada uno de los proyectos reposa en la oficina de Planeación (BPP) de la Alcaldía Local.
</t>
  </si>
  <si>
    <t>Informe 15 -  Plan de Acción 2017 - 2020. Componente de inversión por localidad con corte a 31/03/2018</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</si>
  <si>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</si>
  <si>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</si>
  <si>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</si>
  <si>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</si>
  <si>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</si>
  <si>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VIGENCIA 2017</t>
  </si>
  <si>
    <t>CONSTANTE</t>
  </si>
  <si>
    <t xml:space="preserve">Respuestas Oportunas de los ejercicios de control politico, derechos de petición y/o solicitudes de información que realice el Concejo de Bogota D.C y el Congreso de la República </t>
  </si>
  <si>
    <t>Sistema de Gestión Documental
Matriz de seguimiento Antonio Nariño</t>
  </si>
  <si>
    <t>Seguimiento Informe del Aplicativo de Gestión Documental SDG</t>
  </si>
  <si>
    <t xml:space="preserve">Se continuó en el entorno colaborativo de drive, con la  herramienta para que un profesional de la Alcaldía Local realice el seguimiento y control de la solicitudes, atendiendo en lo definido en el memorando interno de la Alcaldía Local 20176520002483. Mediante el presente documento se realizar el informe de seguimiento al Plan de Gestión Institucional atendiendo al procedimiento de Planeación Institucional 1D-PGE-P019 relacionada al avance en las metas con su respectivo análisis cualitativo, respecto a la matriz de Proposiciones solicitadas por el Concejo Distrital de Bogotá D.C.
Frente a las solicitudes realizadas tenemos que, el primer trimestre del año hubo veinte (20) Enero 8 solicitudes, febrero 6 y marzo 6, donde el tema principal del trimestre fueron los “Niños, niñas y adolescentes” en temáticas comunes como las “Chiquitecas, entornos protectores, trajo y explotación infantil” ello representando un 25% y seguido de un 20% con temáticas de infraestructura, tales como “parques, malla vial y espacio público” luego un 15 % con temas directos de “Las Alcaldías Locales” principalmente de contratación.  El 10% de las proposiciones solicitadas, abarcaron temáticas ambientales, como “el desarrollo rural sostenible y el medio ambiente en la localidad”. EL 30% restante de las solicitudes fueron dispersar en las temáticas, siendo ellas, “La violencia contra la mujer, la paz, habitantes de calle, discapacidad y rumba”
Los Concejales solicitantes son los siguientes: Jose David Castellanos, Julio Cesar Acosta, Yefer Vega, Emel Rojas Castillo, Diego Devia Torres, Diego Molano Aponte, Jorge Eduardo Torres Camargo, Lucia Bastidas Ubaté, Edward Anibal Arias, Celio Nieves Herrera, Alvaro Argote Muñoz, Manuel Sarmiento Arguello, Gloria Elsy Diaz Martinez, Nelson Cubides, Nelson Cubides Salazar, Roger Carrillo Campo, Javier Santiesteban Millan, Daniel Andres Palacios Martinez, Diego Andres Molano Aponte, Alvaro Acevedo Leguizamon, Armando Gutierrez Gonzalez, Jorge Duran Silva, Rolando Gonzalez Garcia, Marco Fidel Ramirez Antonio, Nelson Castro Rodriguez. En Representación de las bancadas del Partido Liberal, Conservador, Centro Democrático, Polo Democrático, Opción Ciudadana y Cambio Radical.
</t>
  </si>
  <si>
    <t xml:space="preserve">Evidencia disponibles en: 
https://gobiernobogota-my.sharepoint.com/personal/sara_lancheros_gobiernobogota_gov_co/_layouts/15/onedrive.aspx?id=%2Fpersonal%2Fsara_lancheros_gobiernobogota_gov_co%2FDocuments%2FAL%20ANTONIO%20NARI%C3%91O%202018%20PG%2FI%20Trimestre%2FMeta%2004
</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</si>
  <si>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</si>
  <si>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</si>
  <si>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</si>
  <si>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</si>
  <si>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PLAN DE COMUNICACIONES</t>
  </si>
  <si>
    <t xml:space="preserve">Sistema de Gestión Documental
Página WEB
</t>
  </si>
  <si>
    <t>Oficina Asesora de Comunicaciones</t>
  </si>
  <si>
    <t>Informe Aplicativo de Gestión Documental SDG
Página Web
Redes sociales</t>
  </si>
  <si>
    <t xml:space="preserve">Se formula el Plan de Comunicaciones de la Alcaldía Local de Antonio Nariño para la vigencia 2018. De igual manera se implementación y se procede a hacer seguimiento riguroso sobre las metas trazadas y el cumplimiento de las mismas. 
Dentro de las actividades trazadas en dicho plan están: 
Realización de Boletines de Prensa
Cubrimiento eventos
Actualización Sistema de pantallas
Diseño de Piezas gráficas Antes y después intervenciones
Videos testimoniales del impacto de las obras
Gestión con medios de comunicación enfocado a lograr figuración Free Press
Puesta en Marcha Emisora
Posicionamiento Parrilla Emisora
Capacitar y vincular a la comunidad estudiantil a la Emisora
Capacitar y vincular a la comunidad juvenil a la Emisora
Activaciones desde colegios (artistas)
Estrategia de redes para transmisión en vivo
Visita con los estudiantes a los medios de comunicación
Página web - Noticias - Transparencia
Página oficial de Facebook Alcaldía AN
Perfil oficial de Twitter Alcaldía AN
Perfil oficial de Instagram Alcaldía AN
Periódico Institucional - Boletín digital - Mailing 
Custodia Manual de imagen
Actualización redes sociales del Teatro Villa Mayor
Relacionamiento con seguidores en redes
Difusión de las reseñas de los diferentes artistas que participen en la Programación del Teatro
Free Press para el Teatro Villa Mayor
Elaboración de piezas gráficas para promocionar cada evento
Difusión del Teatro Villa Mayor en los diferentes eventos de la Localidad
Actualización del archivo físico
Implementación de los formatos de solicitud de Servicios de Prensa (SDG). </t>
  </si>
  <si>
    <t>Se adjunta el Plan de Comunicaciones de la vigencia 2018. Estará alojado en el sitio web de la Alcaldía Local Antonionarino.gov.co. 
La evidencia también está disponible en la herramienta compartida:
https://gobiernobogota-my.sharepoint.com/personal/sara_lancheros_gobiernobogota_gov_co/_layouts/15/onedrive.aspx?id=%2Fpersonal%2Fsara_lancheros_gobiernobogota_gov_co%2FDocuments%2FAL%20ANTONIO%20NARI%C3%91O%202018%20PG%2FI%20Trimestre%2FMeta%2005</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</si>
  <si>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</si>
  <si>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</si>
  <si>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</si>
  <si>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</si>
  <si>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 xml:space="preserve">Sistema de Gestión Documental
</t>
  </si>
  <si>
    <t>Se desarrollaron campañas externas para el conocimiento de la comunidad en general. 
Temáticas: 
Día de la Mujer: 
La cual tenía como fin rendir un homenaje a las mujeres y sus derechos. Apoyar y fortalecer el papel que han venido desarrollando en la construcción de una mejor sociedad.  
Obras: 
Objetivo -  visibilizar la gestión de la Administración Local a través de las obras que ha venido desarrollando para el beneficio de la comunidad. Alameda Ciudad, Pista BMX, Terrazas del Fucha.  Parques Lourdes y San Antonio. </t>
  </si>
  <si>
    <t>Se adjuntan archivos con imágenes y material de la misma campaña. Publicación en las redes sociales y demás portales virtuales. 
La evidencia también está disponible en la herramienta compartida:
https://gobiernobogota-my.sharepoint.com/personal/sara_lancheros_gobiernobogota_gov_co/_layouts/15/onedrive.aspx?id=%2Fpersonal%2Fsara_lancheros_gobiernobogota_gov_co%2FDocuments%2FAL%20ANTONIO%20NARI%C3%91O%202018%20PG%2FI%20Trimestre%2FMeta%2006</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</si>
  <si>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</si>
  <si>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</si>
  <si>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</si>
  <si>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</si>
  <si>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Se desarrollaron campañas internas para el conocimiento de la comunidad en general. 
Temáticas: 
Clima Organizacional: 
Se desarrolló una estrategia para mejorar el clima organizacional e impartir pautas de tal manera que permitan mejorar los niveles de tensión y condiciones propias de las rutinas laborales por medio de diversas actividades lúdico recreativas como es la práctica del baile y el ejercicio. 
Día del Agua: debido a la importancia de este recurso natural quisimos sensibilizar a los servidores públicos para que éstos logren reflexionar, compartir buenas prácticas y adoptar nuevos comportamientos entorno al uso responsable del agua. Se hizo una actividad de choque mostrando de una manera muy clara ¿qué pasaría si no tuvieramos este recurso? se invitó a reflexionar y posteriormente se hizo cierre por medio de un ritual entorno al agua.   
Día de mujer:  La cual tenía como fin rendir un homenaje a las mujeres y sus derechos. Apoyar y fortalecer el papel que han venido desarrollando en la construcción de una Alcaldía mejor para todos.
</t>
  </si>
  <si>
    <t>Se adjuntan archivos con imágenes y material de la  campaña. Publicación en las redes sociales y demás portales virtuales. 
La evidencia también está disponible en la herramienta compartida:
https://gobiernobogota-my.sharepoint.com/personal/sara_lancheros_gobiernobogota_gov_co/_layouts/15/onedrive.aspx?id=%2Fpersonal%2Fsara_lancheros_gobiernobogota_gov_co%2FDocuments%2FAL%20ANTONIO%20NARI%C3%91O%202018%20PG%2FI%20Trimestre%2FMeta%2007</t>
  </si>
  <si>
    <t>IVC</t>
  </si>
  <si>
    <t>N/A</t>
  </si>
  <si>
    <t xml:space="preserve">Coordinacion Area de Gestion Policiva </t>
  </si>
  <si>
    <t>Archivo físico Gestión Policiva</t>
  </si>
  <si>
    <t>DECRECIENTE</t>
  </si>
  <si>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</si>
  <si>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</si>
  <si>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</si>
  <si>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APLICATIVO</t>
  </si>
  <si>
    <t>Se  realizaron 18 operativos u acciones de control relacionados con la integridad del Espacio Público abordando los siguientes aspectos:
Espacio publico: 11
Publicidad Exterior Visual: 03
Retiro de elementos que ocupan el espacio público:05</t>
  </si>
  <si>
    <t>Evidencias diponibles en el SÍ ACTUA y en la herramienta compartida:
https://gobiernobogota-my.sharepoint.com/personal/sara_lancheros_gobiernobogota_gov_co/_layouts/15/onedrive.aspx?id=%2Fpersonal%2Fsara_lancheros_gobiernobogota_gov_co%2FDocuments%2FAL%20ANTONIO%20NARI%C3%91O%202018%20PG%2FI%20Trimestre%2FMeta%2010</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</si>
  <si>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</si>
  <si>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</si>
  <si>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</si>
  <si>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</si>
  <si>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</si>
  <si>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</si>
  <si>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</si>
  <si>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</si>
  <si>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 xml:space="preserve">Las inspecciones de policia reportan la realización de las siguientes visitas u acciones de control:
Inspección 15 A:  8 acciones 
Inspección 15 B : 8 acciones
Inspección 15 C: 8 acciones 
</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</si>
  <si>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</si>
  <si>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</si>
  <si>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</si>
  <si>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</si>
  <si>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 xml:space="preserve">Se realizaron (9) operativos en las siguientes fechas :25/01/2018, 20/01/2018, 22/01/2018, 9/02/2018, 27/02/2018, 6/02/2018, 26/02/2018, 22/03/2018, 15/03/2018. Asimismo, se ha realizado atento seguimiento a la crisis ambiental producto de la falta del servicio de recolección de residuos sólidos, se llevó a cabo reporte inmediato de los focos de acumulación para articular la prestación del servicio de aseo, como resultado de estas acciones no se presentaron puntos de contaminación ambiental relevantes que afectarán la salud pública de la comunidad. Por otra parte, se realizaron recorridos para identificar y actualizar el inventario de puntos críticos de la localidad, información que fue suministrada a las entidades respectivas para su gestión. Por último, se convocaron dos espacios para la divulgación del nuevo esquema de aseo en los barrios de la localidad con el acompañamiento de LIME y UAESP, el cual fue el escenario propicio para resolver dudas de la comunidad y articular las soluciones requeridas.
Se han llevado a cabo acercamientos con las instituciones educativas de diferentes niveles en la localidad para realizar jornadas masivas de capacitación en diversos temas como manejo de residuos, estructura ecológica principal y uso eficiente y ahorro del agua como lo son: Escuela Normal Superior María Montessori, SENA, Jardín Infantil Pingüinos, entre otros. 
En el marco de la educación ambiental también se desarrollaron las siguientes jornadas:  capacitación en delitos ambientales a la Estación XV de Policía con el apoyo de la Secretaría Distrital de Ambiente, socialización de los Mapas Estratégicos de Ruido a la Comisión Ambiental Local. Por otra parte, se realizó la conmemoración de las siguientes fechas ambientales: Día del Reciclador y Día Mundial del Agua
.
En el periodo en mención se destacan las intervenciones efectuadas en el canal Río Fucha, las cuales son actuaciones que permiten dar cumplimiento al Fallo Judicial del Río Bogotá en pro de garantizar el espacio público y conservar uno de los afluentes hídricos más importantes para el distrito, controlando la vulnerabilidad de la población en la zona de influencia; igualmente los operativos de medición de ruido se han constituido en un pilar para la Administración Local debido a que ha permitido controlar los niveles de presión sonora en la zona de rumba del barrio Restrepo en busca de garantizar el derecho a la tranquilidad y de un ambiente sano para los habitantes del sector.
</t>
  </si>
  <si>
    <t>Actas de operativos, reporte y registro fotográfico disponibles en: 
https://gobiernobogota-my.sharepoint.com/personal/sara_lancheros_gobiernobogota_gov_co/_layouts/15/onedrive.aspx?id=%2Fpersonal%2Fsara_lancheros_gobiernobogota_gov_co%2FDocuments%2FAL%20ANTONIO%20NARI%C3%91O%202018%20PG%2FI%20Trimestre%2FMeta%2013
De la misma forma reposan en el archivo físico de la entidadas</t>
  </si>
  <si>
    <t xml:space="preserve"> </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</si>
  <si>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</si>
  <si>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</si>
  <si>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</si>
  <si>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</si>
  <si>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Esta meta no se programó para el primer trimeste del año, toda vez que fue definada como la época en donde se genera mayor comercialización de artículos pirotécnicos</t>
  </si>
  <si>
    <t>Porcentaje de auto que avocan conocimiento</t>
  </si>
  <si>
    <t>Autos que avocan conocimiento</t>
  </si>
  <si>
    <t>SÍ ACTUA</t>
  </si>
  <si>
    <t>Se avocaron el 100% de las actuaciones policivas recibidas por parte de las Inspecciones de Policía radicadas durante el primer trimestre de año 2018, como se puede verificar en el aplicativo del Código de Policia</t>
  </si>
  <si>
    <t xml:space="preserve">GESTIÓN CORPORATIVA LOCAL
</t>
  </si>
  <si>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</si>
  <si>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</si>
  <si>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</si>
  <si>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</si>
  <si>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PREDIS- SEGPLAN</t>
  </si>
  <si>
    <t>Planeación
Contratación</t>
  </si>
  <si>
    <t xml:space="preserve">MUSI
REPORTE SEGPLAN
REPORTE PREDIS
</t>
  </si>
  <si>
    <t>En el marco del Plan de Desarrollo Local Antonio Nariño Mejor para Todos 2017 – 2020, la administración local tiene un presupuesto asignado para la vigencia 2018 por valor de $ 15,973,463,000 de los cuales se realizaron compromisos en el primer trimestre correspondientes a $ 4,235,381,132 que equivalen al  26.52%, información  tomada del reporte emitido por el Sistema de Presupuesto Distrital – PREDIS con fecha de corte marzo de 2018, comprometido principalmente en los contratos de prestación profesionales y apoyo a la gestión, en los siguientes pilares y ejes  a) Igualdad de calidad de vida en los proyectos: Apoyo económico para persona mayor con subsidio C, Realizar acciones de promoción a la cultura en la localidad, b) Pilar Democracia urbana en los proyectos: Transformación de los parques de la localidad, Mejoramiento de la malla vial y el espacio público local, c) Pilar Construcción de comunidad y cultura ciudadana en el proyecto: Acciones de mejoramiento de la seguridad en la localidad,  d) Eje transversal Sostenibilidad ambiental basada en la eficiencia energética en el proyecto: Acciones de intervención y transformación de la estructura ecológica ambiental de la localidad, e) Eje transversal Gobierno legítimo, fortalecimiento local y eficiencia en los proyectos: Acciones de fortalecimiento institucional y Acciones para el mejoramiento de la participación en la localidad; evidenciando una programación ajustada a los tiempos estimados de ejecución, cumpliendo con el cronograma y los proyectos de inversión local.</t>
  </si>
  <si>
    <t>Informe de ejecución del presupuesto de gastos e inversiones - PREDIS.
Las evidencias están disponibles además en el recurso compartido:
https://gobiernobogota-my.sharepoint.com/personal/sara_lancheros_gobiernobogota_gov_co/_layouts/15/onedrive.aspx?id=%2Fpersonal%2Fsara_lancheros_gobiernobogota_gov_co%2FDocuments%2FAL%20ANTONIO%20NARI%C3%91O%202018%20PG%2FI%20Trimestre%2FMeta%2017</t>
  </si>
  <si>
    <t>Porcentaje de Giros de Presupuesto de Inversión Directa Realizados</t>
  </si>
  <si>
    <t>(Giros de Presupuesto de Inversión Directa Realizados/Total de Presupuesto de Inversión directa Vigencia 2018)</t>
  </si>
  <si>
    <t xml:space="preserve">Giros de Presupuesto de Inversión Directa </t>
  </si>
  <si>
    <t>En el marco del Plan de Desarrollo Local Antonio Nariño Mejor para Todos 2017 – 2020, la administración local tiene un presupuesto asignado para la vigencia 2018 por valor de $ 15,973,463,000 de los cuales se realizaron giros en el primer trimestre correspondientes a $ 720,077,567 que equivalen al 4.51%, información  tomada del reporte emitido por el Sistema de Presupuesto Distrital – PREDIS con fecha de corte marzo de 2018, comprometido correspondiente a los contratos de prestación profesionales y apoyo a la gestión de los ejes en los siguientes pilares y ejes  a) Igualdad de calidad de vida en los proyectos: Apoyo económico para persona mayor con subsidio C, Realizar acciones de promoción a la cultura en la localidad, b) Pilar Democracia urbana en los proyectos: Transformación de los parques de la localidad, Mejoramiento de la malla vial y el espacio público local, c) Pilar Construcción de comunidad y cultura ciudadana en el proyecto: Acciones de mejoramiento de la seguridad en la localidad,  d) Eje transversal Sostenibilidad ambiental basada en la eficiencia energética en el proyecto: Acciones de intervención y transformación de la estructura ecológica ambiental de la localidad, e) Eje transversal Gobierno legítimo, fortalecimiento local y eficiencia en los proyectos: Acciones de fortalecimiento institucional y Acciones para el mejoramiento de la participación en la localidad; Eevidenciando una programación ajustada a los tiempos estimados de ejecución, cumpliendo con el cronograma y los proyectos de inversión local.</t>
  </si>
  <si>
    <t>Informe de ejecución del presupuesto de gastos e inversiones - PREDIS. 
https://gobiernobogota-my.sharepoint.com/personal/sara_lancheros_gobiernobogota_gov_co/_layouts/15/onedrive.aspx?id=%2Fpersonal%2Fsara_lancheros_gobiernobogota_gov_co%2FDocuments%2FAL%20ANTONIO%20NARI%C3%91O%202018%20PG%2FI%20Trimestre%2FMeta%2018</t>
  </si>
  <si>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</si>
  <si>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</si>
  <si>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</si>
  <si>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 xml:space="preserve">Se han realizado junto con secretaría de Gobierno, 3 mesas tecnicas de Obligaciones por pagar, dentro de las cuales hemos podido indentificar un total de 30 contratos los cuales estaban liquidados y contenian algun saldo a favor de la Alcaldia Local, saldo que procedimos a liberar segun consta en las actas de liberacion No. 1-5, Adicionalmente en el rubro de obligaciones por pagar de otras vigencias se ha girado un total de $2.431.184.538, correspondientes a los contratos de obra No. 127-128 y 133 de 2016.	Soportes anexos, actas de liberacion de saldos No. 1-6, ejecución presupuestal a Marzo de 2018_x000D_
</t>
  </si>
  <si>
    <t xml:space="preserve">
Memorando 20186520003863 
Evidencias disponibles en el recurso compartido:
https://gobiernobogota-my.sharepoint.com/personal/sara_lancheros_gobiernobogota_gov_co/_layouts/15/onedrive.aspx?id=%2Fpersonal%2Fsara_lancheros_gobiernobogota_gov_co%2FDocuments%2FAL%20ANTONIO%20NARI%C3%91O%202018%20PG%2FI%20Trimestre%2FMeta%2019
</t>
  </si>
  <si>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</si>
  <si>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</si>
  <si>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</si>
  <si>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SECOP I
SECOP II
 Y CONTRATOS</t>
  </si>
  <si>
    <t>Reporte líder de proceso- 
SECOP I
SECOP II
 Y CONTRATOS</t>
  </si>
  <si>
    <t>De conformidad con lo establecido en el Plan Anual de Adquusuiciones los procesos de Malla vial no se adelantarán en el primer trimertes de 2018. Se menciona que para poder adelantar dicho proceso, resulta necesario contar con los Pligos Tipo de obra aprobados por la Agencia Nacional de Contratacion CCE y la Secretarìa Distrital de Gobierno, los cuales a la fecha no han sido remitidos al Fondo de Desarrollo Local por la citada Secretarìa. A pesar de ello, el Fondo de Desarrollo Local de Antonio Nariño, solicito a las citas instacias remitir en el menor tiempo posible estos Pliegos Tipo, con el fin de dar tramite a los procesos de seleccion correspondientes.  </t>
  </si>
  <si>
    <t xml:space="preserve">Radicado Reporte Orfeo No. 20186520003843
Radicado Orfeo Nivel Central No. 20186520003623
Radicado IDU 20186520032551
Radicado IDRD 20186520033691
Evidencias disponibles en:
https://gobiernobogota-my.sharepoint.com/personal/sara_lancheros_gobiernobogota_gov_co/_layouts/15/onedrive.aspx?id=%2Fpersonal%2Fsara_lancheros_gobiernobogota_gov_co%2FDocuments%2FAL%20ANTONIO%20NARI%C3%91O%202018%20PG%2FI%20Trimestre%2FMeta%2020
</t>
  </si>
  <si>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</si>
  <si>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</si>
  <si>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</si>
  <si>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 xml:space="preserve">SECOP I y II. </t>
  </si>
  <si>
    <t>Bienes de Características Técnicas Uniformes de Común Utilización a través del portal Colombia Compra Eficiente Aquiridos</t>
  </si>
  <si>
    <t>PORTA COLOMBIA COMPRA EFICIENTE
ARCHIVO FÍSICO</t>
  </si>
  <si>
    <t xml:space="preserve">En virtud de las necesidades establecidas por la Entidad a traves del Plan Anual de Adquisiciones Formulado para la presente vigencia, se tiene que conforme a los Acuerdo Marco establecidos por la Agencia Nacional de Contratacion, y que se encuentran habilitados en la Tienda Virtual del Estado Colombiano, en el presente trimestre el FDLAN adelanto dos (2) procesos a traves de dicho sistema, tales como Orden de Compra para  Aseo y Cafeteria y prorrogo el plazo de ejecucion de la orden de compra de combustibles. </t>
  </si>
  <si>
    <t>Orden de Compra 26411                                           
Orden de Compra 14424</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</si>
  <si>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</si>
  <si>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</si>
  <si>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</si>
  <si>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</si>
  <si>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El Fondo de Desarrollo Local señala que conforme a las Directrices Establecidas en la Directiva 012 de 2016, remitio a la Secretarìa Distrital de Gobierno, previo a emitir la inexistencia de personal, la totalidad de constratos de prestacion de servicios y de apoyo  la gestion suscritos por el FDLAN en el mes de enero. De igual manera y como se evidencia en el Portal Secop II, se adelantó el proceso de cargue del Plan Anual de Adquisiciones. </t>
  </si>
  <si>
    <t>SECOP  II. Y expediente contractual. 
Radicado 20176520009463
Radicado 20184100553743</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</si>
  <si>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</si>
  <si>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</si>
  <si>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</si>
  <si>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</si>
  <si>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SIPSE
Archivo Físico</t>
  </si>
  <si>
    <t xml:space="preserve">
La Dirección de Tecnologías realizó una capacitación en el aplicativo SIPSE para las Localidades el día 30 de enero de 2018, en la cual la Alcaldía Local de Antonio Nariño participo, en ella se mostró la estructura de la plataforma y las fases que contiene el proceso de implementación.
El primer módulo del cual se debe cargar la información es el banco de programas y proyectos, para tal fin la Alcaldía definió las personas que intervendrían con los siguientes roles: Gestor la contratista María Fernanda Mora y Analista la contratista Karen Herrera.
Durante el primer trimestre se envió comunicación vía mail a la Dirección de tecnologías sobre los inconvenientes para acceder a la plataforma e ingresar la información, como soporte se adjunta la captura de pantalla, el 26 de marzo del año en curso se recibió respuesta citando que bajo el memorando No. 20184400141193 se informa a la DGDL que los citados módulos de SIPSE quedaron disponibles en producción, desde el pasado sábado 24 de marzo, y se solicita definir las "fechas previstas para acompañarlos en el reforzamiento de las capacitaciones a las Alcaldías Locales en los módulos anteriormente mencionados, la fecha en que las Alcaldías Locales piloto definidas por ustedes iniciarán implementación de este sistema, así como la fecha en que se iniciará el uso del sistema para todas las demás Alcaldías Locales." 
Por lo anterior, estamos pendientes que la Dirección para la Gestión del Desarrollo Local brinde los lineamientos al respecto. Adicionalmente el pasado 28 de marzo se recibió un memorando N° 20182100144303 en el cual solicitan los nombres, teléfonos y correos del personal que manejara la plataforma en el módulo en mención.
A la fecha de corte la Administración Local participo en la capacitación y se encuentra dispuesta para realizar el cargue del primer módulo de banco de programas y proyectos, sin embargo, todavía no tiene acceso a la plataforma con el usuario y clave designado.
</t>
  </si>
  <si>
    <t xml:space="preserve">Listado asistencia capcitación 30 de enero de 2018, 2 Captura de pantalla solicitud acceso plataforma, 1 memorando acciones realizadas por la Dirección de tecnologías, disponibles en los anexos al memorando 20186520003553 o en el recurso compartido:
https://gobiernobogota-my.sharepoint.com/personal/sara_lancheros_gobiernobogota_gov_co/_layouts/15/onedrive.aspx?id=%2Fpersonal%2Fsara_lancheros_gobiernobogota_gov_co%2FDocuments%2FAL%20ANTONIO%20NARI%C3%91O%202018%20PG%2FI%20Trimestre%2FMeta%2024
</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</si>
  <si>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</si>
  <si>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</si>
  <si>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</si>
  <si>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</si>
  <si>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Actas de asistentencia</t>
  </si>
  <si>
    <t>Contabilidad</t>
  </si>
  <si>
    <t>Archivo físico Contabilidad</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</si>
  <si>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</si>
  <si>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</si>
  <si>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</si>
  <si>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</si>
  <si>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SÍ CAPITAL</t>
  </si>
  <si>
    <t>Dependecias responsables de reportar información contable</t>
  </si>
  <si>
    <t>Reporte SI CAPITAL</t>
  </si>
  <si>
    <t>Del total de la información el Contador reporta que las áreas respectivas solo recbió el 70% de la información, quedando pendiente información de presupuesto.</t>
  </si>
  <si>
    <t>Evidencia disponible en: 
https://gobiernobogota-my.sharepoint.com/personal/sara_lancheros_gobiernobogota_gov_co/_layouts/15/onedrive.aspx?id=%2Fpersonal%2Fsara_lancheros_gobiernobogota_gov_co%2FDocuments%2FAL%20ANTONIO%20NARI%C3%91O%202018%20PG%2FI%20Trimestre%2FMeta%2026</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</si>
  <si>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</si>
  <si>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</si>
  <si>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</si>
  <si>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</si>
  <si>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</si>
  <si>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Informe de oficina Atención al Ciudadano- Sistema de Gestión Documental ORFEO</t>
  </si>
  <si>
    <t>Durante el primer trimestre de la vigencia ingresaron a la Alcaldía Local por los canales escrito, web, personal y telefónico un total de 481 requerimientos ciudadanos como derechos de petición, de los cuales 252 tienen asociada respuesta total y solamente 110 se emitieron en términos, mostrando una efectividad de 22.9 %. La administración desarrolló acciones para aumentar el indicador de respuesta oportuna a las peticiones ciudadanas, entre ellas realizó una revisión constante de la herramienta de google Drive para identificar los requerimientos, los días en trámite y el estado en el que se encuentran evidenciando una trazabilidad del proceso desde la radicación de la petición en la entidad hasta la notificación eficaz, adicionalmente realizó un reporte preventivo a los funcionarios para que reconocieran en el aplicativo ORFEO sus trámites y de esta manera fortalecer la cultura de respuesta oportuna y de fondo a los peticionarios de acuerdo a los lineamientos del Sistema de Gestión Documental.</t>
  </si>
  <si>
    <t>Evidencia disponible en: 
https://gobiernobogota-my.sharepoint.com/personal/sara_lancheros_gobiernobogota_gov_co/_layouts/15/onedrive.aspx?id=%2Fpersonal%2Fsara_lancheros_gobiernobogota_gov_co%2FDocuments%2FAL%20ANTONIO%20NARI%C3%91O%202018%20PG%2FI%20Trimestre%2FMeta%2027</t>
  </si>
  <si>
    <t>GESTIÓN DEL PATRIMONIO DOCUMENTAL</t>
  </si>
  <si>
    <t>Actas de capacitación</t>
  </si>
  <si>
    <t xml:space="preserve">Revisión Archivo físico </t>
  </si>
  <si>
    <t xml:space="preserve">GERENCIA DE TI
</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</si>
  <si>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</si>
  <si>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</si>
  <si>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</si>
  <si>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</si>
  <si>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Integrar las herramientas de planeación, gestión y control, con enfoque de innovación, mejoramiento continuo, responsabilidad social, desarrollo integral del talento humano y transparencia</t>
  </si>
  <si>
    <t>IMPLEMENTACIÓN DEL MODELO INTEGRADO DE PLANEACIÓN Y GESTIÓN</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</si>
  <si>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</si>
  <si>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</si>
  <si>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</si>
  <si>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</si>
  <si>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</si>
  <si>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 xml:space="preserve">Seguimiento Herramienta de Registro de Requisitos Legales </t>
  </si>
  <si>
    <t>Esta actividad se encuentra programada para realizar el primer ejercicio en el segundo trimestre.</t>
  </si>
  <si>
    <t>No Aplica</t>
  </si>
  <si>
    <t>CRECIENTE</t>
  </si>
  <si>
    <t>Promotor de la Mejora Alcaldía Local</t>
  </si>
  <si>
    <t>NO PROGRAMADO</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</si>
  <si>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</si>
  <si>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</si>
  <si>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</si>
  <si>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</si>
  <si>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Gestor Ambiental</t>
  </si>
  <si>
    <t>Seguimiento Mediciones de desempeño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</si>
  <si>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</si>
  <si>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</si>
  <si>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</si>
  <si>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Disminución de requerimientos ciudadanos vencidos asignados a la Alcaldía Local</t>
  </si>
  <si>
    <t>Aplicativo de gestión documental</t>
  </si>
  <si>
    <t>Promotor de la Mejora  y líderes de proceso Alcaldía Local</t>
  </si>
  <si>
    <t>Seguimiento Requerimiento ciudadanos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</si>
  <si>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</si>
  <si>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</si>
  <si>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</si>
  <si>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</si>
  <si>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</si>
  <si>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Seguimiento AGORA</t>
  </si>
  <si>
    <t>Esta actividad se encuentra programada para realizarse en el último trimestre</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</si>
  <si>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</si>
  <si>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</si>
  <si>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</si>
  <si>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Aplicativo de gestión documental ORFEO</t>
  </si>
  <si>
    <t>Seguimiento al reporte expedido por el Aplicactivo de Gestión ORFEO</t>
  </si>
  <si>
    <t>Plan de Actualización de la Documentación</t>
  </si>
  <si>
    <t>OFICINA ASESORA DE PLANEACION</t>
  </si>
  <si>
    <t>Acciones correctivas documentadas y vigentes</t>
  </si>
  <si>
    <t xml:space="preserve">Revisión aplicativo </t>
  </si>
  <si>
    <t>ACCIONES MEJORA INTERNA 84% - 42%
ACCIONES DE MEJORA EXTERNAS 87% - 43,33%</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</si>
  <si>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</si>
  <si>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</si>
  <si>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</si>
  <si>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PÁGINA WEB ALCALDÍA LOCAL</t>
  </si>
  <si>
    <t>Líderes de proceso</t>
  </si>
  <si>
    <t xml:space="preserve">Seguimiento Página Web Alcaldía Local </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</si>
  <si>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</si>
  <si>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</si>
  <si>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</si>
  <si>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</si>
  <si>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</si>
  <si>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</si>
  <si>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</si>
  <si>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</si>
  <si>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</si>
  <si>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</si>
  <si>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</si>
  <si>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</si>
  <si>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</si>
  <si>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</si>
  <si>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</si>
  <si>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</si>
  <si>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</si>
  <si>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</si>
  <si>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</si>
  <si>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</si>
  <si>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</si>
  <si>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</si>
  <si>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</si>
  <si>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</si>
  <si>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</si>
  <si>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</si>
  <si>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</si>
  <si>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</si>
  <si>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</si>
  <si>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</si>
  <si>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</si>
  <si>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</si>
  <si>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</si>
  <si>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</si>
  <si>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</si>
  <si>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</si>
  <si>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</si>
  <si>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</si>
  <si>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</si>
  <si>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</si>
  <si>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</si>
  <si>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</si>
  <si>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</si>
  <si>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</si>
  <si>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</si>
  <si>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</si>
  <si>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</si>
  <si>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</si>
  <si>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</si>
  <si>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</si>
  <si>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</si>
  <si>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</si>
  <si>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</si>
  <si>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</si>
  <si>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</si>
  <si>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</si>
  <si>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</si>
  <si>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</si>
  <si>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</si>
  <si>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</si>
  <si>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</si>
  <si>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</si>
  <si>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</si>
  <si>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</si>
  <si>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</si>
  <si>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</si>
  <si>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</si>
  <si>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</si>
  <si>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</si>
  <si>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</si>
  <si>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</si>
  <si>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</si>
  <si>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</si>
  <si>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</si>
  <si>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</si>
  <si>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</si>
  <si>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</si>
  <si>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</si>
  <si>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</si>
  <si>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Hacer un (1) ejercicio de evaluación del normograma  aplicables al proceso/Alcaldía Local de conformidad con el procedimiento  "Procedimiento para la identificación y evaluación de requisitos legales"</t>
  </si>
  <si>
    <t>Pronunciarse (Avoca, rechazar o enviar al competente) sobre el 85% de las actuaciones policivas recibidas en las Inspecciones de Policía radicadas durante el año 2.018.</t>
  </si>
  <si>
    <t>Número de autos durante la vigencia 2018/Número total de actuaciones radicadas) *100</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</si>
  <si>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</si>
  <si>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</si>
  <si>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</si>
  <si>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</si>
  <si>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Numero de actuaciones de obras anteriores a la ley 1801 /2016 archivadas en la vigencia 2018</t>
  </si>
  <si>
    <t>Actuaciones de obras anteriores a la ley 1801/2016 archivadas en la vigencia 2018</t>
  </si>
  <si>
    <t>Auto definitivo de archivo según cifras de SI-ACTUA</t>
  </si>
  <si>
    <t>SIACTUA</t>
  </si>
  <si>
    <t>Cifras SIACTUA</t>
  </si>
  <si>
    <t>Cifras SI-ACTUA - Proyecto DIAL</t>
  </si>
  <si>
    <t>Según cifras del SI-ACTUA la alcaldía local de Antonio Nariño archivó 41 actuaciones de obras  en el primer trimestre</t>
  </si>
  <si>
    <t>Según cifras del SI-ACTUA la alcaldía local de Antonio Nariño archivó 20 actuaciones de establecimientos de comercio en el primer trimestre</t>
  </si>
  <si>
    <t>Actuaciones de establecimiento de comercio anteriores a la ley 1801/2016 archivadas en la vigencia 2018</t>
  </si>
  <si>
    <t>Numero de actuaciones de establecimientos de comercio anteriores a la ley 1801 /2016 archivadas en la vigencia 2018</t>
  </si>
  <si>
    <t>Inspección de polícia</t>
  </si>
  <si>
    <t>si</t>
  </si>
  <si>
    <t>De acuerdo al informe presentado por la subsecretaría de gestión institucional, la alcaldía local de antonio nariño cumplió con el 50% de la asistencia a las jornadas de actualización y unificación de criterios</t>
  </si>
  <si>
    <t>radicado 20184000255093</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</si>
  <si>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</si>
  <si>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</si>
  <si>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</si>
  <si>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</si>
  <si>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</si>
  <si>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</si>
  <si>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</si>
  <si>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LEY1712</t>
  </si>
  <si>
    <t>Según reporte de servicio a la ciudadanía la alcaldía local de antonio nariño pasó de tener 373 requerimientos ciudadanos vencidos a 152 durante el primer trimestre</t>
  </si>
  <si>
    <t>Radicado 20184600227103</t>
  </si>
  <si>
    <t>50% (410)</t>
  </si>
  <si>
    <t>50% (411)</t>
  </si>
  <si>
    <t>821 CONTRATOS</t>
  </si>
  <si>
    <t xml:space="preserve">
Listados de participantes (formato establecido por la Veeduría Distrital mediante guía metodológica) disponible en:
https://gobiernobogota-my.sharepoint.com/personal/sara_lancheros_gobiernobogota_gov_co/_layouts/15/onedrive.aspx?id=%2Fpersonal%2Fsara_lancheros_gobiernobogota_gov_co%2FDocuments%2FAL%20ANTONIO%20NARI%C3%91O%202018%20PG%2FII%20Trimeste%2FMeta%2002
Físicamente se encuentra en la carpeta: Rendición de cuentas 2017, ubicada físicamente en la oficina de Gestión Corporativa Local.
</t>
  </si>
  <si>
    <t xml:space="preserve">El Fondo de Desarrollo Local señala que conforme a las Directrices Establecidas en la Directiva 012 de 2016, remitio a la Secretarìa Distrital de Gobierno, previo al desarrollo , la totalidad  de procesos cuyos objetos se encuentran contempladados en la citada Directiva.  De igual manera y como se evidencia en el Portal Secop II, se adelnato el proceso de cargue del Plan Anual de Adquisiciones. Se reslata que segun los lineamientos dados en dicha Directiva la Entidad requirio de Asesoria y Asistencia tecnica, solicitud que se hizo atraves de los radicados orfeo 20186520006513. Por ùltimo se menciona que con ocasion de la vigencia de la Ley de Garantias durante el trimestre objeto del presnete informe el FDLAN no adelanto contratacion directa de prestacion de servicios profesionales o de Apoyo a la Gestion. </t>
  </si>
  <si>
    <t>En virtud de las necesidades establecidas por la Entidad a traves del Plan Anual de Adquisiciones Formulado para la presente vigencia, se tiene que conforme a los Acuerdo Marco establecidos por la Agencia Nacional de Contratacion, y que se encuentran habilitados en la Tienda Virtual del Estado Colombiano, en el presente trimestre el FDLAN adelanto cinco (5) procesos a traves de dicho sistema:
-Orden de Compra 27277                                          
-Orden de Compra 27716             
-Orden de Compra 27749       
-Orden de Compra 27793            
-Orden de Compra 27815</t>
  </si>
  <si>
    <t xml:space="preserve">Radicado Orfeo No. 20182100232733 Radicado Orfeo No. 20182100191943 Radicado Orfeo No. 20182100298043 radicados orfeo 20186520006513
Disponible también en la herramienta compartida:
https://gobiernobogota-my.sharepoint.com/personal/sara_lancheros_gobiernobogota_gov_co/_layouts/15/onedrive.aspx?id=%2Fpersonal%2Fsara_lancheros_gobiernobogota_gov_co%2FDocuments%2FAL%20ANTONIO%20NARI%C3%91O%202018%20PG%2FII%20Trimeste%2FMeta%2023
</t>
  </si>
  <si>
    <t xml:space="preserve">Información disponible en el portal Colombia Compra Eficiente
Disponible también en la herramienta compartida:
https://gobiernobogota-my.sharepoint.com/personal/sara_lancheros_gobiernobogota_gov_co/_layouts/15/onedrive.aspx?id=%2Fpersonal%2Fsara_lancheros_gobiernobogota_gov_co%2FDocuments%2FAL%20ANTONIO%20NARI%C3%91O%202018%20PG%2FII%20Trimeste%2FMeta%2022
</t>
  </si>
  <si>
    <t xml:space="preserve">SECOP I y II. Y cuadro contratos suscritos durante el trimestre 
Disponible también en la herramienta compartida:
https://gobiernobogota-my.sharepoint.com/personal/sara_lancheros_gobiernobogota_gov_co/_layouts/15/onedrive.aspx?id=%2Fpersonal%2Fsara_lancheros_gobiernobogota_gov_co%2FDocuments%2FAL%20ANTONIO%20NARI%C3%91O%202018%20PG%2FII%20Trimeste%2FMeta%2021
</t>
  </si>
  <si>
    <t xml:space="preserve">Radicado Orfeo No. 20182100232733 Radicado Orfeo No. 20182100191943 Radicado Orfeo No. 20182100298043
Disponible también en la herramienta compartida:
https://gobiernobogota-my.sharepoint.com/personal/sara_lancheros_gobiernobogota_gov_co/_layouts/15/onedrive.aspx?id=%2Fpersonal%2Fsara_lancheros_gobiernobogota_gov_co%2FDocuments%2FAL%20ANTONIO%20NARI%C3%91O%202018%20PG%2FII%20Trimeste%2FMeta%2020
</t>
  </si>
  <si>
    <t xml:space="preserve">De conformidad con lo establecido por la Dirección para la Gestión del Desarrollo Local a través del Radicado Orfeo No. 20182100232733 del 22 de junio de 2018, se dispuso por el Fondo de Desarrollo Local de Antonio Nariño adelantar el proceso de Licitación Publica No. 001-2018, cuyo objeto es "realizar a través del sistema de precios uniros fijos sin formula de reajuste, la conservación de la malla vial local y del espacio publico de la Localidad", haciendo uso del Pliego Tipo IDU para proceso de mantenimiento de malla vial. Se menciona que el citado Pliego construido por la el FDLAN fue verificado por la Dirección para la Gestión del Desarrollo Local a través del Radicado Orfeo No. 20182100191943. En dicho memorando se realizaron observaciones al documento remitido por el FDLAN, los cuales fueron ajustados tal y como se evidencia en el portal Único de Contratación SECOP I. De igual manera, se dispuso por el Fondo de Desarrollo Local de Antonio Nariño adelantar el proceso de Licitación Publica No. 002-2018, cuyo objeto es "Contratar por el Sistema de precios Unitarios Fijos las obras de mantenimiento y recuperación de los parques vecinales y e bolsillo de la localidad Antonio Nariño", haciendo uso del Pliego Tipo IDRD. Se menciona que el citado Pliego construido por la el FDLAN fue verificado por la Dirección para la Gestión del Desarrollo Local a través del Radicado Orfeo No. 20182100298043. En dicho memorando se realizaron observaciones al documento remitido por el FDLAN, los cuales fueron ajustados tal y como se evidencia en el portal Único de Contratación SECOP I. Se menciona que si bien a la fecha del presente informe los procesos no han finalizado y se encuentran en el desarrollo del proceso precontractual, se determina que el para su desarrollo la Entidad utilizó los Pliegos Tipo avalados para cada uno de los procesos de selección. </t>
  </si>
  <si>
    <t xml:space="preserve">En virtud de la Meta Planteada, se detalla que el Fondo de Desarrollo Local de Antonio Nariño de conformidad con las directrices dadas por la Secretaría de Gobierno adelanto toda la contratación de la vigencia de 2018 a través del Sistema Secop II, en el cual se pueden evidenciar la Publicación de los documentos que hacen parte de cada proceso de selección. De igual manera en aquellos contratos suscritos en vigencias anteriores, que han sido objeto de alguna modificación o su estado a sido modificado, el FDLAN ha adelantado la respectiva publicación de dichos modificaciones en SECOP I. </t>
  </si>
  <si>
    <t xml:space="preserve">En virtud de la Meta Planteada, se detalla que el Fondo de Desarrollo Local de Antonio Nariño de conformidad con las directrices dadas por la Secretaría de Gobierno adelantó toda la contratación de la vigencia de 2018 a través del Sistema Secop II, en el cual se pueden evidenciar la Publicación de los documentos que hacen parte de cada proceso de selección. De igual manera en aquellos contratos suscritos en vigencias anteriores, que han sido objeto de alguna modificación o su estado a sido modificado, el FDLAN ha adelantado la respectiva publicación de dichos modificaciones en SECOP I. En virtud de lo anterior, se menciona que dentro del trimestre objeto del presente informe la Entidad suscribió 3 contratos de los cuales en documento adjunto se remite cuadro con su nombre, objeto y cuantía con el fin que puedan ser verificados.  </t>
  </si>
  <si>
    <t>Porcentaje de bienes de características técnicas uniformes de común utilización adquiridos a través del portal CCE</t>
  </si>
  <si>
    <t xml:space="preserve">
Frente a las solicitudes realizadas tenemos que, el segundo trimestre del año hubo cinco (5) solicitudes, la primera realizada por la bancada del Partido Liberal Colombiano, respecto a las liquidaciones de contratos en fondos de desarrollo local el 15 de mayo; la segunda, sobre el “proyecto de bicicletas públicas por medio de una asociación público-privada” el 30 de mayo presentada por los concejales Jorge Eduardo Torres Camargo, Lucia Bastidas Ubaté y Edward Aníbal Arias; la tercera, la proposición número 155, realizada el 7 de junio sobre las edificaciones en Bogotá con riesgo estructural y amenaza de ruina. El Polo Democrático por su parte realizó dos solicitudes de proposiciones, el número 357 y 356, una sobre los lineamientos de la política pública de mujeres y otra sobre la política de juventud en Bogotá.
El fondo de desarrollo local realizó y envío la respectiva respuesta a cada una de ellas en un promedio de 3.4 días, se evidencia una mejora en los tiempos de respuesta y la efectividad de la herramienta de control diseñada.</t>
  </si>
  <si>
    <t xml:space="preserve">Herramienta compartida disponible en:
https://gobiernobogota-my.sharepoint.com/personal/sara_lancheros_gobiernobogota_gov_co/_layouts/15/onedrive.aspx?id=%2Fpersonal%2Fsara_lancheros_gobiernobogota_gov_co%2FDocuments%2FAL%20ANTONIO%20NARI%C3%91O%202018%20PG%2FII%20Trimeste%2FMeta%2004
</t>
  </si>
  <si>
    <t xml:space="preserve">Se desarrollaron campañas con externas para el conocimiento de la comunidad así:
Temáticas: 
Rendición de Cuentas: 
Esta campaña tuvo como fin visibilizar la gestión de la Administración Local en la vigencia 2017. Mostrando las obras y proyectos liderados por la Alcaldía Local para el beneficio de la comunidad. Se realizó: difusión de las actividades, videos de la gestión y se invitó a la comunidad a la audiencia pública. Se usaron las redes sociales, las pantallas de televisión, se hizo perifoneo, se volanteo, se envió la invitación a través de los grupos de wp.   
Teatro: 
Objetivo - consolidar al Teatro Villa Mayor como eje cultural del sur de la ciudad, con espectáculos de calidad y sin ningùn costo. La idea es difundir este espacio y lograr que cada día sean más los residentes locales los que lo visiten y se beneficien con los eventos culturales que hacen parte de la programación. </t>
  </si>
  <si>
    <t>Se adjunta el Plan de Comunicaciones de la vigencia 2018. Estará alojado en el sitio web de la Alcaldía Local Antonionarino.gov.co. 
La evidencia también está disponible en la herramienta compartida:
https://gobiernobogota-my.sharepoint.com/personal/sara_lancheros_gobiernobogota_gov_co/_layouts/15/onedrive.aspx?slrid=0538789e-5053-6000-4741-f5b1978c769f&amp;FolderCTID=0x012000FC135A152BC5804090E1E911D2208C35&amp;id=%2Fpersonal%2Fsara_lancheros_gobiernobogota_gov_co%2FDocuments%2FAL%20ANTONIO%20NARI%C3%91O%202018%20PG%2FII%20Trimeste%2FMeta%2006</t>
  </si>
  <si>
    <t xml:space="preserve">Durante la presente vigencia se desarrollaron dos campañas de comunicación interna: 
1. Semana Ambiental
2. Espacios libres de Tabaco 
1. La estrategia de semana ambiental consistió en promover buenas prácticas en torno al cuidado del ambiente entre los Servidores públicos de la Alcaldía Local. Durante una semana  participaron en diferentes 
actividades propuestas entre las que están: Taller de Reciclaje: Aplicando técnicas de pintura y decoración de recipientes de lata. Los cuales son material reutilizable y aprovechable. El aprovechamiento de estos residuos aporta al cuidado y la preservación del ambiente mientras se vive una experiencia artística. Así mismo con actividades lúdicas y el apoyo de entidades del orden distrital se sensibilizó frente al cuidado de espacios en la Alcaldía, en los puestos de trabajo, el uso responsable del papel, el agua y la luz entre otros. 
Así mismo se realizó una feria de mercados orgánicos, permitiendo a los servidores públicos y visitantes, comprar a productores urbanos con la frescura y los cuidados del campo.
2. La estrategia Espacio 100% Libre de tabaco consistió en ofrecer a los servidores públicos pautas de afectaciones de este consumo por profesionales de la salud así como desestimular a través de experiencias participativas tips que permitieron mostrar las afectaciones que tiene el consumo de tabaco, teniendo en cuenta que no solo afecta a quien lo consume sino a los que comparten con ellos. Así mismo se sensibilizó frente al Nuevo Código Nacional de Policía y los artículos que regulan el consumo de este producto en espacios públicos. 
En la Alcaldía existe una zona de descanso y ésta se ve afectada por el arrojo irresponsable e indiscrimado de colillas sobre las plantas afectando no solo la estética del lugar sino la vida de las plantas.  
</t>
  </si>
  <si>
    <t xml:space="preserve">Se adjunta el Plan de Comunicaciones de la vigencia 2018. Estará alojado en el sitio web de la Alcaldía Local Antonionarino.gov.co. 
La evidencia también está disponible en la herramienta compartida:
https://gobiernobogota-my.sharepoint.com/personal/sara_lancheros_gobiernobogota_gov_co/_layouts/15/onedrive.aspx?slrid=0538789e-5053-6000-4741-f5b1978c769f&amp;FolderCTID=0x012000FC135A152BC5804090E1E911D2208C35&amp;id=%2Fpersonal%2Fsara_lancheros_gobiernobogota_gov_co%2FDocuments%2FAL%20ANTONIO%20NARI%C3%91O%202018%20PG%2FII%20Trimeste%2FMeta%2007
</t>
  </si>
  <si>
    <t xml:space="preserve">De acuerdo al Plan de Comunicaciones vigencia 2018 trazado por la Oficina de Prensa en el primer trimestre, procedemos a adjuntar el plan con el respectivo seguimiento al cumplimiento de metas y las evidencias del mismo .Dentro de las actividades trazadas en dicho plan están: 
• Realización de Boletines de Prensa                                                                                  • Cubrimiento eventos
• Actualización Sistema de pantallas                                                                                   • Diseño de Piezas gráficas Antes y después intervenciones
• Gestión con medios de comunicación enfocado a lograr figuración Free Press                   • Videos testimoniales del impacto de las obras
• Puesta en Marcha Emisora                                                                                              • Posicionamiento Parrilla Emisora
• Capacitar y vincular a la comunidad estudiantil a la Emisora                                              • Capacitar y vincular a la comunidad juvenil a la Emisora
• Estrategia de redes para transmisión en vivo                                                                     • Activaciones desde colegios (artistas)
• Visita con los estudiantes a los medios de comunicación                                                    • Página web - Noticias - Transparencia
• Página oficial de Facebook Alcaldía AN                                                                            • Perfil oficial de Twitter Alcaldía AN
• Perfil oficial de Instagram Alcaldía AN                                                                               • Periódico Institucional - Boletín digital - Mailing 
• Custodia Manual de imagen                                                                                              • Actualización redes sociales del Teatro Villa Mayor
• Relacionamiento con seguidores en redes                                                                         • Difusión de las reseñas de los diferentes artistas que participen en la Programación del Teatro
• Free Press para el Teatro Villa Mayor                                                                                • Elaboración de piezas gráficas para promocionar cada evento
• Difusión del Teatro Villa Mayor en los diferentes eventos de la Localidad                              • Actualización del archivo físico
• Implementación de los formatos de solicitud de Servicios de Prensa (SDG). 
</t>
  </si>
  <si>
    <t xml:space="preserve">En cumplimiento de los lineamientos para la gestión de las tecnologías de la información y las comunicaciones TIC impartidas por la Dirección de Tecnologías de la Información DTI para las alcaldías locales en el radicado Orfeo N° 20184400284133 (Ver Anexo) la Alcaldía Local logró un cumplimiento del 94% al realizar las siguientes acciones, evidencias disponibles en memorando 20186520006573 y en la carpeta compartida de la meta respectiva:
- Lineamiento 1: tenemos la siguiente estadística, con un cumplimiento del 75% Equipos en el inventario: 105 y equipos en dominio: 79, los equipos que están por fuera del dominio gobiernobogota.gov.co pertenecen a locaciones donde no hay red de gobierno, están en redes distintas a gobierno o donde el rendimiento de los equipos se ve afectado al vincular el equipo al dominio, entonces tenemos la siguiente distribución de equipos.
-En el lineamiento 2: en este lineamiento se han creado el 100% de usuarios que han llegado a la alcaldía, a continuación, al crear 118 usuarios en el directorio activo correspondiente al 100% de los usuarios.
-Lineamiento 3: En este ítem tenemos las siguientes métricas, con un cumplimiento del 96,19%. Número de equipos con antivirus: 100 y número de equipos del inventario: 105. En este caso los 4 equipos que no tienen antivirus es porque el agente de antivirus presenta conflictos con el sistema operativo IOS, de los equipos MAC.
-Lineamiento 4: En este ítem tenemos las siguientes métricas, con un cumplimiento del 96,19%. Número de equipos con agente: 101 y número de equipos del inventario: 105. En este caso los 4 equipos que no tienen agente Aranda porque el agente de Aranda presenta conflictos con el sistema operativo IOS, de los equipos MAC.
-En el lineamiento 5: las métricas según los datos obtenidos de la herramienta HOLA son, aunque debemos aclarar que internamente los usuarios se comunican vía telefónica o por mensajes de WhatsApp requiriendo los servicios en los incidentes generados:
Requerimientos generados por Hola / Requerimientos atendidos por el personal de sistemas 22
Incidentes generados por HOLA  12 / Incidentes atendidos por el personal de sistemas 12
En este caso debemos generar todos los casos a través de la herramienta HOLA para los incidentes generados de ahora en adelante para poder determinar los tiempos de respuesta y estar acorde con los acuerdos de nivel de servicio.
-En el lineamiento 6: Este lineamiento no se ha solicitado, ya que no hubo en este trimestre proyectos de adquisición tecnológica ni procesos de compra con componentes tecnológicos.
</t>
  </si>
  <si>
    <t>Evidencias disponibles en memorando 20186520006573 y en la carpeta compartida de la meta respectiva:
https://gobiernobogota-my.sharepoint.com/personal/sara_lancheros_gobiernobogota_gov_co/_layouts/15/onedrive.aspx?id=%2Fpersonal%2Fsara_lancheros_gobiernobogota_gov_co%2FDocuments%2FAL%20ANTONIO%20NARI%C3%91O%202018%20PG%2FII%20Trimeste%2FMeta%2031</t>
  </si>
  <si>
    <t xml:space="preserve">En el periodo comprendido entre los meses de abril, mayo y junio se llevaron a cabo en la localidad de Antonio Nariño un conjunto de acciones y actividad des para prevenir y mitigar las problemáticas ambientales, así como para sensibilizar y fomentar las buenas prácticas y la gestión ambiental.
Un total de 12 operativos en las siguientes fechas: 04/04/2018, 07/04/2018/,12/04/2018, 13/04/2018, 20/04/2018, 07/05/2018/,18/05/2018, 21/05/2018, 11/05/2018, 21/06/2017, 23/06/2018, 27/06/2018
En el mes de abril se fortalecieron los procesos de educación ambiental en las instituciones educativas de Antonio Nariño por medio de recorridos guiados a la estructura ecológica principal y al aula ambiental Entre Nubes. Se llevó a cabo la jornada en conmemoración del Día de la Tierra que contó con la participación de entidades como Secretaría Distrital de Ambiente, IDPAC, UAESP, LIME, Subred Centro Oriente y el Colegio Parroquial Nuestra Señora de La Valvanera para recuperar un punto crítico ubicado en la diagonal 13 sur con Carrera 25 contiguo a la institución educativa donde se presentaba arrojo clandestino de residuos mixtos ocasionando afectaciones en la salud ambiental, percepción de inseguridad y disminución de la calidad de vida en la zona de influencia directa. 
Por otra parte, y con el ánimo de fortalecer las acciones de protección y bienestar animal en la localidad se realizó la jornada de educación en bienestar animal que abarcó la siguiente temática: Enfermedades zoonóticas, Razas peligrosas, Comparendo por excretas y tenencia responsable en espacio público con el apoyo de IDPYBA y Subred Centro Oriente.
A su vez se han articulado jornadas de acupuntura urbana y rehabilitación de puntos críticos en los siguientes barrios: Ciudad Jardín, Villa Mayor, Sevilla, 5 de noviembre, San Jorge, Santander consistentes en siembra, muralismo, limpieza y sensibilización. 
Por último, durante este período se consolidó la estrategia denominada “Guardianes del Fucha” tendiente a realizar jornadas constantes de limpieza sobre los canales de la localidad a la vez que se fomenta el sentido de apropiación por las fuentes hídricas para lo cual se ha contado principalmente con el apoyo de los funcionarios de distintas dependencias de la Alcaldía Local, IDIPRON, LIME y Policía Nacional, de esta manera se busca tener mayor impacto de las acciones y aumentar el reconocimiento de la comunidad.
</t>
  </si>
  <si>
    <t>Actas de operativos, reporte y registro fotográfico disponibles en: 
https://gobiernobogota-my.sharepoint.com/personal/sara_lancheros_gobiernobogota_gov_co/_layouts/15/onedrive.aspx?slrid=0538789e-5053-6000-4741-f5b1978c769f&amp;FolderCTID=0x012000FC135A152BC5804090E1E911D2208C35&amp;id=%2Fpersonal%2Fsara_lancheros_gobiernobogota_gov_co%2FDocuments%2FAL%20ANTONIO%20NARI%C3%91O%202018%20PG%2FII%20Trimeste%2FMeta%2013
De la misma forma reposan en el archivo físico de la entidad</t>
  </si>
  <si>
    <t xml:space="preserve">En el marco del Plan de Desarrollo Local Antonio Nariño Mejor para Todos 2017 – 2020, la administración local tiene un presupuesto asignado para la vigencia 2018 por valor de $ 15.973.463.000 de los cuales se realizaron giros en el primer semestre correspondientes a $ 2.169.723.303 que equivalen al 12.82%, información tomada del reporte emitido por el Sistema de Presupuesto Distrital – PREDIS con fecha de corte junio de 2018. 
Evidenciando una ejecución ajustada a los tiempos estimados programados, cumpliendo con el cronograma y los proyectos de inversión local, los giros se realizaron principalmente en los siguientes pilares y ejes  a) Pilar Igualdad de calidad de vida en los proyectos: Apoyo económico para persona mayor con subsidio C, Realizar acciones de promoción a la cultura en la localidad, b) Pilar Democracia urbana en los proyectos: Transformación de los parques de la localidad, Mejoramiento de la malla vial y el espacio público local, c) Pilar Construcción de comunidad y cultura ciudadana en el proyecto: Acciones de mejoramiento de la seguridad en la localidad,  d) Eje transversal Sostenibilidad ambiental basada en la eficiencia energética en el proyecto: Acciones de intervención y transformación de la estructura ecológica ambiental de la localidad, e) Eje transversal Gobierno legítimo, fortalecimiento local y eficiencia en los proyectos: Acciones de fortalecimiento institucional y Acciones para el mejoramiento de la participación en la localidad. </t>
  </si>
  <si>
    <t>7.82%</t>
  </si>
  <si>
    <t xml:space="preserve">Durante el segundo trimestre de la vigencia ingresaron a la Alcaldía Local por los canales escrito, web, personal y telefónico un total de 614 requerimientos ciudadanos como derechos de petición, de los cuales 306 tienen asociada respuesta total y solamente 107 se emitieron en términos, mostrando una efectividad de 17.42 %. La administración desarrolló acciones para aumentar el indicador de respuesta oportuna a las peticiones ciudadanas, entre ellas realizó una revisión constante de la herramienta de google Drive para identificar los requerimientos, los días en trámite y el estado en el que se encuentran evidenciando una trazabilidad del proceso desde la radicación de la petición en la entidad hasta la notificación eficaz, adicionalmente realizó un reporte preventivo a los funcionarios para que reconocieran en el aplicativo ORFEO sus trámites y de esta manera fortalecer la cultura de respuesta oportuna y de fondo a los peticionarios de acuerdo a los lineamientos del Sistema de Gestión Documental. </t>
  </si>
  <si>
    <t>Evidencias disponibles en:
https://gobiernobogota-my.sharepoint.com/personal/sara_lancheros_gobiernobogota_gov_co/_layouts/15/onedrive.aspx?id=%2Fpersonal%2Fsara_lancheros_gobiernobogota_gov_co%2FDocuments%2FAL%20ANTONIO%20NARI%C3%91O%202018%20PG%2FII%20Trimeste%2FMeta%2024</t>
  </si>
  <si>
    <t>Memorandos de reporte  y reporte vía email de los Inspectores de policia disponibles en la carpeta compartidas:
https://gobiernobogota-my.sharepoint.com/personal/sara_lancheros_gobiernobogota_gov_co/_layouts/15/onedrive.aspx?slrid=0538789e-5053-6000-4741-f5b1978c769f&amp;FolderCTID=0x012000FC135A152BC5804090E1E911D2208C35&amp;id=%2Fpersonal%2Fsara_lancheros_gobiernobogota_gov_co%2FDocuments%2FAL%20ANTONIO%20NARI%C3%91O%202018%20PG%2FII%20Trimeste%2FMeta%2015
De la misma forma reposan en el archivo físico de la entidad</t>
  </si>
  <si>
    <t>Memorandos de reporte 20186540002273 y reporte de policia disponibles en la carpeta compartidas:
https://gobiernobogota-my.sharepoint.com/personal/sara_lancheros_gobiernobogota_gov_co/_layouts/15/onedrive.aspx?id=%2Fpersonal%2Fsara_lancheros_gobiernobogota_gov_co%2FDocuments%2FAL%20ANTONIO%20NARI%C3%91O%202018%20PG%2FI%20Trimestre%2FMeta%2015</t>
  </si>
  <si>
    <t>Se cumple la totalidad de la meta es decir el 100% de expedientes  recibidos en las tres inspecciones (1600) los cuales fueron avocados o citados a audiencia pública según las actas de reparto y los expedientes físicos los cuales se ponen a disposición para su revisión. De acuerdo al PIGA y a la política de cero papel no se pueden allegar copia de tales procesos, no es posible exportar reporte y el aplicativo Codigo de Policia no lo permite.</t>
  </si>
  <si>
    <t xml:space="preserve">Actas e informes. SÍ ACTUA.
Los respectivos informes y las relación de las querellas se encuentran disponibles en el recurso compartido:
https://gobiernobogota-my.sharepoint.com/personal/sara_lancheros_gobiernobogota_gov_co/_layouts/15/onedrive.aspx?id=%2Fpersonal%2Fsara_lancheros_gobiernobogota_gov_co%2FDocuments%2FAL%20ANTONIO%20NARI%C3%91O%202018%20PG%2FI%20Trimestre%2FMeta%2012
</t>
  </si>
  <si>
    <t xml:space="preserve">Actas e informes. SÍ ACTUA.
Los respectivos informes y las relación de las querellas se encuentran disponibles en el recurso compartido:
https://gobiernobogota-my.sharepoint.com/personal/sara_lancheros_gobiernobogota_gov_co/_layouts/15/onedrive.aspx?slrid=0538789e-5053-6000-4741-f5b1978c769f&amp;FolderCTID=0x012000FC135A152BC5804090E1E911D2208C35&amp;id=%2Fpersonal%2Fsara_lancheros_gobiernobogota_gov_co%2FDocuments%2FAL%20ANTONIO%20NARI%C3%91O%202018%20PG%2FII%20Trimeste%2FMeta%2012
</t>
  </si>
  <si>
    <t xml:space="preserve">Las inspecciones de policia reportan la realización de las siguientes visitas u acciones de control:
Inspección 15 A:  68 acciones 
Inspección 15 B : 74 acciones
Inspección 15 C: 27 acciones 
</t>
  </si>
  <si>
    <t xml:space="preserve">El número de asistentes en la audiencia de Rendición de cuentas de la vigencia 2017, realizada el 14 de abril de 2018 el número total de asistentes, fueron 253 en total, 47 menos en comparación a la vigencia 2016. La Alcaldía Local no logró cumplir la meta definida y evaluó las circunstancias que impactaron la misma:
- El clima: durante la jornada hubo precipitación de lluvias, lo que limitó el número de asistentes por las complicaciones propias de la movilidad en épocas de lluvias.
- El lugar: en atención a la meta establecida en el nivel central, fue necesario buscar un lugar que tuviera un aforo mayor a 300 personas y en la localidad no existe escenario cubierto que con esas características, razón por la cual debimos recurrir un lugar a cielo abierto, que en las condiciones climáticas desfavoreció la participación.
</t>
  </si>
  <si>
    <t xml:space="preserve">En el marco del Plan de Desarrollo Local Antonio Nariño Mejor para Todos 2017 – 2020, la administración local tiene un presupuesto asignado para la vigencia 2018 por valor de $ 15,973,463,000 de los cuales se realizaron compromisos en el primer semestre correspondientes a $ 5,204,169,267 que equivalen al 30.75%, información tomada del reporte emitido por el Sistema de Presupuesto Distrital – PREDIS con fecha de corte junio de 2018. 
El porcentaje programado para el segundo trimestre era del 50%, del cual se obtuvo un 30.75%, esta diferencia radicó principalmente a los tiempos de revisión y ajustes de los documentos que los sectores utilizaron para determinar el concepto de favorabilidad en cada uno de los proyectos de inversión local, esto se debe a que algunos sectores actualizaron los criterios de inversión, haciendo con ello cambios en la formulación inicial. Adicionalmente se realizaron solicitudes de traslados presupuestales los cuales se encuentran en proceso de emisión de concepto por parte de la Secretaria de Planeación. Sin embargo, la administración consiente de los compromisos y objetivos continúa realizando los procesos de formulación comprometiendo los recursos de la vigencia 2018. </t>
  </si>
  <si>
    <t xml:space="preserve">Informe de ejecución del presupuesto de gastos e inversiones - PREDIS. 
Disponible también en la herramienta compartida:
https://gobiernobogota-my.sharepoint.com/personal/sara_lancheros_gobiernobogota_gov_co/_layouts/15/onedrive.aspx?id=%2Fpersonal%2Fsara_lancheros_gobiernobogota_gov_co%2FDocuments%2FAL%20ANTONIO%20NARI%C3%91O%202018%20PG%2FII%20Trimeste%2FMeta%2017
</t>
  </si>
  <si>
    <t xml:space="preserve">Informe de ejecución del presupuesto de gastos e inversiones - PREDIS. 
Disponible también en la herramienta compartida:
https://gobiernobogota-my.sharepoint.com/personal/sara_lancheros_gobiernobogota_gov_co/_layouts/15/onedrive.aspx?id=%2Fpersonal%2Fsara_lancheros_gobiernobogota_gov_co%2FDocuments%2FAL%20ANTONIO%20NARI%C3%91O%202018%20PG%2FII%20Trimeste%2FMeta%2018
</t>
  </si>
  <si>
    <t xml:space="preserve">El resultado obtenido a 30 de junio de 2018, de avance acumulado físico en el Cumplimiento del Plan de Desarrollo Local es: 
Avance metas entregado: 19% 
Avance metas PDLE Contratado: 37,31%  
Con un presupuesto comprometido de $ 5,204,169,267.00 y giros por valor de $ 2,169,723,303.00 que equivalen a un avance físico acumulado estimado del 18 %, esta administración realizará un memorando ampliando la información con la cifra oficial del avance físico del Plan de Desarrollo Local Antonio Nariño Mejor para todos “2017–2020” luego que la Secretaría de Planeación Distrital emita el documento oficial, que será cargado en la herramienta compartida. </t>
  </si>
  <si>
    <t xml:space="preserve">Informe 15 -  Plan de Acción 2017 - 2020. Componente de inversión por localidad con corte a 30/06/2018
 disponible en:
https://gobiernobogota-my.sharepoint.com/personal/sara_lancheros_gobiernobogota_gov_co/_layouts/15/onedrive.aspx?id=%2Fpersonal%2Fsara_lancheros_gobiernobogota_gov_co%2FDocuments%2FAL%20ANTONIO%20NARI%C3%91O%202018%20PG%2FII%20Trimeste%2FMeta%2003
</t>
  </si>
  <si>
    <t xml:space="preserve">Si bien por modificación en la programación de la meta realizada por la Dirección de Gestión Policiva y la Oficina de Planeación mediante radicado 20181300300123, la programación de la meta se estableció para el segundo semestre, la Oficina de Obras y Urbanismo se profirieron 39 resoluciones durante el segundo trimestre del presente año, de las cuales 31 actuaciones administrativas son de archivo. Adicionalmente, se han proferido decisiones relativas a impulso procesal de 367 expedientes.
Al 30 de junio de 2018 quedan 981 expedientes activos.
Es importante resaltar que los expedientes relacionados para correcciones, no habían sido descargados del SI ACTUA por cuanto se encontraban pendientes de notificación al administrado o al ministerio público y/o en términos de ejecutoria. 
</t>
  </si>
  <si>
    <t>Meta no programado toda vez que se modificó la programación por la Dirección de Gestión Policiva y la Oficina de Planeación mediante radicado 20181300300123.</t>
  </si>
  <si>
    <t xml:space="preserve">Evidencias diponibles en el SÍ ACTUA y en la herramienta compartida:
https://gobiernobogota-my.sharepoint.com/personal/sara_lancheros_gobiernobogota_gov_co/_layouts/15/onedrive.aspx?slrid=0538789e-5053-6000-4741-f5b1978c769f&amp;FolderCTID=0x012000FC135A152BC5804090E1E911D2208C35&amp;id=%2Fpersonal%2Fsara_lancheros_gobiernobogota_gov_co%2FDocuments%2FAL%20ANTONIO%20NARI%C3%91O%202018%20PG%2FII%20Trimeste%2FMeta%2010
</t>
  </si>
  <si>
    <t xml:space="preserve"> Actas de febrero marzo y abril donde se trató en el Orden del Dia  Plan de Accion CLG.  
Evidencias disponible en:
https://gobiernobogota-my.sharepoint.com/personal/sara_lancheros_gobiernobogota_gov_co/_layouts/15/onedrive.aspx?id=%2Fpersonal%2Fsara_lancheros_gobiernobogota_gov_co%2FDocuments%2FAL%20ANTONIO%20NARI%C3%91O%202018%20PG%2FII%20Trimeste%2FMeta%2001
</t>
  </si>
  <si>
    <t xml:space="preserve">El  Plan de acción CLG aprobado en la sesión del 29 de mayo de 2018 celebrada en las instalaciones del  complejo hospitalario San Juan de Dios. El plan de Acción no fue  aprobado  con anterioridad  por  vacaciones del Alcalde Local y  debido a que el CLG  de mayo  se realizó con tema de espacio y publico por directriz del nivel central y no se pudo  abordar el tema de  aprobación de Plan de accion.  El 20 % de ejecucion  corresponde a las sesiones del CLG  donde se abordó el tema para  inquietudes, sugerencias aportes  y   modificaciones pertinentes antes de su aprobacion.    </t>
  </si>
  <si>
    <t xml:space="preserve">
Hemos realizado junto con secretaría de Gobierno, 2 mesas técnicas de Obligaciones por pagar y 5 mesas de seguimiento a los compromisos pactados, dentro de las cuales hemos podido dar gestión a un total de 25  contratos, logrando la liquidación de los mismos y liberando el saldo a favor de la Alcaldía Local, según consta en las actas de liberación No. 7-15 (anexos), Adicionalmente en el rubro de obligaciones por pagar de otras vigencias se ha girado un total de $4.710.581.953, correspondientes a los contratos de obra No. 127-128 y 133 de 2016. Soportes anexos, actas de liberación de saldos No. 7-15, ejecución presupuestal a junio de 2018</t>
  </si>
  <si>
    <t xml:space="preserve">Informe de ejecución del presupuesto de gastos e inversiones - PREDIS. 
Disponible también en la herramienta compartida:
https://gobiernobogota-my.sharepoint.com/personal/sara_lancheros_gobiernobogota_gov_co/_layouts/15/onedrive.aspx?id=%2Fpersonal%2Fsara_lancheros_gobiernobogota_gov_co%2FDocuments%2FAL%20ANTONIO%20NARI%C3%91O%202018%20PG%2FII%20Trimeste%2FMeta%2019
</t>
  </si>
  <si>
    <t>Se  realizaron 14 operativos u acciones de control relacionados con la integridad del Espacio Público de la siguiente manera:
Abril : 6
Mayo:  6
Junio: 2
El 28 de junio se realizó el operativo de recuperación de espacio público del barrio Restrepo esto implicó la realización de operativos dirarios los días 28,29 de junio.</t>
  </si>
  <si>
    <t xml:space="preserve">Se realizaron ( 21) operativos durante la vigencia en temas relacionados con establecimientos de comercio en zonas de rumba y control de pesas y mediadas.
Establecimientos comercial (zona de rumba): 6
Pesas y medidas: 15.
El cumplimiento por encima de lo programado en la meta se dio por la ejecución del contraro 118 -2017 con el Laboratorio UNID por valor de $ 36.080.800 que tiene por objeto  la prestación de servicios tecnicos de metrologia legal para la correspondiente verificacion de equipos e instrumentos de medicion, como pesas, balanzas comerciales y surtidores de combustibles derivador del petroleo con el fin de determinar el cumplimiento de las medidas y pesas legalmente establecidas en la localidad de Antonio Nariño.
</t>
  </si>
  <si>
    <t>Evidencias diponibles en la herramienta compartida:
https://gobiernobogota-my.sharepoint.com/personal/sara_lancheros_gobiernobogota_gov_co/_layouts/15/onedrive.aspx?id=%2Fpersonal%2Fsara_lancheros_gobiernobogota_gov_co%2FDocuments%2FAL%20ANTONIO%20NARI%C3%91O%202018%20PG%2FI%20Trimestre%2FMeta%2011</t>
  </si>
  <si>
    <t xml:space="preserve">Evidencias diponibles en la herramienta compartida:
https://gobiernobogota-my.sharepoint.com/personal/sara_lancheros_gobiernobogota_gov_co/_layouts/15/onedrive.aspx?slrid=0538789e-5053-6000-4741-f5b1978c769f&amp;FolderCTID=0x012000FC135A152BC5804090E1E911D2208C35&amp;id=%2Fpersonal%2Fsara_lancheros_gobiernobogota_gov_co%2FDocuments%2FAL%20ANTONIO%20NARI%C3%91O%202018%20PG%2FII%20Trimeste%2FMeta%2011
</t>
  </si>
  <si>
    <t>Se realizaron (13) operativos durante la vigencia en temas relacionados con establecimientos de comercio en zonas de rumba y control de pesas y mediadas.
Establecimientos comercial (zona de rumba): 
Acciones de IVC para reuniones informales  de Niños, Niñas y Adolescenrtes " Chiquitecas": 3
Establecimientos comercial (zona de rumba): 10</t>
  </si>
  <si>
    <t>Esta meta no se programó para el primer trimeste del año, toda vez que fue definada como la época en donde se genera mayor comercialización de artículos pirotécnicos.</t>
  </si>
  <si>
    <t>Disponibles en:
https://gobiernobogota-my.sharepoint.com/personal/sara_lancheros_gobiernobogota_gov_co/_layouts/15/onedrive.aspx?id=%2Fpersonal%2Fsara_lancheros_gobiernobogota_gov_co%2FDocuments%2FAL%20ANTONIO%20NARI%C3%91O%202018%20PG%2FII%20Trimeste%2FMeta%2026</t>
  </si>
  <si>
    <t>La Contadora Sonia Liliana Parra Garzón, fue nombrada en el mes de mayo de 2018 y solicitó la información requerida para la consolidación y actualización de la situación contable de la Alcaldía Local.</t>
  </si>
  <si>
    <t>No programado en cumplimiento de lo establecido en el memorando 20181300300123</t>
  </si>
  <si>
    <t>La meta es reportada por el nivel central</t>
  </si>
  <si>
    <t>La Alcaldía realizó la medición a través de la herramienta destinada para tal fin por la oficina de Planeación. La Alcaldía para promover la participación de todos los grupos de trabajo creó un documento en forms para que de manera individual establecieran su percepción garantizando que todas las oficinas participarán (anexamos las evidencias respectivas). Los soportes mencionados serán cargados en la carpeta creada en el plan de gestión para tal fin.</t>
  </si>
  <si>
    <t xml:space="preserve"> Evidencias disponible:
https://gobiernobogota-my.sharepoint.com/personal/sara_lancheros_gobiernobogota_gov_co/_layouts/15/onedrive.aspx?id=%2Fpersonal%2Fsara_lancheros_gobiernobogota_gov_co%2FDocuments%2FAL%20ANTONIO%20NARI%C3%91O%202018%20PG%2FII%20Trimeste%2FMeta%2036</t>
  </si>
  <si>
    <t xml:space="preserve">La Alcaldía Local realizó el cargue de la buena práctica en la plataforma AGORA </t>
  </si>
  <si>
    <t xml:space="preserve"> Evidencias disponible:
https://gobiernobogota-my.sharepoint.com/personal/sara_lancheros_gobiernobogota_gov_co/_layouts/15/onedrive.aspx?id=%2Fpersonal%2Fsara_lancheros_gobiernobogota_gov_co%2FDocuments%2FAL%20ANTONIO%20NARI%C3%91O%202018%20PG%2FII%20Trimeste%2FMeta%2038</t>
  </si>
  <si>
    <r>
      <t xml:space="preserve">Realizar  24  </t>
    </r>
    <r>
      <rPr>
        <sz val="16"/>
        <rFont val="Arial"/>
        <family val="2"/>
      </rPr>
      <t>acciones de control u operativos en materia de urbanismo relacionados con la integridad del Espacio Público</t>
    </r>
  </si>
  <si>
    <r>
      <t xml:space="preserve">Comprometer al 30 de junio del 2018 el </t>
    </r>
    <r>
      <rPr>
        <b/>
        <sz val="16"/>
        <color indexed="10"/>
        <rFont val="Arial"/>
        <family val="2"/>
      </rPr>
      <t>50%</t>
    </r>
    <r>
      <rPr>
        <sz val="16"/>
        <rFont val="Arial"/>
        <family val="2"/>
      </rPr>
      <t xml:space="preserve"> del presupuesto de inversión directa disponible a la vigencia para el FDL y el </t>
    </r>
    <r>
      <rPr>
        <b/>
        <sz val="16"/>
        <color indexed="10"/>
        <rFont val="Arial"/>
        <family val="2"/>
      </rPr>
      <t>95%</t>
    </r>
    <r>
      <rPr>
        <sz val="16"/>
        <rFont val="Arial"/>
        <family val="2"/>
      </rPr>
      <t xml:space="preserve"> al 31 de diciembre de 2018.</t>
    </r>
  </si>
  <si>
    <r>
      <t xml:space="preserve">Girar mínimo el </t>
    </r>
    <r>
      <rPr>
        <b/>
        <sz val="16"/>
        <color indexed="10"/>
        <rFont val="Arial"/>
        <family val="2"/>
      </rPr>
      <t>30%</t>
    </r>
    <r>
      <rPr>
        <sz val="16"/>
        <rFont val="Arial"/>
        <family val="2"/>
      </rPr>
      <t xml:space="preserve"> del presupuesto de inversión directa comprometidos en la vigencia 2018</t>
    </r>
  </si>
  <si>
    <r>
      <t xml:space="preserve">Girar el </t>
    </r>
    <r>
      <rPr>
        <b/>
        <sz val="16"/>
        <color indexed="10"/>
        <rFont val="Arial"/>
        <family val="2"/>
      </rPr>
      <t>50%</t>
    </r>
    <r>
      <rPr>
        <sz val="16"/>
        <rFont val="Arial"/>
        <family val="2"/>
      </rPr>
      <t xml:space="preserve"> del presupuesto comprometido constituido como Obligaciones por Pagar de la vigencia 2017 y anteriores (Funcionamiento e Inversión).</t>
    </r>
  </si>
  <si>
    <r>
      <t>Adelantar el</t>
    </r>
    <r>
      <rPr>
        <b/>
        <sz val="16"/>
        <rFont val="Arial"/>
        <family val="2"/>
      </rPr>
      <t xml:space="preserve"> </t>
    </r>
    <r>
      <rPr>
        <b/>
        <sz val="16"/>
        <color indexed="10"/>
        <rFont val="Arial"/>
        <family val="2"/>
      </rPr>
      <t>100%</t>
    </r>
    <r>
      <rPr>
        <sz val="16"/>
        <rFont val="Arial"/>
        <family val="2"/>
      </rPr>
      <t xml:space="preserve"> de los procesos contractuales de malla vial y parques de la vigencia 2018, utilizando los pliegos tipo.</t>
    </r>
  </si>
  <si>
    <r>
      <t>Publicar el</t>
    </r>
    <r>
      <rPr>
        <b/>
        <sz val="16"/>
        <color indexed="10"/>
        <rFont val="Arial"/>
        <family val="2"/>
      </rPr>
      <t xml:space="preserve"> 100% </t>
    </r>
    <r>
      <rPr>
        <sz val="16"/>
        <rFont val="Arial"/>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</si>
  <si>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r>
      <t xml:space="preserve">Adquirir el </t>
    </r>
    <r>
      <rPr>
        <b/>
        <sz val="16"/>
        <color indexed="10"/>
        <rFont val="Arial"/>
        <family val="2"/>
      </rPr>
      <t>80%</t>
    </r>
    <r>
      <rPr>
        <sz val="16"/>
        <rFont val="Arial"/>
        <family val="2"/>
      </rPr>
      <t xml:space="preserve"> de los bienes de Características Técnicas Uniformes de Común Utilización a través del portal Colombia Compra Eficiente.</t>
    </r>
  </si>
  <si>
    <t>Según el registro de publicaciones, la alcaldía local de Antonio Nariño cumple con el 88% de los criterios según la ley 1712.</t>
  </si>
  <si>
    <t>Se adjunta el Plan de Comunicaciones de la vigencia 2018. Estará alojado en el sitio web de la Alcaldía Local Antonionarino.gov.co. 
La evidencia también está disponible en la herramienta compartida:
https://gobiernobogota-my.sharepoint.com/personal/sara_lancheros_gobiernobogota_gov_co/_layouts/15/onedrive.aspx?id=%2Fpersonal%2Fsara_lancheros_gobiernobogota_gov_co%2FDocuments%2FAL%20ANTONIO%20NARI%C3%91O%202018%20PG%2FII%20Trimestre%2FMeta%2005</t>
  </si>
  <si>
    <t xml:space="preserve"> Evidencias disponible:
https://gobiernobogota-my.sharepoint.com/personal/sara_lancheros_gobiernobogota_gov_co/_layouts/15/onedrive.aspx?id=%2Fpersonal%2Fsara_lancheros_gobiernobogota_gov_co%2FDocuments%2FAL%20ANTONIO%20NARI%C3%91O%202018%20PG%2FII%20Trimeste%2FMeta%2043</t>
  </si>
  <si>
    <t>Reporte de acciones de mejora y matriz de acciones de mejora externa</t>
  </si>
  <si>
    <t>Reporte de ORFEO 1</t>
  </si>
  <si>
    <t>N/P</t>
  </si>
  <si>
    <t>Según el reporte realizado por la DPDL la alcaldía local cumplió con el plan de implementación de SIPSE</t>
  </si>
  <si>
    <t>Informe presentado por la DGDL</t>
  </si>
  <si>
    <t>Según informe presentado por la Dirección Financiera y la Subsecretaría de Gestión Institucional, la alcaldía local cumplió con el 50% de la meta.</t>
  </si>
  <si>
    <t>Radicado 20184000255093</t>
  </si>
  <si>
    <t>Según el informe presentado por el profesional de servicio a la ciudadanía la Alcaldía local de Antonio nariño cuenta con 80 requerimientos vencidos a 30 de junio de 2018</t>
  </si>
  <si>
    <t xml:space="preserve">informe de  requerimientos ciudadanos vencidos </t>
  </si>
  <si>
    <t>Mantener el 100% de las acciones de mejora asignadas al proceso/Alcaldía con relación a planes de mejoramiento interno documentadas y vigentes</t>
  </si>
  <si>
    <t>(1-No. De acciones vencidas de plan de mejoramiento responsabilidad del proceso /N°  de acciones a gestionar bajo responsabilidad del proceso)*100</t>
  </si>
  <si>
    <t>Cuenta con los siguientes resultados:
Nivel de actualización acciones de mejora internos - 100%</t>
  </si>
  <si>
    <t xml:space="preserve">1144  Comunicaciones en ORFEO I
</t>
  </si>
  <si>
    <t>Según reporte de ORFEO, con corte a 30 de junio la alcaldía local de antonio nariño cuenta con 723 comunicaciones abiertas en el aplicativo ORFEO 1</t>
  </si>
  <si>
    <t>Depurar el 100% de las comunicaciones en el aplicativo de gestión documental (a excepción de los derechos de petición) (ORFEO I)</t>
  </si>
  <si>
    <t>Archivar 284 (30%) actuaciones de obras anteriores a la ley 1801/2016 en la vigencia 2018</t>
  </si>
  <si>
    <t>Archivar 98 (20%) actuaciones de establecimiento de comercio anteriores a la ley 1801/2016 en la vigencia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</si>
</sst>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 #,##0.00\ _€_-;\-* #,##0.00\ _€_-;_-* &quot;-&quot;??\ _€_-;_-@_-"/>
    <numFmt numFmtId="165" formatCode="* #,##0.00&quot;    &quot;;\-* #,##0.00&quot;    &quot;;* \-#&quot;    &quot;;@\ "/>
    <numFmt numFmtId="166" formatCode="0.0%"/>
  </numFmts>
  <fonts count="44"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name val="Arial"/>
      <family val="2"/>
    </font>
    <font>
      <b/>
      <sz val="11"/>
      <name val="Arial"/>
      <family val="2"/>
    </font>
    <font>
      <b/>
      <sz val="12"/>
      <name val="Arial"/>
      <family val="2"/>
    </font>
    <font>
      <b/>
      <sz val="11"/>
      <color indexed="16"/>
      <name val="Arial"/>
      <family val="2"/>
    </font>
    <font>
      <b/>
      <sz val="10"/>
      <name val="Arial"/>
      <family val="2"/>
    </font>
    <font>
      <b/>
      <sz val="10"/>
      <color indexed="8"/>
      <name val="Arial"/>
      <family val="2"/>
    </font>
    <font>
      <b/>
      <sz val="18"/>
      <name val="Arial"/>
      <family val="2"/>
    </font>
    <font>
      <sz val="18"/>
      <name val="Arial"/>
      <family val="2"/>
    </font>
    <font>
      <b/>
      <sz val="28"/>
      <name val="Arial"/>
      <family val="2"/>
    </font>
    <font>
      <b/>
      <sz val="18"/>
      <color indexed="8"/>
      <name val="Arial"/>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6"/>
      <color theme="1"/>
      <name val="Arial"/>
      <family val="2"/>
    </font>
    <font>
      <sz val="10"/>
      <color theme="1"/>
      <name val="Arial"/>
      <family val="2"/>
    </font>
    <font>
      <b/>
      <sz val="10"/>
      <color theme="1"/>
      <name val="Arial"/>
      <family val="2"/>
    </font>
    <font>
      <b/>
      <sz val="28"/>
      <color theme="1"/>
      <name val="Arial"/>
      <family val="2"/>
    </font>
    <font>
      <sz val="18"/>
      <color theme="1"/>
      <name val="Arial"/>
      <family val="2"/>
    </font>
    <font>
      <b/>
      <sz val="22"/>
      <color theme="1"/>
      <name val="Arial"/>
      <family val="2"/>
    </font>
    <font>
      <b/>
      <sz val="18"/>
      <color theme="1"/>
      <name val="Arial"/>
      <family val="2"/>
    </font>
    <font>
      <b/>
      <sz val="16"/>
      <color theme="1"/>
      <name val="Arial"/>
      <family val="2"/>
    </font>
    <font>
      <sz val="20"/>
      <color theme="1"/>
      <name val="Arial"/>
      <family val="2"/>
    </font>
    <font>
      <b/>
      <sz val="48"/>
      <color theme="1"/>
      <name val="Arial"/>
      <family val="2"/>
    </font>
    <font>
      <b/>
      <sz val="26"/>
      <color theme="1"/>
      <name val="Arial"/>
      <family val="2"/>
    </font>
    <font>
      <b/>
      <sz val="24"/>
      <color theme="1"/>
      <name val="Arial"/>
      <family val="2"/>
    </font>
    <font>
      <sz val="16"/>
      <color rgb="FF000000"/>
      <name val="Arial"/>
      <family val="2"/>
    </font>
    <font>
      <u/>
      <sz val="11"/>
      <color theme="10"/>
      <name val="Calibri"/>
      <family val="2"/>
      <scheme val="minor"/>
    </font>
    <font>
      <sz val="16"/>
      <name val="Arial"/>
      <family val="2"/>
    </font>
    <font>
      <u/>
      <sz val="16"/>
      <color theme="10"/>
      <name val="Calibri"/>
      <family val="2"/>
      <scheme val="minor"/>
    </font>
    <font>
      <sz val="18"/>
      <color rgb="FF00000A"/>
      <name val="Arial"/>
      <family val="2"/>
    </font>
    <font>
      <b/>
      <sz val="16"/>
      <color indexed="8"/>
      <name val="Arial"/>
      <family val="2"/>
    </font>
    <font>
      <b/>
      <sz val="16"/>
      <name val="Arial"/>
      <family val="2"/>
    </font>
    <font>
      <sz val="10"/>
      <color theme="1"/>
      <name val="Arial Rounded MT Bold"/>
      <family val="2"/>
    </font>
    <font>
      <sz val="16"/>
      <color theme="1"/>
      <name val="Arial Rounded MT Bold"/>
      <family val="2"/>
    </font>
    <font>
      <b/>
      <sz val="16"/>
      <color indexed="16"/>
      <name val="Arial"/>
      <family val="2"/>
    </font>
    <font>
      <sz val="16"/>
      <color rgb="FF00000A"/>
      <name val="Arial"/>
      <family val="2"/>
    </font>
    <font>
      <b/>
      <sz val="16"/>
      <color indexed="10"/>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0070C0"/>
        <bgColor indexed="64"/>
      </patternFill>
    </fill>
    <fill>
      <patternFill patternType="solid">
        <fgColor theme="6"/>
        <bgColor indexed="64"/>
      </patternFill>
    </fill>
    <fill>
      <patternFill patternType="solid">
        <fgColor rgb="FF00B05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5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13">
    <xf numFmtId="0" fontId="0" fillId="0" borderId="0"/>
    <xf numFmtId="0" fontId="1" fillId="2" borderId="0" applyNumberFormat="0" applyBorder="0" applyAlignment="0" applyProtection="0"/>
    <xf numFmtId="164" fontId="15" fillId="0" borderId="0" applyFont="0" applyFill="0" applyBorder="0" applyAlignment="0" applyProtection="0"/>
    <xf numFmtId="41" fontId="15" fillId="0" borderId="0" applyFont="0" applyFill="0" applyBorder="0" applyAlignment="0" applyProtection="0"/>
    <xf numFmtId="165" fontId="1" fillId="0" borderId="0" applyFill="0" applyBorder="0" applyAlignment="0" applyProtection="0"/>
    <xf numFmtId="0" fontId="1" fillId="0" borderId="0"/>
    <xf numFmtId="9" fontId="15"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33" fillId="0" borderId="0" applyNumberFormat="0" applyFill="0" applyBorder="0" applyAlignment="0" applyProtection="0"/>
    <xf numFmtId="41" fontId="15" fillId="0" borderId="0" applyFont="0" applyFill="0" applyBorder="0" applyAlignment="0" applyProtection="0"/>
  </cellStyleXfs>
  <cellXfs count="455">
    <xf numFmtId="0" fontId="0" fillId="0" borderId="0" xfId="0"/>
    <xf numFmtId="0" fontId="16" fillId="0" borderId="1" xfId="0" applyFont="1" applyFill="1" applyBorder="1" applyAlignment="1">
      <alignment horizontal="justify" vertical="center" wrapText="1"/>
    </xf>
    <xf numFmtId="0" fontId="16" fillId="0" borderId="2" xfId="0" applyFont="1" applyFill="1" applyBorder="1" applyAlignment="1">
      <alignment horizontal="center" vertical="center" wrapText="1"/>
    </xf>
    <xf numFmtId="0" fontId="0" fillId="0" borderId="0" xfId="0" applyAlignment="1">
      <alignment wrapText="1"/>
    </xf>
    <xf numFmtId="0" fontId="16" fillId="0" borderId="3"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16"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7" fillId="0" borderId="0" xfId="0" applyFont="1" applyAlignment="1">
      <alignment horizontal="justify"/>
    </xf>
    <xf numFmtId="0" fontId="18" fillId="6" borderId="7" xfId="0" applyFont="1" applyFill="1" applyBorder="1" applyAlignment="1">
      <alignment horizontal="justify" vertical="center" wrapText="1"/>
    </xf>
    <xf numFmtId="0" fontId="18"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8" fillId="8" borderId="7" xfId="0" applyFont="1" applyFill="1" applyBorder="1" applyAlignment="1">
      <alignment horizontal="justify" vertical="center" wrapText="1"/>
    </xf>
    <xf numFmtId="0" fontId="18"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8" fillId="11" borderId="10" xfId="0" applyFont="1" applyFill="1" applyBorder="1" applyAlignment="1">
      <alignment horizontal="justify" vertical="center" wrapText="1"/>
    </xf>
    <xf numFmtId="0" fontId="18"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8" fillId="12" borderId="9" xfId="0" applyFont="1" applyFill="1" applyBorder="1" applyAlignment="1">
      <alignment horizontal="justify" vertical="center" wrapText="1"/>
    </xf>
    <xf numFmtId="0" fontId="18"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9" fillId="12" borderId="7" xfId="0" applyFont="1" applyFill="1" applyBorder="1" applyAlignment="1">
      <alignment horizontal="justify" vertical="center" wrapText="1"/>
    </xf>
    <xf numFmtId="0" fontId="18" fillId="12" borderId="11" xfId="0" applyFont="1" applyFill="1" applyBorder="1" applyAlignment="1">
      <alignment horizontal="left" vertical="center" wrapText="1"/>
    </xf>
    <xf numFmtId="0" fontId="18"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20" fillId="7" borderId="2" xfId="0" applyFont="1" applyFill="1" applyBorder="1" applyAlignment="1" applyProtection="1">
      <alignment horizontal="center" vertical="center" wrapText="1"/>
      <protection locked="0"/>
    </xf>
    <xf numFmtId="0" fontId="16" fillId="0" borderId="0" xfId="0" applyFont="1"/>
    <xf numFmtId="0" fontId="6" fillId="7" borderId="2" xfId="0" applyFont="1" applyFill="1" applyBorder="1" applyAlignment="1">
      <alignment vertical="center" wrapText="1"/>
    </xf>
    <xf numFmtId="0" fontId="7" fillId="7" borderId="13" xfId="0" applyFont="1" applyFill="1" applyBorder="1" applyAlignment="1">
      <alignment horizontal="center" vertical="center" wrapText="1"/>
    </xf>
    <xf numFmtId="0" fontId="9" fillId="7" borderId="14" xfId="0" applyFont="1" applyFill="1" applyBorder="1" applyAlignment="1">
      <alignment vertical="center" wrapText="1"/>
    </xf>
    <xf numFmtId="0" fontId="21" fillId="7" borderId="0" xfId="0" applyFont="1" applyFill="1"/>
    <xf numFmtId="0" fontId="8" fillId="13" borderId="15" xfId="0" applyFont="1" applyFill="1" applyBorder="1" applyAlignment="1">
      <alignment horizontal="center" vertical="center" wrapText="1"/>
    </xf>
    <xf numFmtId="0" fontId="10" fillId="7" borderId="17" xfId="0" applyFont="1" applyFill="1" applyBorder="1" applyAlignment="1">
      <alignment vertical="center" wrapText="1"/>
    </xf>
    <xf numFmtId="0" fontId="10" fillId="7" borderId="0" xfId="0" applyFont="1" applyFill="1" applyBorder="1" applyAlignment="1">
      <alignment vertical="center" wrapText="1"/>
    </xf>
    <xf numFmtId="0" fontId="1" fillId="7" borderId="17" xfId="0" applyFont="1" applyFill="1" applyBorder="1" applyAlignment="1">
      <alignment horizontal="left" vertical="center" wrapText="1"/>
    </xf>
    <xf numFmtId="0" fontId="1" fillId="7" borderId="0" xfId="0" applyFont="1" applyFill="1" applyBorder="1" applyAlignment="1">
      <alignment horizontal="left" vertical="center" wrapText="1"/>
    </xf>
    <xf numFmtId="0" fontId="21" fillId="7" borderId="0" xfId="0" applyFont="1" applyFill="1" applyAlignment="1">
      <alignment horizontal="center"/>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9" fillId="17" borderId="16" xfId="0" applyFont="1" applyFill="1" applyBorder="1" applyAlignment="1">
      <alignment horizontal="center" vertical="center" wrapText="1"/>
    </xf>
    <xf numFmtId="0" fontId="9" fillId="17" borderId="5" xfId="0" applyFont="1" applyFill="1" applyBorder="1" applyAlignment="1">
      <alignment horizontal="center" vertical="center" wrapText="1"/>
    </xf>
    <xf numFmtId="0" fontId="9" fillId="15" borderId="21" xfId="0" applyFont="1" applyFill="1" applyBorder="1" applyAlignment="1">
      <alignment horizontal="center" vertical="center" wrapText="1"/>
    </xf>
    <xf numFmtId="0" fontId="9" fillId="15" borderId="7"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9" fillId="17" borderId="12" xfId="0" applyFont="1" applyFill="1" applyBorder="1" applyAlignment="1">
      <alignment vertical="center" wrapText="1"/>
    </xf>
    <xf numFmtId="0" fontId="9" fillId="15" borderId="22" xfId="0" applyFont="1" applyFill="1" applyBorder="1" applyAlignment="1">
      <alignment horizontal="center" vertical="center" wrapText="1"/>
    </xf>
    <xf numFmtId="0" fontId="9" fillId="15" borderId="11"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22" fillId="15" borderId="6" xfId="0" applyFont="1" applyFill="1" applyBorder="1"/>
    <xf numFmtId="0" fontId="9" fillId="19" borderId="6" xfId="0" applyFont="1" applyFill="1" applyBorder="1" applyAlignment="1">
      <alignment horizontal="center" vertical="center" wrapText="1"/>
    </xf>
    <xf numFmtId="0" fontId="9" fillId="18" borderId="6" xfId="0" applyFont="1" applyFill="1" applyBorder="1" applyAlignment="1">
      <alignment horizontal="center" vertical="center" wrapText="1"/>
    </xf>
    <xf numFmtId="0" fontId="11" fillId="7" borderId="21" xfId="0" applyFont="1" applyFill="1" applyBorder="1" applyAlignment="1">
      <alignment horizontal="center" vertical="center" wrapText="1"/>
    </xf>
    <xf numFmtId="9" fontId="23" fillId="7" borderId="3" xfId="6"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24" fillId="7" borderId="3" xfId="0" applyFont="1" applyFill="1" applyBorder="1" applyAlignment="1">
      <alignment vertical="center" wrapText="1"/>
    </xf>
    <xf numFmtId="9" fontId="24" fillId="7" borderId="3" xfId="0" applyNumberFormat="1" applyFont="1" applyFill="1" applyBorder="1" applyAlignment="1" applyProtection="1">
      <alignment horizontal="center" vertical="center" wrapText="1"/>
      <protection locked="0"/>
    </xf>
    <xf numFmtId="0" fontId="20" fillId="7" borderId="3" xfId="0" applyFont="1" applyFill="1" applyBorder="1" applyAlignment="1" applyProtection="1">
      <alignment horizontal="center" vertical="center" wrapText="1"/>
      <protection locked="0"/>
    </xf>
    <xf numFmtId="0" fontId="11" fillId="7" borderId="26" xfId="0" applyFont="1" applyFill="1" applyBorder="1" applyAlignment="1">
      <alignment horizontal="center" vertical="center" wrapText="1"/>
    </xf>
    <xf numFmtId="9" fontId="23" fillId="7" borderId="2" xfId="6" applyFont="1" applyFill="1" applyBorder="1" applyAlignment="1">
      <alignment horizontal="center" vertical="center" wrapText="1"/>
    </xf>
    <xf numFmtId="0" fontId="24" fillId="7" borderId="2" xfId="0" applyFont="1" applyFill="1" applyBorder="1" applyAlignment="1" applyProtection="1">
      <alignment horizontal="center" vertical="center" wrapText="1"/>
      <protection locked="0"/>
    </xf>
    <xf numFmtId="0" fontId="24" fillId="7" borderId="2" xfId="0" applyFont="1" applyFill="1" applyBorder="1" applyAlignment="1">
      <alignment vertical="center" wrapText="1"/>
    </xf>
    <xf numFmtId="0" fontId="24" fillId="7" borderId="2" xfId="0" applyFont="1" applyFill="1" applyBorder="1" applyAlignment="1" applyProtection="1">
      <alignment horizontal="justify" vertical="center" wrapText="1"/>
      <protection locked="0"/>
    </xf>
    <xf numFmtId="9" fontId="23" fillId="7" borderId="2" xfId="6" applyFont="1" applyFill="1" applyBorder="1" applyAlignment="1" applyProtection="1">
      <alignment horizontal="center" vertical="center" wrapText="1"/>
      <protection locked="0"/>
    </xf>
    <xf numFmtId="0" fontId="12" fillId="7" borderId="2" xfId="0" applyFont="1" applyFill="1" applyBorder="1" applyAlignment="1">
      <alignment vertical="center" wrapText="1"/>
    </xf>
    <xf numFmtId="10" fontId="24" fillId="7" borderId="2" xfId="0" applyNumberFormat="1" applyFont="1" applyFill="1" applyBorder="1" applyAlignment="1" applyProtection="1">
      <alignment horizontal="center" vertical="center" wrapText="1"/>
      <protection locked="0"/>
    </xf>
    <xf numFmtId="9" fontId="24" fillId="7" borderId="2" xfId="0" applyNumberFormat="1" applyFont="1" applyFill="1" applyBorder="1" applyAlignment="1" applyProtection="1">
      <alignment horizontal="center" vertical="center" wrapText="1"/>
      <protection locked="0"/>
    </xf>
    <xf numFmtId="0" fontId="11" fillId="7" borderId="28" xfId="0" applyFont="1" applyFill="1" applyBorder="1" applyAlignment="1">
      <alignment horizontal="center" vertical="center" wrapText="1"/>
    </xf>
    <xf numFmtId="9" fontId="23" fillId="7" borderId="6" xfId="6" applyFont="1" applyFill="1" applyBorder="1" applyAlignment="1" applyProtection="1">
      <alignment horizontal="center" vertical="center" wrapText="1"/>
      <protection locked="0"/>
    </xf>
    <xf numFmtId="0" fontId="24" fillId="7" borderId="6" xfId="0" applyFont="1" applyFill="1" applyBorder="1" applyAlignment="1" applyProtection="1">
      <alignment horizontal="center" vertical="center" wrapText="1"/>
      <protection locked="0"/>
    </xf>
    <xf numFmtId="0" fontId="24" fillId="7" borderId="6" xfId="0" applyFont="1" applyFill="1" applyBorder="1" applyAlignment="1">
      <alignment vertical="center" wrapText="1"/>
    </xf>
    <xf numFmtId="0" fontId="12" fillId="7" borderId="6" xfId="0" applyFont="1" applyFill="1" applyBorder="1" applyAlignment="1">
      <alignment vertical="center" wrapText="1"/>
    </xf>
    <xf numFmtId="0" fontId="20" fillId="7" borderId="6" xfId="0" applyFont="1" applyFill="1" applyBorder="1" applyAlignment="1" applyProtection="1">
      <alignment horizontal="center" vertical="center" wrapText="1"/>
      <protection locked="0"/>
    </xf>
    <xf numFmtId="9" fontId="23" fillId="7" borderId="3" xfId="6" applyFont="1" applyFill="1" applyBorder="1" applyAlignment="1">
      <alignment horizontal="center" vertical="center" wrapText="1"/>
    </xf>
    <xf numFmtId="0" fontId="24" fillId="7" borderId="3" xfId="0" applyFont="1" applyFill="1" applyBorder="1" applyAlignment="1" applyProtection="1">
      <alignment horizontal="justify" vertical="center" wrapText="1"/>
      <protection locked="0"/>
    </xf>
    <xf numFmtId="9" fontId="23" fillId="7" borderId="6" xfId="6" applyFont="1" applyFill="1" applyBorder="1" applyAlignment="1">
      <alignment horizontal="center" vertical="center" wrapText="1"/>
    </xf>
    <xf numFmtId="0" fontId="24" fillId="7" borderId="6" xfId="0" applyFont="1" applyFill="1" applyBorder="1" applyAlignment="1" applyProtection="1">
      <alignment horizontal="justify" vertical="center" wrapText="1"/>
      <protection locked="0"/>
    </xf>
    <xf numFmtId="0" fontId="20" fillId="7" borderId="6" xfId="0" applyFont="1" applyFill="1" applyBorder="1" applyAlignment="1">
      <alignment vertical="center"/>
    </xf>
    <xf numFmtId="0" fontId="24" fillId="7" borderId="3" xfId="0" applyFont="1" applyFill="1" applyBorder="1" applyAlignment="1">
      <alignment horizontal="center" vertical="center" wrapText="1"/>
    </xf>
    <xf numFmtId="0" fontId="24" fillId="7" borderId="2" xfId="0" applyFont="1" applyFill="1" applyBorder="1" applyAlignment="1">
      <alignment horizontal="center" vertical="center" wrapText="1"/>
    </xf>
    <xf numFmtId="9" fontId="23" fillId="7" borderId="5" xfId="6" applyFont="1" applyFill="1" applyBorder="1" applyAlignment="1">
      <alignment horizontal="center" vertical="center" wrapText="1"/>
    </xf>
    <xf numFmtId="0" fontId="24" fillId="7" borderId="5" xfId="0" applyFont="1" applyFill="1" applyBorder="1" applyAlignment="1" applyProtection="1">
      <alignment horizontal="center" vertical="center" wrapText="1"/>
      <protection locked="0"/>
    </xf>
    <xf numFmtId="0" fontId="24" fillId="7" borderId="5" xfId="0" applyFont="1" applyFill="1" applyBorder="1" applyAlignment="1">
      <alignment vertical="center" wrapText="1"/>
    </xf>
    <xf numFmtId="0" fontId="24" fillId="7" borderId="5" xfId="0" applyFont="1" applyFill="1" applyBorder="1" applyAlignment="1" applyProtection="1">
      <alignment horizontal="justify" vertical="center" wrapText="1"/>
      <protection locked="0"/>
    </xf>
    <xf numFmtId="0" fontId="20" fillId="7" borderId="5" xfId="0" applyFont="1" applyFill="1" applyBorder="1" applyAlignment="1">
      <alignment vertical="center"/>
    </xf>
    <xf numFmtId="0" fontId="20" fillId="7" borderId="5" xfId="0" applyFont="1" applyFill="1" applyBorder="1" applyAlignment="1" applyProtection="1">
      <alignment horizontal="center" vertical="center" wrapText="1"/>
      <protection locked="0"/>
    </xf>
    <xf numFmtId="0" fontId="24" fillId="7" borderId="4" xfId="0" applyFont="1" applyFill="1" applyBorder="1" applyAlignment="1" applyProtection="1">
      <alignment horizontal="justify" vertical="center" wrapText="1"/>
      <protection locked="0"/>
    </xf>
    <xf numFmtId="0" fontId="24" fillId="7" borderId="4" xfId="0" applyFont="1" applyFill="1" applyBorder="1" applyAlignment="1" applyProtection="1">
      <alignment horizontal="center" vertical="center" wrapText="1"/>
      <protection locked="0"/>
    </xf>
    <xf numFmtId="0" fontId="20" fillId="7" borderId="4" xfId="0" applyFont="1" applyFill="1" applyBorder="1" applyAlignment="1" applyProtection="1">
      <alignment horizontal="center" vertical="center" wrapText="1"/>
      <protection locked="0"/>
    </xf>
    <xf numFmtId="10" fontId="24" fillId="7" borderId="3" xfId="0" applyNumberFormat="1" applyFont="1" applyFill="1" applyBorder="1" applyAlignment="1" applyProtection="1">
      <alignment horizontal="center" vertical="center" wrapText="1"/>
      <protection locked="0"/>
    </xf>
    <xf numFmtId="9" fontId="13" fillId="7" borderId="2" xfId="6" applyFont="1" applyFill="1" applyBorder="1" applyAlignment="1">
      <alignment horizontal="center" vertical="center" wrapText="1"/>
    </xf>
    <xf numFmtId="0" fontId="11" fillId="7" borderId="32" xfId="0" applyFont="1" applyFill="1" applyBorder="1" applyAlignment="1">
      <alignment horizontal="center" vertical="center" wrapText="1"/>
    </xf>
    <xf numFmtId="0" fontId="26" fillId="7" borderId="5" xfId="0" applyFont="1" applyFill="1" applyBorder="1" applyAlignment="1" applyProtection="1">
      <alignment horizontal="center" vertical="center" wrapText="1"/>
      <protection locked="0"/>
    </xf>
    <xf numFmtId="0" fontId="26" fillId="7" borderId="5" xfId="0" applyFont="1" applyFill="1" applyBorder="1" applyAlignment="1" applyProtection="1">
      <alignment horizontal="justify" vertical="center" wrapText="1"/>
      <protection locked="0"/>
    </xf>
    <xf numFmtId="0" fontId="27" fillId="7" borderId="5" xfId="0" applyFont="1" applyFill="1" applyBorder="1" applyAlignment="1" applyProtection="1">
      <alignment horizontal="center" vertical="center" wrapText="1"/>
      <protection locked="0"/>
    </xf>
    <xf numFmtId="0" fontId="12" fillId="7" borderId="4" xfId="0" applyFont="1" applyFill="1" applyBorder="1" applyAlignment="1">
      <alignment horizontal="justify" vertical="center" wrapText="1"/>
    </xf>
    <xf numFmtId="9" fontId="23" fillId="7" borderId="4" xfId="6" applyFont="1" applyFill="1" applyBorder="1" applyAlignment="1">
      <alignment horizontal="center" vertical="center" wrapText="1"/>
    </xf>
    <xf numFmtId="0" fontId="9" fillId="21" borderId="33" xfId="0" applyFont="1" applyFill="1" applyBorder="1" applyAlignment="1">
      <alignment vertical="center" wrapText="1"/>
    </xf>
    <xf numFmtId="166" fontId="23" fillId="7" borderId="19" xfId="6" applyNumberFormat="1" applyFont="1" applyFill="1" applyBorder="1" applyAlignment="1" applyProtection="1">
      <alignment horizontal="center" vertical="center" wrapText="1"/>
    </xf>
    <xf numFmtId="9" fontId="26" fillId="7" borderId="34" xfId="6" applyFont="1" applyFill="1" applyBorder="1" applyAlignment="1" applyProtection="1">
      <alignment horizontal="center" vertical="center" wrapText="1"/>
    </xf>
    <xf numFmtId="0" fontId="24" fillId="0" borderId="35" xfId="0" applyFont="1" applyBorder="1"/>
    <xf numFmtId="0" fontId="24" fillId="7" borderId="35" xfId="0" applyFont="1" applyFill="1" applyBorder="1" applyAlignment="1" applyProtection="1">
      <alignment vertical="center" wrapText="1"/>
    </xf>
    <xf numFmtId="0" fontId="24" fillId="7" borderId="35" xfId="0" applyFont="1" applyFill="1" applyBorder="1" applyAlignment="1" applyProtection="1">
      <alignment horizontal="center" vertical="center" wrapText="1"/>
      <protection locked="0"/>
    </xf>
    <xf numFmtId="0" fontId="21" fillId="7" borderId="0" xfId="0" applyFont="1" applyFill="1" applyBorder="1" applyAlignment="1">
      <alignment vertical="center" wrapText="1"/>
    </xf>
    <xf numFmtId="0" fontId="21" fillId="7" borderId="2" xfId="0" applyFont="1" applyFill="1" applyBorder="1" applyAlignment="1">
      <alignment vertical="center" wrapText="1"/>
    </xf>
    <xf numFmtId="9" fontId="1" fillId="7" borderId="0" xfId="6" applyFont="1" applyFill="1" applyBorder="1" applyAlignment="1">
      <alignment horizontal="center" vertical="center" wrapText="1"/>
    </xf>
    <xf numFmtId="0" fontId="21" fillId="7" borderId="0" xfId="0" applyFont="1" applyFill="1" applyBorder="1"/>
    <xf numFmtId="0" fontId="24" fillId="0" borderId="4" xfId="0" applyFont="1" applyFill="1" applyBorder="1" applyAlignment="1" applyProtection="1">
      <alignment horizontal="center" vertical="center" wrapText="1"/>
      <protection locked="0"/>
    </xf>
    <xf numFmtId="0" fontId="11" fillId="7" borderId="14" xfId="0" applyFont="1" applyFill="1" applyBorder="1" applyAlignment="1">
      <alignment vertical="center" wrapText="1"/>
    </xf>
    <xf numFmtId="0" fontId="24" fillId="7" borderId="0" xfId="0" applyFont="1" applyFill="1"/>
    <xf numFmtId="0" fontId="14" fillId="7" borderId="0"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24" fillId="0" borderId="0" xfId="0" applyFont="1"/>
    <xf numFmtId="0" fontId="5" fillId="5" borderId="16" xfId="0" applyFont="1" applyFill="1" applyBorder="1" applyAlignment="1" applyProtection="1">
      <alignment horizontal="center" vertical="center" wrapText="1"/>
    </xf>
    <xf numFmtId="0" fontId="20" fillId="7" borderId="3" xfId="0" applyFont="1" applyFill="1" applyBorder="1" applyAlignment="1" applyProtection="1">
      <alignment horizontal="justify" vertical="center" wrapText="1"/>
      <protection locked="0"/>
    </xf>
    <xf numFmtId="0" fontId="20" fillId="7" borderId="2" xfId="0" applyFont="1" applyFill="1" applyBorder="1" applyAlignment="1" applyProtection="1">
      <alignment horizontal="justify" vertical="center" wrapText="1"/>
      <protection locked="0"/>
    </xf>
    <xf numFmtId="0" fontId="35" fillId="7" borderId="2" xfId="11" applyFont="1" applyFill="1" applyBorder="1" applyAlignment="1" applyProtection="1">
      <alignment horizontal="justify" vertical="center" wrapText="1"/>
      <protection locked="0"/>
    </xf>
    <xf numFmtId="0" fontId="20" fillId="0" borderId="2" xfId="0" applyFont="1" applyFill="1" applyBorder="1" applyAlignment="1" applyProtection="1">
      <alignment horizontal="justify" vertical="center" wrapText="1"/>
      <protection locked="0"/>
    </xf>
    <xf numFmtId="0" fontId="20" fillId="7" borderId="6" xfId="0" applyFont="1" applyFill="1" applyBorder="1" applyAlignment="1" applyProtection="1">
      <alignment horizontal="justify" vertical="center" wrapText="1"/>
      <protection locked="0"/>
    </xf>
    <xf numFmtId="0" fontId="20" fillId="0" borderId="3" xfId="0" applyFont="1" applyFill="1" applyBorder="1" applyAlignment="1" applyProtection="1">
      <alignment horizontal="justify" vertical="center" wrapText="1"/>
      <protection locked="0"/>
    </xf>
    <xf numFmtId="0" fontId="20" fillId="7" borderId="5" xfId="0" applyFont="1" applyFill="1" applyBorder="1" applyAlignment="1" applyProtection="1">
      <alignment horizontal="justify" vertical="center" wrapText="1"/>
      <protection locked="0"/>
    </xf>
    <xf numFmtId="0" fontId="20" fillId="0" borderId="4" xfId="0" applyFont="1" applyFill="1" applyBorder="1" applyAlignment="1" applyProtection="1">
      <alignment horizontal="justify" vertical="center" wrapText="1"/>
      <protection locked="0"/>
    </xf>
    <xf numFmtId="0" fontId="20" fillId="0" borderId="2" xfId="0" applyFont="1" applyFill="1" applyBorder="1" applyAlignment="1" applyProtection="1">
      <alignment horizontal="center" vertical="center" wrapText="1"/>
      <protection locked="0"/>
    </xf>
    <xf numFmtId="0" fontId="34" fillId="0" borderId="2" xfId="0" applyFont="1" applyFill="1" applyBorder="1" applyAlignment="1" applyProtection="1">
      <alignment horizontal="justify" vertical="center" wrapText="1"/>
      <protection locked="0"/>
    </xf>
    <xf numFmtId="9" fontId="34" fillId="7" borderId="35" xfId="6" applyFont="1" applyFill="1" applyBorder="1" applyAlignment="1" applyProtection="1">
      <alignment horizontal="center" vertical="center" wrapText="1"/>
    </xf>
    <xf numFmtId="0" fontId="20" fillId="7" borderId="35" xfId="0" applyFont="1" applyFill="1" applyBorder="1" applyAlignment="1" applyProtection="1">
      <alignment vertical="center" wrapText="1"/>
    </xf>
    <xf numFmtId="0" fontId="9" fillId="7" borderId="0"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9" fillId="18" borderId="2" xfId="0" applyFont="1" applyFill="1" applyBorder="1" applyAlignment="1">
      <alignment horizontal="center" vertical="center" wrapText="1"/>
    </xf>
    <xf numFmtId="9" fontId="24" fillId="7" borderId="3" xfId="0" applyNumberFormat="1" applyFont="1" applyFill="1" applyBorder="1" applyAlignment="1" applyProtection="1">
      <alignment horizontal="center" vertical="center" wrapText="1"/>
    </xf>
    <xf numFmtId="3" fontId="24" fillId="7" borderId="2" xfId="2" applyNumberFormat="1" applyFont="1" applyFill="1" applyBorder="1" applyAlignment="1" applyProtection="1">
      <alignment horizontal="center" vertical="center" wrapText="1"/>
    </xf>
    <xf numFmtId="9" fontId="24" fillId="7" borderId="2" xfId="6" applyFont="1" applyFill="1" applyBorder="1" applyAlignment="1" applyProtection="1">
      <alignment horizontal="center" vertical="center" wrapText="1"/>
    </xf>
    <xf numFmtId="3" fontId="24" fillId="7" borderId="2" xfId="0" applyNumberFormat="1" applyFont="1" applyFill="1" applyBorder="1" applyAlignment="1" applyProtection="1">
      <alignment horizontal="center" vertical="center" wrapText="1"/>
    </xf>
    <xf numFmtId="9" fontId="24" fillId="7" borderId="6" xfId="0" applyNumberFormat="1" applyFont="1" applyFill="1" applyBorder="1" applyAlignment="1" applyProtection="1">
      <alignment horizontal="center" vertical="center" wrapText="1"/>
    </xf>
    <xf numFmtId="0" fontId="24" fillId="7" borderId="6" xfId="0" applyFont="1" applyFill="1" applyBorder="1" applyAlignment="1" applyProtection="1">
      <alignment horizontal="justify" vertical="center" wrapText="1"/>
    </xf>
    <xf numFmtId="0" fontId="24" fillId="7" borderId="6" xfId="0" applyFont="1" applyFill="1" applyBorder="1" applyAlignment="1" applyProtection="1">
      <alignment horizontal="center" vertical="center" wrapText="1"/>
    </xf>
    <xf numFmtId="0" fontId="24" fillId="7" borderId="3" xfId="0" applyNumberFormat="1" applyFont="1" applyFill="1" applyBorder="1" applyAlignment="1" applyProtection="1">
      <alignment horizontal="center" vertical="center" wrapText="1"/>
    </xf>
    <xf numFmtId="1" fontId="24" fillId="7" borderId="2" xfId="0" applyNumberFormat="1" applyFont="1" applyFill="1" applyBorder="1" applyAlignment="1" applyProtection="1">
      <alignment horizontal="center" vertical="center" wrapText="1"/>
    </xf>
    <xf numFmtId="0" fontId="24" fillId="7" borderId="2" xfId="0" applyNumberFormat="1" applyFont="1" applyFill="1" applyBorder="1" applyAlignment="1" applyProtection="1">
      <alignment horizontal="center" vertical="center" wrapText="1"/>
    </xf>
    <xf numFmtId="0" fontId="24" fillId="7" borderId="5" xfId="0" applyFont="1" applyFill="1" applyBorder="1" applyAlignment="1" applyProtection="1">
      <alignment horizontal="justify" vertical="center" wrapText="1"/>
    </xf>
    <xf numFmtId="9" fontId="24" fillId="7" borderId="5" xfId="0" applyNumberFormat="1"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1" fontId="24" fillId="7" borderId="4" xfId="0" applyNumberFormat="1" applyFont="1" applyFill="1" applyBorder="1" applyAlignment="1" applyProtection="1">
      <alignment horizontal="center" vertical="center" wrapText="1"/>
    </xf>
    <xf numFmtId="9" fontId="26" fillId="7" borderId="5" xfId="0" applyNumberFormat="1" applyFont="1" applyFill="1" applyBorder="1" applyAlignment="1" applyProtection="1">
      <alignment horizontal="center" vertical="center" wrapText="1"/>
    </xf>
    <xf numFmtId="0" fontId="26" fillId="7" borderId="5" xfId="0" applyFont="1" applyFill="1" applyBorder="1" applyAlignment="1" applyProtection="1">
      <alignment horizontal="center" vertical="center" wrapText="1"/>
    </xf>
    <xf numFmtId="9" fontId="24" fillId="7" borderId="4" xfId="0" applyNumberFormat="1" applyFont="1" applyFill="1" applyBorder="1" applyAlignment="1" applyProtection="1">
      <alignment horizontal="center" vertical="center" wrapText="1"/>
    </xf>
    <xf numFmtId="9" fontId="24" fillId="7" borderId="4" xfId="6" applyFont="1" applyFill="1" applyBorder="1" applyAlignment="1" applyProtection="1">
      <alignment horizontal="center" vertical="center" wrapText="1"/>
    </xf>
    <xf numFmtId="0" fontId="24" fillId="7" borderId="6" xfId="0" applyNumberFormat="1"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1" fontId="24" fillId="7" borderId="2" xfId="3" applyNumberFormat="1" applyFont="1" applyFill="1" applyBorder="1" applyAlignment="1" applyProtection="1">
      <alignment horizontal="center" vertical="center" wrapText="1"/>
    </xf>
    <xf numFmtId="1" fontId="24" fillId="7" borderId="2" xfId="3" applyNumberFormat="1" applyFont="1" applyFill="1" applyBorder="1" applyAlignment="1" applyProtection="1">
      <alignment horizontal="center" vertical="center"/>
    </xf>
    <xf numFmtId="0" fontId="20" fillId="7" borderId="3" xfId="0" applyFont="1" applyFill="1" applyBorder="1" applyAlignment="1" applyProtection="1">
      <alignment horizontal="center" vertical="center" wrapText="1"/>
    </xf>
    <xf numFmtId="9" fontId="20" fillId="7" borderId="3" xfId="0" applyNumberFormat="1" applyFont="1" applyFill="1" applyBorder="1" applyAlignment="1" applyProtection="1">
      <alignment horizontal="center" vertical="center" wrapText="1"/>
    </xf>
    <xf numFmtId="9" fontId="34" fillId="7" borderId="3" xfId="6" applyNumberFormat="1" applyFont="1" applyFill="1" applyBorder="1" applyAlignment="1" applyProtection="1">
      <alignment horizontal="center" vertical="center" wrapText="1"/>
    </xf>
    <xf numFmtId="0" fontId="20" fillId="7" borderId="2" xfId="0" applyFont="1" applyFill="1" applyBorder="1" applyAlignment="1" applyProtection="1">
      <alignment horizontal="center" vertical="center" wrapText="1"/>
    </xf>
    <xf numFmtId="9" fontId="20" fillId="7" borderId="2" xfId="0" applyNumberFormat="1" applyFont="1" applyFill="1" applyBorder="1" applyAlignment="1" applyProtection="1">
      <alignment horizontal="center" vertical="center" wrapText="1"/>
    </xf>
    <xf numFmtId="9" fontId="34" fillId="7" borderId="2" xfId="6" applyNumberFormat="1" applyFont="1" applyFill="1" applyBorder="1" applyAlignment="1" applyProtection="1">
      <alignment horizontal="center" vertical="center" wrapText="1"/>
    </xf>
    <xf numFmtId="10" fontId="20" fillId="7" borderId="2" xfId="0" applyNumberFormat="1" applyFont="1" applyFill="1" applyBorder="1" applyAlignment="1" applyProtection="1">
      <alignment horizontal="center" vertical="center" wrapText="1"/>
    </xf>
    <xf numFmtId="9" fontId="34" fillId="7" borderId="2" xfId="6" applyFont="1" applyFill="1" applyBorder="1" applyAlignment="1" applyProtection="1">
      <alignment horizontal="center" vertical="center" wrapText="1"/>
    </xf>
    <xf numFmtId="0" fontId="20" fillId="7" borderId="6" xfId="0" applyFont="1" applyFill="1" applyBorder="1" applyAlignment="1" applyProtection="1">
      <alignment horizontal="center" vertical="center" wrapText="1"/>
    </xf>
    <xf numFmtId="9" fontId="20" fillId="7" borderId="6" xfId="0" applyNumberFormat="1" applyFont="1" applyFill="1" applyBorder="1" applyAlignment="1" applyProtection="1">
      <alignment horizontal="center" vertical="center" wrapText="1"/>
    </xf>
    <xf numFmtId="0" fontId="20" fillId="7" borderId="6" xfId="0" applyNumberFormat="1" applyFont="1" applyFill="1" applyBorder="1" applyAlignment="1" applyProtection="1">
      <alignment horizontal="center" vertical="center" wrapText="1"/>
    </xf>
    <xf numFmtId="0" fontId="34" fillId="7" borderId="6" xfId="6" applyNumberFormat="1" applyFont="1" applyFill="1" applyBorder="1" applyAlignment="1" applyProtection="1">
      <alignment horizontal="center" vertical="center" wrapText="1"/>
    </xf>
    <xf numFmtId="0" fontId="20" fillId="7" borderId="2" xfId="0" applyNumberFormat="1" applyFont="1" applyFill="1" applyBorder="1" applyAlignment="1" applyProtection="1">
      <alignment horizontal="center" vertical="center" wrapText="1"/>
    </xf>
    <xf numFmtId="0" fontId="20" fillId="7" borderId="5" xfId="0" applyFont="1" applyFill="1" applyBorder="1" applyAlignment="1" applyProtection="1">
      <alignment horizontal="center" vertical="center" wrapText="1"/>
    </xf>
    <xf numFmtId="9" fontId="20" fillId="7" borderId="5" xfId="0" applyNumberFormat="1" applyFont="1" applyFill="1" applyBorder="1" applyAlignment="1" applyProtection="1">
      <alignment horizontal="center" vertical="center" wrapText="1"/>
    </xf>
    <xf numFmtId="0" fontId="20" fillId="7" borderId="5" xfId="0" applyNumberFormat="1" applyFont="1" applyFill="1" applyBorder="1" applyAlignment="1" applyProtection="1">
      <alignment horizontal="center" vertical="center" wrapText="1"/>
    </xf>
    <xf numFmtId="0" fontId="34" fillId="7" borderId="5" xfId="6" applyNumberFormat="1" applyFont="1" applyFill="1" applyBorder="1" applyAlignment="1" applyProtection="1">
      <alignment horizontal="center" vertical="center" wrapText="1"/>
    </xf>
    <xf numFmtId="0" fontId="20" fillId="7" borderId="4" xfId="0" applyFont="1" applyFill="1" applyBorder="1" applyAlignment="1" applyProtection="1">
      <alignment horizontal="center" vertical="center" wrapText="1"/>
    </xf>
    <xf numFmtId="10" fontId="20" fillId="7" borderId="4" xfId="0" applyNumberFormat="1" applyFont="1" applyFill="1" applyBorder="1" applyAlignment="1" applyProtection="1">
      <alignment horizontal="center" vertical="center" wrapText="1"/>
    </xf>
    <xf numFmtId="10" fontId="34" fillId="7" borderId="4" xfId="6" applyNumberFormat="1" applyFont="1" applyFill="1" applyBorder="1" applyAlignment="1" applyProtection="1">
      <alignment horizontal="center" vertical="center" wrapText="1"/>
    </xf>
    <xf numFmtId="10" fontId="34" fillId="7" borderId="2" xfId="6"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10" fontId="20" fillId="0" borderId="3" xfId="0" applyNumberFormat="1" applyFont="1" applyFill="1" applyBorder="1" applyAlignment="1" applyProtection="1">
      <alignment horizontal="center" vertical="center" wrapText="1"/>
    </xf>
    <xf numFmtId="9" fontId="34" fillId="0" borderId="3" xfId="6" applyNumberFormat="1" applyFont="1" applyFill="1" applyBorder="1" applyAlignment="1" applyProtection="1">
      <alignment horizontal="center" vertical="center" wrapText="1"/>
    </xf>
    <xf numFmtId="9" fontId="34" fillId="0" borderId="2" xfId="6" applyNumberFormat="1" applyFont="1" applyFill="1" applyBorder="1" applyAlignment="1" applyProtection="1">
      <alignment horizontal="center" vertical="center" wrapText="1"/>
    </xf>
    <xf numFmtId="9" fontId="20" fillId="7" borderId="4" xfId="0" applyNumberFormat="1" applyFont="1" applyFill="1" applyBorder="1" applyAlignment="1" applyProtection="1">
      <alignment horizontal="center" vertical="center" wrapText="1"/>
    </xf>
    <xf numFmtId="0" fontId="20" fillId="7" borderId="3" xfId="0" applyNumberFormat="1" applyFont="1" applyFill="1" applyBorder="1" applyAlignment="1" applyProtection="1">
      <alignment horizontal="center" vertical="center" wrapText="1"/>
    </xf>
    <xf numFmtId="0" fontId="20" fillId="7" borderId="6" xfId="6" applyNumberFormat="1"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1" fontId="20" fillId="7" borderId="2" xfId="0" applyNumberFormat="1" applyFont="1" applyFill="1" applyBorder="1" applyAlignment="1" applyProtection="1">
      <alignment horizontal="center" vertical="center" wrapText="1"/>
    </xf>
    <xf numFmtId="9" fontId="20" fillId="0" borderId="5" xfId="0" applyNumberFormat="1" applyFont="1" applyFill="1" applyBorder="1" applyAlignment="1" applyProtection="1">
      <alignment horizontal="center" vertical="center" wrapText="1"/>
    </xf>
    <xf numFmtId="9" fontId="34" fillId="0" borderId="5" xfId="6" applyNumberFormat="1" applyFont="1" applyFill="1" applyBorder="1" applyAlignment="1" applyProtection="1">
      <alignment horizontal="center" vertical="center" wrapText="1"/>
    </xf>
    <xf numFmtId="9" fontId="34" fillId="7" borderId="4" xfId="6" applyNumberFormat="1" applyFont="1" applyFill="1" applyBorder="1" applyAlignment="1" applyProtection="1">
      <alignment horizontal="center" vertical="center" wrapText="1"/>
    </xf>
    <xf numFmtId="0" fontId="12" fillId="7" borderId="2" xfId="0" applyFont="1" applyFill="1" applyBorder="1" applyAlignment="1" applyProtection="1">
      <alignment horizontal="justify" vertical="center" wrapText="1"/>
    </xf>
    <xf numFmtId="0" fontId="24" fillId="7" borderId="4" xfId="6" applyNumberFormat="1" applyFont="1" applyFill="1" applyBorder="1" applyAlignment="1" applyProtection="1">
      <alignment horizontal="center" vertical="center" wrapText="1"/>
    </xf>
    <xf numFmtId="0" fontId="20" fillId="7" borderId="4" xfId="0" applyNumberFormat="1" applyFont="1" applyFill="1" applyBorder="1" applyAlignment="1" applyProtection="1">
      <alignment horizontal="center" vertical="center" wrapText="1"/>
    </xf>
    <xf numFmtId="0" fontId="20" fillId="0" borderId="0" xfId="0" applyFont="1"/>
    <xf numFmtId="0" fontId="20" fillId="7" borderId="0" xfId="0" applyFont="1" applyFill="1"/>
    <xf numFmtId="0" fontId="37" fillId="7" borderId="0" xfId="0" applyFont="1" applyFill="1" applyBorder="1" applyAlignment="1">
      <alignment vertical="center" wrapText="1"/>
    </xf>
    <xf numFmtId="0" fontId="37" fillId="7" borderId="0"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16" borderId="20" xfId="0" applyFont="1" applyFill="1" applyBorder="1" applyAlignment="1">
      <alignment horizontal="center" vertical="center" wrapText="1"/>
    </xf>
    <xf numFmtId="0" fontId="38" fillId="20" borderId="2" xfId="0" applyFont="1" applyFill="1" applyBorder="1" applyAlignment="1">
      <alignment horizontal="center" vertical="center" wrapText="1"/>
    </xf>
    <xf numFmtId="0" fontId="38" fillId="19" borderId="2" xfId="0" applyFont="1" applyFill="1" applyBorder="1" applyAlignment="1">
      <alignment horizontal="center" vertical="center" wrapText="1"/>
    </xf>
    <xf numFmtId="0" fontId="38" fillId="9" borderId="2" xfId="0" applyFont="1" applyFill="1" applyBorder="1" applyAlignment="1">
      <alignment horizontal="center" vertical="center" wrapText="1"/>
    </xf>
    <xf numFmtId="0" fontId="38" fillId="16" borderId="2" xfId="0" applyFont="1" applyFill="1" applyBorder="1" applyAlignment="1">
      <alignment horizontal="center" vertical="center" wrapText="1"/>
    </xf>
    <xf numFmtId="0" fontId="38" fillId="16" borderId="13" xfId="0" applyFont="1" applyFill="1" applyBorder="1" applyAlignment="1">
      <alignment horizontal="center" vertical="center" wrapText="1"/>
    </xf>
    <xf numFmtId="0" fontId="38" fillId="20" borderId="6" xfId="0" applyFont="1" applyFill="1" applyBorder="1" applyAlignment="1">
      <alignment horizontal="center" vertical="center" wrapText="1"/>
    </xf>
    <xf numFmtId="0" fontId="38" fillId="19" borderId="6" xfId="0" applyFont="1" applyFill="1" applyBorder="1" applyAlignment="1">
      <alignment horizontal="center" vertical="center" wrapText="1"/>
    </xf>
    <xf numFmtId="0" fontId="38" fillId="9" borderId="6" xfId="0" applyFont="1" applyFill="1" applyBorder="1" applyAlignment="1">
      <alignment horizontal="center" vertical="center" wrapText="1"/>
    </xf>
    <xf numFmtId="0" fontId="38" fillId="16" borderId="6" xfId="0" applyFont="1" applyFill="1" applyBorder="1" applyAlignment="1">
      <alignment horizontal="center" vertical="center" wrapText="1"/>
    </xf>
    <xf numFmtId="0" fontId="38" fillId="16" borderId="23" xfId="0" applyFont="1" applyFill="1" applyBorder="1" applyAlignment="1">
      <alignment horizontal="center" vertical="center" wrapText="1"/>
    </xf>
    <xf numFmtId="0" fontId="38" fillId="16" borderId="24" xfId="0" applyFont="1" applyFill="1" applyBorder="1" applyAlignment="1">
      <alignment horizontal="center" vertical="center" wrapText="1"/>
    </xf>
    <xf numFmtId="0" fontId="20" fillId="7" borderId="3" xfId="0" applyFont="1" applyFill="1" applyBorder="1" applyAlignment="1">
      <alignment horizontal="center" vertical="center" wrapText="1"/>
    </xf>
    <xf numFmtId="9" fontId="20" fillId="7" borderId="3" xfId="0" applyNumberFormat="1" applyFont="1" applyFill="1" applyBorder="1" applyAlignment="1">
      <alignment horizontal="center" vertical="center" wrapText="1"/>
    </xf>
    <xf numFmtId="0" fontId="20" fillId="7" borderId="3" xfId="0" applyNumberFormat="1" applyFont="1" applyFill="1" applyBorder="1" applyAlignment="1" applyProtection="1">
      <alignment horizontal="center" vertical="center" wrapText="1"/>
      <protection locked="0"/>
    </xf>
    <xf numFmtId="0" fontId="34" fillId="7" borderId="3" xfId="6" applyNumberFormat="1" applyFont="1" applyFill="1" applyBorder="1" applyAlignment="1">
      <alignment horizontal="center" vertical="center" wrapText="1"/>
    </xf>
    <xf numFmtId="0" fontId="20" fillId="7" borderId="3" xfId="0" applyFont="1" applyFill="1" applyBorder="1" applyAlignment="1" applyProtection="1">
      <alignment horizontal="left" vertical="center" wrapText="1"/>
      <protection locked="0"/>
    </xf>
    <xf numFmtId="0" fontId="20" fillId="7" borderId="25" xfId="0" applyFont="1" applyFill="1" applyBorder="1" applyAlignment="1" applyProtection="1">
      <alignment horizontal="left" vertical="center" wrapText="1"/>
      <protection locked="0"/>
    </xf>
    <xf numFmtId="0" fontId="20" fillId="7" borderId="2" xfId="0" applyFont="1" applyFill="1" applyBorder="1" applyAlignment="1">
      <alignment horizontal="center" vertical="center" wrapText="1"/>
    </xf>
    <xf numFmtId="9" fontId="20" fillId="7" borderId="2" xfId="0" applyNumberFormat="1" applyFont="1" applyFill="1" applyBorder="1" applyAlignment="1">
      <alignment horizontal="center" vertical="center" wrapText="1"/>
    </xf>
    <xf numFmtId="0" fontId="20" fillId="7" borderId="2" xfId="0" applyNumberFormat="1" applyFont="1" applyFill="1" applyBorder="1" applyAlignment="1" applyProtection="1">
      <alignment horizontal="center" vertical="center" wrapText="1"/>
      <protection locked="0"/>
    </xf>
    <xf numFmtId="0" fontId="34" fillId="7" borderId="2" xfId="6" applyNumberFormat="1" applyFont="1" applyFill="1" applyBorder="1" applyAlignment="1">
      <alignment horizontal="center" vertical="center" wrapText="1"/>
    </xf>
    <xf numFmtId="0" fontId="20" fillId="7" borderId="2" xfId="0" applyFont="1" applyFill="1" applyBorder="1" applyAlignment="1" applyProtection="1">
      <alignment horizontal="left" vertical="center" wrapText="1"/>
      <protection locked="0"/>
    </xf>
    <xf numFmtId="0" fontId="20" fillId="7" borderId="27" xfId="0" applyFont="1" applyFill="1" applyBorder="1" applyAlignment="1" applyProtection="1">
      <alignment horizontal="left" vertical="center" wrapText="1"/>
      <protection locked="0"/>
    </xf>
    <xf numFmtId="0" fontId="20" fillId="7" borderId="6" xfId="0" applyFont="1" applyFill="1" applyBorder="1" applyAlignment="1">
      <alignment horizontal="center" vertical="center" wrapText="1"/>
    </xf>
    <xf numFmtId="9" fontId="20" fillId="7" borderId="6" xfId="0" applyNumberFormat="1" applyFont="1" applyFill="1" applyBorder="1" applyAlignment="1">
      <alignment horizontal="center" vertical="center" wrapText="1"/>
    </xf>
    <xf numFmtId="0" fontId="20" fillId="7" borderId="6" xfId="0" applyNumberFormat="1" applyFont="1" applyFill="1" applyBorder="1" applyAlignment="1" applyProtection="1">
      <alignment horizontal="center" vertical="center" wrapText="1"/>
      <protection locked="0"/>
    </xf>
    <xf numFmtId="0" fontId="34" fillId="7" borderId="6" xfId="6" applyNumberFormat="1" applyFont="1" applyFill="1" applyBorder="1" applyAlignment="1">
      <alignment horizontal="center" vertical="center" wrapText="1"/>
    </xf>
    <xf numFmtId="0" fontId="20" fillId="7" borderId="6" xfId="0" applyFont="1" applyFill="1" applyBorder="1" applyAlignment="1" applyProtection="1">
      <alignment horizontal="left" vertical="center" wrapText="1"/>
      <protection locked="0"/>
    </xf>
    <xf numFmtId="0" fontId="20" fillId="7" borderId="24" xfId="0" applyFont="1" applyFill="1" applyBorder="1" applyAlignment="1" applyProtection="1">
      <alignment horizontal="left" vertical="center" wrapText="1"/>
      <protection locked="0"/>
    </xf>
    <xf numFmtId="0" fontId="20" fillId="7" borderId="3" xfId="0" applyNumberFormat="1" applyFont="1" applyFill="1" applyBorder="1" applyAlignment="1">
      <alignment horizontal="center" vertical="center" wrapText="1"/>
    </xf>
    <xf numFmtId="0" fontId="20" fillId="7" borderId="2" xfId="0" applyNumberFormat="1" applyFont="1" applyFill="1" applyBorder="1" applyAlignment="1">
      <alignment horizontal="center" vertical="center" wrapText="1"/>
    </xf>
    <xf numFmtId="0" fontId="20" fillId="7" borderId="5" xfId="0" applyFont="1" applyFill="1" applyBorder="1" applyAlignment="1">
      <alignment horizontal="center" vertical="center" wrapText="1"/>
    </xf>
    <xf numFmtId="9" fontId="20" fillId="7" borderId="5" xfId="0" applyNumberFormat="1" applyFont="1" applyFill="1" applyBorder="1" applyAlignment="1">
      <alignment horizontal="center" vertical="center" wrapText="1"/>
    </xf>
    <xf numFmtId="0" fontId="20" fillId="7" borderId="5" xfId="0" applyNumberFormat="1" applyFont="1" applyFill="1" applyBorder="1" applyAlignment="1" applyProtection="1">
      <alignment horizontal="center" vertical="center" wrapText="1"/>
      <protection locked="0"/>
    </xf>
    <xf numFmtId="0" fontId="34" fillId="7" borderId="5" xfId="6" applyNumberFormat="1" applyFont="1" applyFill="1" applyBorder="1" applyAlignment="1">
      <alignment horizontal="center" vertical="center" wrapText="1"/>
    </xf>
    <xf numFmtId="0" fontId="20" fillId="7" borderId="5" xfId="0" applyFont="1" applyFill="1" applyBorder="1" applyAlignment="1" applyProtection="1">
      <alignment horizontal="left" vertical="center" wrapText="1"/>
      <protection locked="0"/>
    </xf>
    <xf numFmtId="0" fontId="20" fillId="7" borderId="29" xfId="0" applyFont="1" applyFill="1" applyBorder="1" applyAlignment="1" applyProtection="1">
      <alignment horizontal="left" vertical="center" wrapText="1"/>
      <protection locked="0"/>
    </xf>
    <xf numFmtId="0" fontId="20" fillId="7" borderId="4" xfId="0" applyFont="1" applyFill="1" applyBorder="1" applyAlignment="1">
      <alignment horizontal="center" vertical="center" wrapText="1"/>
    </xf>
    <xf numFmtId="0" fontId="20" fillId="7" borderId="4" xfId="0" applyNumberFormat="1" applyFont="1" applyFill="1" applyBorder="1" applyAlignment="1" applyProtection="1">
      <alignment horizontal="center" vertical="center" wrapText="1"/>
      <protection locked="0"/>
    </xf>
    <xf numFmtId="0" fontId="34" fillId="7" borderId="4" xfId="6" applyNumberFormat="1" applyFont="1" applyFill="1" applyBorder="1" applyAlignment="1">
      <alignment horizontal="center" vertical="center" wrapText="1"/>
    </xf>
    <xf numFmtId="9" fontId="20" fillId="7" borderId="4" xfId="0" applyNumberFormat="1" applyFont="1" applyFill="1" applyBorder="1" applyAlignment="1">
      <alignment horizontal="center" vertical="center" wrapText="1"/>
    </xf>
    <xf numFmtId="0" fontId="20" fillId="7" borderId="4"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6" xfId="6" applyNumberFormat="1" applyFont="1" applyFill="1" applyBorder="1" applyAlignment="1" applyProtection="1">
      <alignment horizontal="center" vertical="center" wrapText="1"/>
      <protection locked="0"/>
    </xf>
    <xf numFmtId="9" fontId="38" fillId="7" borderId="35" xfId="6" applyFont="1" applyFill="1" applyBorder="1" applyAlignment="1" applyProtection="1">
      <alignment horizontal="center" vertical="center" wrapText="1"/>
    </xf>
    <xf numFmtId="9" fontId="38" fillId="7" borderId="36" xfId="6" applyFont="1" applyFill="1" applyBorder="1" applyAlignment="1" applyProtection="1">
      <alignment horizontal="center" vertical="center" wrapText="1"/>
    </xf>
    <xf numFmtId="9" fontId="34" fillId="7" borderId="37" xfId="6" applyFont="1" applyFill="1" applyBorder="1" applyAlignment="1" applyProtection="1">
      <alignment vertical="center" wrapText="1"/>
    </xf>
    <xf numFmtId="9" fontId="34" fillId="7" borderId="0" xfId="6" applyFont="1" applyFill="1" applyBorder="1" applyAlignment="1">
      <alignment horizontal="center" vertical="center" wrapText="1"/>
    </xf>
    <xf numFmtId="0" fontId="20" fillId="7" borderId="0" xfId="0" applyFont="1" applyFill="1" applyBorder="1"/>
    <xf numFmtId="0" fontId="38" fillId="7" borderId="14" xfId="0" applyFont="1" applyFill="1" applyBorder="1" applyAlignment="1">
      <alignment vertical="center" wrapText="1"/>
    </xf>
    <xf numFmtId="0" fontId="27" fillId="7" borderId="0" xfId="0" applyFont="1" applyFill="1" applyBorder="1" applyAlignment="1">
      <alignment horizontal="center" vertical="center"/>
    </xf>
    <xf numFmtId="0" fontId="27" fillId="7" borderId="0" xfId="0" applyFont="1" applyFill="1" applyBorder="1" applyAlignment="1">
      <alignment vertical="center"/>
    </xf>
    <xf numFmtId="0" fontId="38" fillId="15" borderId="9" xfId="0" applyFont="1" applyFill="1" applyBorder="1" applyAlignment="1">
      <alignment horizontal="center" vertical="center" wrapText="1"/>
    </xf>
    <xf numFmtId="0" fontId="38" fillId="15" borderId="2" xfId="0" applyFont="1" applyFill="1" applyBorder="1" applyAlignment="1">
      <alignment horizontal="center" vertical="center" wrapText="1"/>
    </xf>
    <xf numFmtId="0" fontId="38" fillId="15" borderId="6" xfId="0" applyFont="1" applyFill="1" applyBorder="1" applyAlignment="1">
      <alignment horizontal="center" vertical="center" wrapText="1"/>
    </xf>
    <xf numFmtId="0" fontId="20" fillId="7" borderId="2" xfId="0" applyFont="1" applyFill="1" applyBorder="1" applyAlignment="1" applyProtection="1">
      <alignment horizontal="center" wrapText="1"/>
      <protection locked="0"/>
    </xf>
    <xf numFmtId="0" fontId="24" fillId="7" borderId="2" xfId="6" applyNumberFormat="1" applyFont="1" applyFill="1" applyBorder="1" applyAlignment="1" applyProtection="1">
      <alignment horizontal="center" vertical="center" wrapText="1"/>
    </xf>
    <xf numFmtId="0" fontId="20" fillId="7" borderId="4" xfId="6" applyNumberFormat="1" applyFont="1" applyFill="1" applyBorder="1" applyAlignment="1" applyProtection="1">
      <alignment horizontal="center" vertical="center" wrapText="1"/>
    </xf>
    <xf numFmtId="0" fontId="20" fillId="7" borderId="2" xfId="6" applyNumberFormat="1" applyFont="1" applyFill="1" applyBorder="1" applyAlignment="1" applyProtection="1">
      <alignment horizontal="center" vertical="center" wrapText="1"/>
    </xf>
    <xf numFmtId="0" fontId="36" fillId="0" borderId="2" xfId="0" applyFont="1" applyBorder="1" applyAlignment="1">
      <alignment horizontal="justify" vertical="center"/>
    </xf>
    <xf numFmtId="0" fontId="36" fillId="0" borderId="2" xfId="0" applyFont="1" applyBorder="1" applyAlignment="1">
      <alignment vertical="center" wrapText="1"/>
    </xf>
    <xf numFmtId="9" fontId="12" fillId="7" borderId="3" xfId="0" applyNumberFormat="1" applyFont="1" applyFill="1" applyBorder="1" applyAlignment="1" applyProtection="1">
      <alignment horizontal="center" vertical="center" wrapText="1"/>
    </xf>
    <xf numFmtId="0" fontId="39" fillId="7" borderId="3" xfId="0" applyNumberFormat="1" applyFont="1" applyFill="1" applyBorder="1" applyAlignment="1" applyProtection="1">
      <alignment horizontal="center" vertical="center" wrapText="1"/>
    </xf>
    <xf numFmtId="9" fontId="24" fillId="7" borderId="2" xfId="0" applyNumberFormat="1"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xf>
    <xf numFmtId="9" fontId="12" fillId="7" borderId="2" xfId="6" applyFont="1" applyFill="1" applyBorder="1" applyAlignment="1" applyProtection="1">
      <alignment horizontal="center" vertical="center" wrapText="1"/>
    </xf>
    <xf numFmtId="0" fontId="12" fillId="7" borderId="2" xfId="0" applyFont="1" applyFill="1" applyBorder="1" applyAlignment="1" applyProtection="1">
      <alignment horizontal="left" vertical="center" wrapText="1"/>
    </xf>
    <xf numFmtId="0" fontId="12" fillId="7" borderId="2" xfId="0" applyFont="1" applyFill="1" applyBorder="1" applyAlignment="1" applyProtection="1">
      <alignment horizontal="center" vertical="center" wrapText="1"/>
    </xf>
    <xf numFmtId="0" fontId="24" fillId="7" borderId="3" xfId="0" applyFont="1" applyFill="1" applyBorder="1" applyAlignment="1" applyProtection="1">
      <alignment horizontal="center" vertical="center" wrapText="1"/>
    </xf>
    <xf numFmtId="0" fontId="20" fillId="7" borderId="3" xfId="0" applyFont="1" applyFill="1" applyBorder="1" applyAlignment="1" applyProtection="1">
      <alignment horizontal="justify" vertical="center" wrapText="1"/>
    </xf>
    <xf numFmtId="0" fontId="34" fillId="7" borderId="3" xfId="6" applyNumberFormat="1" applyFont="1" applyFill="1" applyBorder="1" applyAlignment="1" applyProtection="1">
      <alignment horizontal="center" vertical="center" wrapText="1"/>
    </xf>
    <xf numFmtId="0" fontId="20" fillId="7" borderId="3" xfId="0" applyFont="1" applyFill="1" applyBorder="1" applyAlignment="1" applyProtection="1">
      <alignment horizontal="left" vertical="center" wrapText="1"/>
    </xf>
    <xf numFmtId="0" fontId="20" fillId="7" borderId="25" xfId="0" applyFont="1" applyFill="1" applyBorder="1" applyAlignment="1" applyProtection="1">
      <alignment horizontal="left" vertical="center" wrapText="1"/>
    </xf>
    <xf numFmtId="0" fontId="20" fillId="0" borderId="0" xfId="0" applyFont="1" applyProtection="1"/>
    <xf numFmtId="0" fontId="16" fillId="0" borderId="0" xfId="0" applyFont="1" applyProtection="1"/>
    <xf numFmtId="0" fontId="11" fillId="7" borderId="26" xfId="0" applyFont="1" applyFill="1" applyBorder="1" applyAlignment="1" applyProtection="1">
      <alignment horizontal="center" vertical="center" wrapText="1"/>
    </xf>
    <xf numFmtId="0" fontId="24" fillId="7" borderId="2" xfId="0" applyFont="1" applyFill="1" applyBorder="1" applyAlignment="1" applyProtection="1">
      <alignment horizontal="center" vertical="center" wrapText="1"/>
    </xf>
    <xf numFmtId="0" fontId="20" fillId="0" borderId="2" xfId="0" applyFont="1" applyFill="1" applyBorder="1" applyAlignment="1" applyProtection="1">
      <alignment horizontal="justify" vertical="center" wrapText="1"/>
    </xf>
    <xf numFmtId="0" fontId="20" fillId="7" borderId="2" xfId="0" applyFont="1" applyFill="1" applyBorder="1" applyAlignment="1" applyProtection="1">
      <alignment horizontal="justify" vertical="center" wrapText="1"/>
    </xf>
    <xf numFmtId="0" fontId="34" fillId="7" borderId="2" xfId="6" applyNumberFormat="1" applyFont="1" applyFill="1" applyBorder="1" applyAlignment="1" applyProtection="1">
      <alignment horizontal="center" vertical="center" wrapText="1"/>
    </xf>
    <xf numFmtId="0" fontId="20" fillId="7" borderId="2" xfId="0" applyFont="1" applyFill="1" applyBorder="1" applyAlignment="1" applyProtection="1">
      <alignment horizontal="left" vertical="center" wrapText="1"/>
    </xf>
    <xf numFmtId="0" fontId="20" fillId="7" borderId="27" xfId="0" applyFont="1" applyFill="1" applyBorder="1" applyAlignment="1" applyProtection="1">
      <alignment horizontal="left" vertical="center" wrapText="1"/>
    </xf>
    <xf numFmtId="10" fontId="12" fillId="7" borderId="2" xfId="6" applyNumberFormat="1" applyFont="1" applyFill="1" applyBorder="1" applyAlignment="1" applyProtection="1">
      <alignment horizontal="center" vertical="center" wrapText="1"/>
    </xf>
    <xf numFmtId="0" fontId="28" fillId="7" borderId="2" xfId="0" applyFont="1" applyFill="1" applyBorder="1" applyAlignment="1" applyProtection="1">
      <alignment horizontal="center" vertical="center" wrapText="1"/>
    </xf>
    <xf numFmtId="9" fontId="12" fillId="7" borderId="2" xfId="0" applyNumberFormat="1" applyFont="1" applyFill="1" applyBorder="1" applyAlignment="1" applyProtection="1">
      <alignment horizontal="center" vertical="center" wrapText="1"/>
    </xf>
    <xf numFmtId="9" fontId="12" fillId="7" borderId="5" xfId="6" applyFont="1" applyFill="1" applyBorder="1" applyAlignment="1" applyProtection="1">
      <alignment horizontal="center" vertical="center" wrapText="1"/>
    </xf>
    <xf numFmtId="0" fontId="12" fillId="7" borderId="5" xfId="0" applyFont="1" applyFill="1" applyBorder="1" applyAlignment="1" applyProtection="1">
      <alignment horizontal="left" vertical="center" wrapText="1"/>
    </xf>
    <xf numFmtId="0" fontId="12" fillId="7" borderId="5" xfId="0" applyFont="1" applyFill="1" applyBorder="1" applyAlignment="1" applyProtection="1">
      <alignment horizontal="center" vertical="center" wrapText="1"/>
    </xf>
    <xf numFmtId="0" fontId="34" fillId="7" borderId="5" xfId="0" applyFont="1" applyFill="1" applyBorder="1" applyAlignment="1" applyProtection="1">
      <alignment horizontal="center" vertical="center" wrapText="1"/>
    </xf>
    <xf numFmtId="0" fontId="20" fillId="0" borderId="5" xfId="0" applyFont="1" applyFill="1" applyBorder="1" applyAlignment="1" applyProtection="1">
      <alignment horizontal="justify" vertical="center" wrapText="1"/>
    </xf>
    <xf numFmtId="0" fontId="20" fillId="7" borderId="5" xfId="0" applyFont="1" applyFill="1" applyBorder="1" applyAlignment="1" applyProtection="1">
      <alignment horizontal="justify" vertical="center" wrapText="1"/>
    </xf>
    <xf numFmtId="0" fontId="20" fillId="7" borderId="5" xfId="0" applyFont="1" applyFill="1" applyBorder="1" applyAlignment="1" applyProtection="1">
      <alignment horizontal="left" vertical="center" wrapText="1"/>
    </xf>
    <xf numFmtId="0" fontId="20" fillId="7" borderId="29" xfId="0" applyFont="1" applyFill="1" applyBorder="1" applyAlignment="1" applyProtection="1">
      <alignment horizontal="left" vertical="center" wrapText="1"/>
    </xf>
    <xf numFmtId="0" fontId="25" fillId="7" borderId="38" xfId="0" applyFont="1" applyFill="1" applyBorder="1" applyAlignment="1" applyProtection="1">
      <alignment vertical="center" wrapText="1"/>
      <protection locked="0"/>
    </xf>
    <xf numFmtId="0" fontId="25" fillId="7" borderId="15" xfId="0" applyFont="1" applyFill="1" applyBorder="1" applyAlignment="1" applyProtection="1">
      <alignment vertical="center" wrapText="1"/>
      <protection locked="0"/>
    </xf>
    <xf numFmtId="0" fontId="25" fillId="7" borderId="16" xfId="0" applyFont="1" applyFill="1" applyBorder="1" applyAlignment="1" applyProtection="1">
      <alignment vertical="center" wrapText="1"/>
      <protection locked="0"/>
    </xf>
    <xf numFmtId="0" fontId="25" fillId="7" borderId="31" xfId="0" applyFont="1" applyFill="1" applyBorder="1" applyAlignment="1" applyProtection="1">
      <alignment vertical="center" wrapText="1"/>
      <protection locked="0"/>
    </xf>
    <xf numFmtId="0" fontId="25" fillId="7" borderId="45" xfId="0" applyFont="1" applyFill="1" applyBorder="1" applyAlignment="1" applyProtection="1">
      <alignment vertical="center" wrapText="1"/>
      <protection locked="0"/>
    </xf>
    <xf numFmtId="0" fontId="29" fillId="7" borderId="39" xfId="0" applyFont="1" applyFill="1" applyBorder="1" applyAlignment="1" applyProtection="1">
      <alignment vertical="center" textRotation="90" wrapText="1"/>
      <protection locked="0"/>
    </xf>
    <xf numFmtId="0" fontId="29" fillId="7" borderId="40" xfId="0" applyFont="1" applyFill="1" applyBorder="1" applyAlignment="1" applyProtection="1">
      <alignment vertical="center" textRotation="90" wrapText="1"/>
      <protection locked="0"/>
    </xf>
    <xf numFmtId="0" fontId="29" fillId="7" borderId="41" xfId="0" applyFont="1" applyFill="1" applyBorder="1" applyAlignment="1" applyProtection="1">
      <alignment vertical="center" textRotation="90" wrapText="1"/>
      <protection locked="0"/>
    </xf>
    <xf numFmtId="0" fontId="25" fillId="0" borderId="38" xfId="0" applyFont="1" applyFill="1" applyBorder="1" applyAlignment="1" applyProtection="1">
      <alignment vertical="center" wrapText="1"/>
      <protection locked="0"/>
    </xf>
    <xf numFmtId="0" fontId="25" fillId="0" borderId="31" xfId="0" applyFont="1" applyFill="1" applyBorder="1" applyAlignment="1" applyProtection="1">
      <alignment vertical="center" wrapText="1"/>
      <protection locked="0"/>
    </xf>
    <xf numFmtId="0" fontId="25" fillId="0" borderId="38" xfId="0" applyFont="1" applyFill="1" applyBorder="1" applyAlignment="1">
      <alignment vertical="center" wrapText="1"/>
    </xf>
    <xf numFmtId="0" fontId="25" fillId="0" borderId="15" xfId="0" applyFont="1" applyFill="1" applyBorder="1" applyAlignment="1">
      <alignment vertical="center" wrapText="1"/>
    </xf>
    <xf numFmtId="0" fontId="25" fillId="0" borderId="16" xfId="0" applyFont="1" applyFill="1" applyBorder="1" applyAlignment="1">
      <alignment vertical="center" wrapText="1"/>
    </xf>
    <xf numFmtId="0" fontId="25" fillId="0" borderId="15" xfId="0" applyFont="1" applyFill="1" applyBorder="1" applyAlignment="1" applyProtection="1">
      <alignment vertical="center" wrapText="1"/>
      <protection locked="0"/>
    </xf>
    <xf numFmtId="0" fontId="29" fillId="7" borderId="40" xfId="0" applyFont="1" applyFill="1" applyBorder="1" applyAlignment="1" applyProtection="1">
      <alignment vertical="center" textRotation="90" wrapText="1"/>
    </xf>
    <xf numFmtId="0" fontId="25" fillId="7" borderId="38" xfId="0" applyFont="1" applyFill="1" applyBorder="1" applyAlignment="1" applyProtection="1">
      <alignment vertical="center" wrapText="1"/>
    </xf>
    <xf numFmtId="9" fontId="23" fillId="7" borderId="3" xfId="6" applyFont="1" applyFill="1" applyBorder="1" applyAlignment="1" applyProtection="1">
      <alignment horizontal="center" vertical="center" wrapText="1"/>
    </xf>
    <xf numFmtId="0" fontId="24" fillId="7" borderId="3" xfId="0" applyFont="1" applyFill="1" applyBorder="1" applyAlignment="1" applyProtection="1">
      <alignment horizontal="justify" vertical="center" wrapText="1"/>
    </xf>
    <xf numFmtId="0" fontId="20" fillId="7" borderId="3" xfId="6" applyNumberFormat="1" applyFont="1" applyFill="1" applyBorder="1" applyAlignment="1" applyProtection="1">
      <alignment horizontal="center" vertical="center" wrapText="1"/>
    </xf>
    <xf numFmtId="0" fontId="12" fillId="7" borderId="3" xfId="0" applyFont="1" applyFill="1" applyBorder="1" applyAlignment="1" applyProtection="1">
      <alignment horizontal="justify" vertical="center" wrapText="1"/>
    </xf>
    <xf numFmtId="0" fontId="34" fillId="7" borderId="3" xfId="0" applyFont="1" applyFill="1" applyBorder="1" applyAlignment="1" applyProtection="1">
      <alignment horizontal="center" vertical="center" wrapText="1"/>
    </xf>
    <xf numFmtId="9" fontId="20" fillId="7" borderId="3" xfId="6" applyFont="1" applyFill="1" applyBorder="1" applyAlignment="1" applyProtection="1">
      <alignment horizontal="center" vertical="center" wrapText="1"/>
    </xf>
    <xf numFmtId="0" fontId="25" fillId="7" borderId="15" xfId="0" applyFont="1" applyFill="1" applyBorder="1" applyAlignment="1" applyProtection="1">
      <alignment vertical="center" wrapText="1"/>
    </xf>
    <xf numFmtId="9" fontId="23" fillId="7" borderId="2" xfId="6" applyFont="1" applyFill="1" applyBorder="1" applyAlignment="1" applyProtection="1">
      <alignment horizontal="center" vertical="center" wrapText="1"/>
    </xf>
    <xf numFmtId="0" fontId="24" fillId="7" borderId="2" xfId="0" applyFont="1" applyFill="1" applyBorder="1" applyAlignment="1" applyProtection="1">
      <alignment vertical="center" wrapText="1"/>
    </xf>
    <xf numFmtId="0" fontId="25" fillId="0" borderId="45" xfId="0" applyFont="1" applyFill="1" applyBorder="1" applyAlignment="1" applyProtection="1">
      <alignment vertical="center" wrapText="1"/>
    </xf>
    <xf numFmtId="9" fontId="23" fillId="7" borderId="4" xfId="6" applyFont="1" applyFill="1" applyBorder="1" applyAlignment="1" applyProtection="1">
      <alignment horizontal="center" vertical="center" wrapText="1"/>
    </xf>
    <xf numFmtId="0" fontId="24" fillId="7" borderId="4" xfId="0" applyFont="1" applyFill="1" applyBorder="1" applyAlignment="1" applyProtection="1">
      <alignment horizontal="center" vertical="center" wrapText="1"/>
    </xf>
    <xf numFmtId="0" fontId="24" fillId="7" borderId="4" xfId="0" applyFont="1" applyFill="1" applyBorder="1" applyAlignment="1" applyProtection="1">
      <alignment vertical="center" wrapText="1"/>
    </xf>
    <xf numFmtId="0" fontId="20" fillId="7" borderId="12" xfId="0" applyFont="1" applyFill="1" applyBorder="1" applyAlignment="1" applyProtection="1">
      <alignment horizontal="center" vertical="center" wrapText="1"/>
    </xf>
    <xf numFmtId="0" fontId="20" fillId="7" borderId="4" xfId="0" applyFont="1" applyFill="1" applyBorder="1" applyAlignment="1" applyProtection="1">
      <alignment horizontal="justify" vertical="center" wrapText="1"/>
    </xf>
    <xf numFmtId="0" fontId="20" fillId="0" borderId="4" xfId="0" applyFont="1" applyFill="1" applyBorder="1" applyAlignment="1" applyProtection="1">
      <alignment horizontal="justify" vertical="center" wrapText="1"/>
    </xf>
    <xf numFmtId="0" fontId="34" fillId="7" borderId="4" xfId="6" applyNumberFormat="1" applyFont="1" applyFill="1" applyBorder="1" applyAlignment="1" applyProtection="1">
      <alignment horizontal="center" vertical="center" wrapText="1"/>
    </xf>
    <xf numFmtId="0" fontId="20" fillId="7" borderId="4" xfId="0" applyFont="1" applyFill="1" applyBorder="1" applyAlignment="1" applyProtection="1">
      <alignment horizontal="left" vertical="center" wrapText="1"/>
    </xf>
    <xf numFmtId="0" fontId="20" fillId="7" borderId="30" xfId="0" applyFont="1" applyFill="1" applyBorder="1" applyAlignment="1" applyProtection="1">
      <alignment horizontal="left" vertical="center" wrapText="1"/>
    </xf>
    <xf numFmtId="0" fontId="25" fillId="0" borderId="15" xfId="0" applyFont="1" applyFill="1" applyBorder="1" applyAlignment="1" applyProtection="1">
      <alignment vertical="center" wrapText="1"/>
    </xf>
    <xf numFmtId="0" fontId="38"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9" fontId="20" fillId="7" borderId="3" xfId="0" applyNumberFormat="1" applyFont="1" applyFill="1" applyBorder="1" applyAlignment="1" applyProtection="1">
      <alignment horizontal="center" vertical="center" wrapText="1"/>
      <protection locked="0"/>
    </xf>
    <xf numFmtId="9" fontId="34" fillId="7" borderId="3" xfId="6" applyFont="1" applyFill="1" applyBorder="1" applyAlignment="1">
      <alignment horizontal="center" vertical="center" wrapText="1"/>
    </xf>
    <xf numFmtId="49" fontId="20" fillId="7" borderId="2" xfId="0" applyNumberFormat="1" applyFont="1" applyFill="1" applyBorder="1" applyAlignment="1" applyProtection="1">
      <alignment horizontal="justify" vertical="center" wrapText="1"/>
      <protection locked="0"/>
    </xf>
    <xf numFmtId="9" fontId="20" fillId="7" borderId="3" xfId="6" applyFont="1" applyFill="1" applyBorder="1" applyAlignment="1">
      <alignment horizontal="center" vertical="center" wrapText="1"/>
    </xf>
    <xf numFmtId="9" fontId="20" fillId="7" borderId="3" xfId="6" applyFont="1" applyFill="1" applyBorder="1" applyAlignment="1" applyProtection="1">
      <alignment horizontal="center" vertical="center" wrapText="1"/>
      <protection locked="0"/>
    </xf>
    <xf numFmtId="9" fontId="34" fillId="7" borderId="2" xfId="6" applyNumberFormat="1" applyFont="1" applyFill="1" applyBorder="1" applyAlignment="1">
      <alignment horizontal="center" vertical="center" wrapText="1"/>
    </xf>
    <xf numFmtId="9" fontId="34" fillId="7" borderId="2" xfId="6" applyFont="1" applyFill="1" applyBorder="1" applyAlignment="1">
      <alignment horizontal="center" vertical="center" wrapText="1"/>
    </xf>
    <xf numFmtId="9" fontId="20" fillId="7" borderId="3" xfId="6" applyNumberFormat="1" applyFont="1" applyFill="1" applyBorder="1" applyAlignment="1" applyProtection="1">
      <alignment horizontal="center" vertical="center" wrapText="1"/>
    </xf>
    <xf numFmtId="9" fontId="34" fillId="7" borderId="3" xfId="6" applyFont="1" applyFill="1" applyBorder="1" applyAlignment="1" applyProtection="1">
      <alignment horizontal="center" vertical="center" wrapText="1"/>
    </xf>
    <xf numFmtId="0" fontId="20" fillId="7" borderId="3" xfId="0" applyFont="1" applyFill="1" applyBorder="1" applyAlignment="1" applyProtection="1">
      <alignment horizontal="justify" vertical="justify" wrapText="1"/>
    </xf>
    <xf numFmtId="9" fontId="20" fillId="7" borderId="2" xfId="0" applyNumberFormat="1" applyFont="1" applyFill="1" applyBorder="1" applyAlignment="1" applyProtection="1">
      <alignment horizontal="center" vertical="center" wrapText="1"/>
      <protection locked="0"/>
    </xf>
    <xf numFmtId="0" fontId="20" fillId="0" borderId="2" xfId="0" applyFont="1" applyBorder="1" applyAlignment="1" applyProtection="1">
      <alignment horizontal="justify" vertical="justify" wrapText="1"/>
    </xf>
    <xf numFmtId="0" fontId="20" fillId="0" borderId="2" xfId="0" applyFont="1" applyBorder="1" applyAlignment="1" applyProtection="1">
      <alignment vertical="center" wrapText="1"/>
    </xf>
    <xf numFmtId="0" fontId="20" fillId="0" borderId="2" xfId="0" applyFont="1" applyBorder="1" applyAlignment="1" applyProtection="1">
      <alignment horizontal="justify" vertical="center" wrapText="1"/>
    </xf>
    <xf numFmtId="10" fontId="20" fillId="7" borderId="4" xfId="0" applyNumberFormat="1" applyFont="1" applyFill="1" applyBorder="1" applyAlignment="1" applyProtection="1">
      <alignment horizontal="center" vertical="center" wrapText="1"/>
      <protection locked="0"/>
    </xf>
    <xf numFmtId="9" fontId="34" fillId="7" borderId="4" xfId="6" applyFont="1" applyFill="1" applyBorder="1" applyAlignment="1">
      <alignment horizontal="center" vertical="center" wrapText="1"/>
    </xf>
    <xf numFmtId="10" fontId="20" fillId="7" borderId="3" xfId="0" applyNumberFormat="1" applyFont="1" applyFill="1" applyBorder="1" applyAlignment="1" applyProtection="1">
      <alignment horizontal="center" vertical="center" wrapText="1"/>
      <protection locked="0"/>
    </xf>
    <xf numFmtId="0" fontId="40" fillId="7" borderId="3" xfId="0" applyNumberFormat="1" applyFont="1" applyFill="1" applyBorder="1" applyAlignment="1" applyProtection="1">
      <alignment horizontal="center" vertical="center" wrapText="1"/>
    </xf>
    <xf numFmtId="9" fontId="20" fillId="7" borderId="2" xfId="6" applyNumberFormat="1" applyFont="1" applyFill="1" applyBorder="1" applyAlignment="1" applyProtection="1">
      <alignment horizontal="center" vertical="center" wrapText="1"/>
      <protection locked="0"/>
    </xf>
    <xf numFmtId="0" fontId="20" fillId="0" borderId="2" xfId="0" applyFont="1" applyFill="1" applyBorder="1" applyAlignment="1" applyProtection="1">
      <alignment horizontal="left" vertical="center" wrapText="1"/>
      <protection locked="0"/>
    </xf>
    <xf numFmtId="1" fontId="20" fillId="7" borderId="4" xfId="0" applyNumberFormat="1" applyFont="1" applyFill="1" applyBorder="1" applyAlignment="1" applyProtection="1">
      <alignment horizontal="center" vertical="center" wrapText="1"/>
    </xf>
    <xf numFmtId="0" fontId="32" fillId="0" borderId="2" xfId="0" applyFont="1" applyFill="1" applyBorder="1" applyAlignment="1" applyProtection="1">
      <alignment horizontal="justify" vertical="center" wrapText="1"/>
    </xf>
    <xf numFmtId="0" fontId="20" fillId="0" borderId="3"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0" fontId="41" fillId="13" borderId="2" xfId="0" applyFont="1" applyFill="1" applyBorder="1" applyAlignment="1">
      <alignment horizontal="justify" vertical="center" wrapText="1"/>
    </xf>
    <xf numFmtId="0" fontId="34" fillId="5" borderId="5" xfId="0" applyFont="1" applyFill="1" applyBorder="1" applyAlignment="1" applyProtection="1">
      <alignment horizontal="justify" vertical="center" wrapText="1"/>
    </xf>
    <xf numFmtId="0" fontId="34" fillId="7" borderId="0" xfId="0" applyFont="1" applyFill="1" applyBorder="1" applyAlignment="1">
      <alignment horizontal="justify" vertical="center" wrapText="1"/>
    </xf>
    <xf numFmtId="0" fontId="20" fillId="7" borderId="0" xfId="0" applyFont="1" applyFill="1" applyAlignment="1">
      <alignment horizontal="justify" vertical="center" wrapText="1"/>
    </xf>
    <xf numFmtId="0" fontId="38" fillId="15" borderId="14" xfId="0" applyFont="1" applyFill="1" applyBorder="1" applyAlignment="1">
      <alignment horizontal="justify" vertical="center" wrapText="1"/>
    </xf>
    <xf numFmtId="0" fontId="38" fillId="0" borderId="49" xfId="0" applyFont="1" applyFill="1" applyBorder="1" applyAlignment="1">
      <alignment horizontal="justify" vertical="center" wrapText="1"/>
    </xf>
    <xf numFmtId="0" fontId="34" fillId="0" borderId="3" xfId="0" applyFont="1" applyFill="1" applyBorder="1" applyAlignment="1" applyProtection="1">
      <alignment horizontal="justify" vertical="center" wrapText="1"/>
    </xf>
    <xf numFmtId="0" fontId="34" fillId="0" borderId="2" xfId="0" applyFont="1" applyFill="1" applyBorder="1" applyAlignment="1" applyProtection="1">
      <alignment horizontal="justify" vertical="center" wrapText="1"/>
    </xf>
    <xf numFmtId="0" fontId="27" fillId="0" borderId="6" xfId="0" applyFont="1" applyFill="1" applyBorder="1" applyAlignment="1" applyProtection="1">
      <alignment horizontal="justify" vertical="center" wrapText="1"/>
    </xf>
    <xf numFmtId="0" fontId="42" fillId="0" borderId="2" xfId="0" applyFont="1" applyBorder="1" applyAlignment="1" applyProtection="1">
      <alignment horizontal="justify" vertical="center" wrapText="1"/>
    </xf>
    <xf numFmtId="0" fontId="42" fillId="0" borderId="0" xfId="0" applyFont="1" applyAlignment="1" applyProtection="1">
      <alignment horizontal="justify" vertical="center" wrapText="1"/>
    </xf>
    <xf numFmtId="0" fontId="34" fillId="0" borderId="3" xfId="5" applyFont="1" applyFill="1" applyBorder="1" applyAlignment="1" applyProtection="1">
      <alignment horizontal="justify" vertical="center" wrapText="1"/>
    </xf>
    <xf numFmtId="0" fontId="34" fillId="0" borderId="2" xfId="5" applyFont="1" applyFill="1" applyBorder="1" applyAlignment="1" applyProtection="1">
      <alignment horizontal="justify" vertical="center" wrapText="1"/>
    </xf>
    <xf numFmtId="0" fontId="27" fillId="0" borderId="5" xfId="0" applyFont="1" applyFill="1" applyBorder="1" applyAlignment="1" applyProtection="1">
      <alignment horizontal="justify" vertical="center" wrapText="1"/>
    </xf>
    <xf numFmtId="0" fontId="34" fillId="0" borderId="4" xfId="0" applyFont="1" applyFill="1" applyBorder="1" applyAlignment="1" applyProtection="1">
      <alignment horizontal="justify" vertical="center" wrapText="1"/>
    </xf>
    <xf numFmtId="0" fontId="20" fillId="7" borderId="0" xfId="0" applyFont="1" applyFill="1" applyBorder="1" applyAlignment="1">
      <alignment horizontal="justify" vertical="center" wrapText="1"/>
    </xf>
    <xf numFmtId="0" fontId="20" fillId="0" borderId="0" xfId="0" applyFont="1" applyAlignment="1">
      <alignment horizontal="justify" vertical="center" wrapText="1"/>
    </xf>
    <xf numFmtId="0" fontId="20" fillId="0" borderId="5" xfId="0" applyFont="1" applyFill="1" applyBorder="1" applyAlignment="1" applyProtection="1">
      <alignment horizontal="left" vertical="center" wrapText="1"/>
    </xf>
    <xf numFmtId="9" fontId="34" fillId="7" borderId="5" xfId="6" applyFont="1" applyFill="1" applyBorder="1" applyAlignment="1" applyProtection="1">
      <alignment horizontal="center" vertical="center" wrapText="1"/>
    </xf>
    <xf numFmtId="166" fontId="12" fillId="7" borderId="2" xfId="6" applyNumberFormat="1" applyFont="1" applyFill="1" applyBorder="1" applyAlignment="1" applyProtection="1">
      <alignment horizontal="center" vertical="center" wrapText="1"/>
    </xf>
    <xf numFmtId="0" fontId="22" fillId="7" borderId="0" xfId="0" applyFont="1" applyFill="1" applyBorder="1" applyAlignment="1">
      <alignment horizontal="center" vertical="center"/>
    </xf>
    <xf numFmtId="0" fontId="9" fillId="7" borderId="0" xfId="0" applyFont="1" applyFill="1" applyBorder="1" applyAlignment="1">
      <alignment horizontal="center" vertical="center" wrapText="1"/>
    </xf>
    <xf numFmtId="0" fontId="21" fillId="7" borderId="0" xfId="0" applyFont="1" applyFill="1" applyBorder="1" applyAlignment="1">
      <alignment horizontal="center"/>
    </xf>
    <xf numFmtId="22" fontId="26" fillId="23" borderId="2" xfId="0" applyNumberFormat="1" applyFont="1" applyFill="1" applyBorder="1" applyAlignment="1">
      <alignment horizontal="center" vertical="center"/>
    </xf>
    <xf numFmtId="0" fontId="26" fillId="23" borderId="2" xfId="0" applyFont="1" applyFill="1" applyBorder="1" applyAlignment="1">
      <alignment horizontal="center" vertical="center"/>
    </xf>
    <xf numFmtId="0" fontId="26" fillId="8" borderId="2" xfId="0" applyFont="1" applyFill="1" applyBorder="1" applyAlignment="1">
      <alignment horizontal="center" vertical="center"/>
    </xf>
    <xf numFmtId="0" fontId="26" fillId="8" borderId="6" xfId="0" applyFont="1" applyFill="1" applyBorder="1" applyAlignment="1">
      <alignment horizontal="center" vertical="center"/>
    </xf>
    <xf numFmtId="0" fontId="8" fillId="13" borderId="38"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5" fillId="5" borderId="29" xfId="0" applyFont="1" applyFill="1" applyBorder="1" applyAlignment="1" applyProtection="1">
      <alignment horizontal="center" vertical="center" wrapText="1"/>
    </xf>
    <xf numFmtId="0" fontId="30" fillId="21" borderId="47" xfId="0" applyFont="1" applyFill="1" applyBorder="1" applyAlignment="1" applyProtection="1">
      <alignment horizontal="center" vertical="center" wrapText="1"/>
    </xf>
    <xf numFmtId="0" fontId="16" fillId="0" borderId="46" xfId="0" applyFont="1" applyBorder="1" applyAlignment="1"/>
    <xf numFmtId="0" fontId="9" fillId="15" borderId="48" xfId="0" applyFont="1" applyFill="1" applyBorder="1" applyAlignment="1">
      <alignment horizontal="center" vertical="center" wrapText="1"/>
    </xf>
    <xf numFmtId="0" fontId="9" fillId="15" borderId="42" xfId="0" applyFont="1" applyFill="1" applyBorder="1" applyAlignment="1">
      <alignment horizontal="center" vertical="center" wrapText="1"/>
    </xf>
    <xf numFmtId="0" fontId="9" fillId="15" borderId="9" xfId="0" applyFont="1" applyFill="1" applyBorder="1" applyAlignment="1">
      <alignment horizontal="center" vertical="center" wrapText="1"/>
    </xf>
    <xf numFmtId="0" fontId="31" fillId="7" borderId="42" xfId="0" applyFont="1" applyFill="1" applyBorder="1" applyAlignment="1" applyProtection="1">
      <alignment horizontal="center" vertical="center" textRotation="90" wrapText="1"/>
    </xf>
    <xf numFmtId="0" fontId="31" fillId="7" borderId="0" xfId="0" applyFont="1" applyFill="1" applyBorder="1" applyAlignment="1" applyProtection="1">
      <alignment horizontal="center" vertical="center" textRotation="90" wrapText="1"/>
    </xf>
    <xf numFmtId="0" fontId="9" fillId="14" borderId="19" xfId="0" applyFont="1" applyFill="1" applyBorder="1" applyAlignment="1">
      <alignment horizontal="center" vertical="center" wrapText="1"/>
    </xf>
    <xf numFmtId="0" fontId="10" fillId="17" borderId="39" xfId="0" applyFont="1" applyFill="1" applyBorder="1" applyAlignment="1">
      <alignment horizontal="center" vertical="center" wrapText="1"/>
    </xf>
    <xf numFmtId="0" fontId="10" fillId="17" borderId="42" xfId="0" applyFont="1" applyFill="1" applyBorder="1" applyAlignment="1">
      <alignment horizontal="center" vertical="center" wrapText="1"/>
    </xf>
    <xf numFmtId="0" fontId="10" fillId="17" borderId="40"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43" xfId="0" applyFont="1" applyFill="1" applyBorder="1" applyAlignment="1">
      <alignment horizontal="center" vertical="center" wrapText="1"/>
    </xf>
    <xf numFmtId="0" fontId="10" fillId="17" borderId="44" xfId="0" applyFont="1" applyFill="1" applyBorder="1" applyAlignment="1">
      <alignment horizontal="center" vertical="center" wrapText="1"/>
    </xf>
    <xf numFmtId="0" fontId="25" fillId="7" borderId="38" xfId="0" applyFont="1" applyFill="1" applyBorder="1" applyAlignment="1" applyProtection="1">
      <alignment horizontal="center" vertical="center" wrapText="1"/>
    </xf>
    <xf numFmtId="0" fontId="25" fillId="7" borderId="15" xfId="0" applyFont="1" applyFill="1" applyBorder="1" applyAlignment="1" applyProtection="1">
      <alignment horizontal="center" vertical="center" wrapText="1"/>
    </xf>
    <xf numFmtId="0" fontId="25" fillId="7" borderId="16" xfId="0" applyFont="1" applyFill="1" applyBorder="1" applyAlignment="1" applyProtection="1">
      <alignment horizontal="center" vertical="center" wrapText="1"/>
    </xf>
    <xf numFmtId="0" fontId="37" fillId="20" borderId="2" xfId="0" applyFont="1" applyFill="1" applyBorder="1" applyAlignment="1">
      <alignment horizontal="center" vertical="center" wrapText="1"/>
    </xf>
    <xf numFmtId="0" fontId="38" fillId="20" borderId="3" xfId="0" applyFont="1" applyFill="1" applyBorder="1" applyAlignment="1">
      <alignment horizontal="center" vertical="center" wrapText="1"/>
    </xf>
    <xf numFmtId="0" fontId="38" fillId="20"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37" fillId="19" borderId="6" xfId="0" applyFont="1" applyFill="1" applyBorder="1" applyAlignment="1">
      <alignment horizontal="center" vertical="center" wrapText="1"/>
    </xf>
    <xf numFmtId="0" fontId="10" fillId="19" borderId="6" xfId="0" applyFont="1" applyFill="1" applyBorder="1" applyAlignment="1">
      <alignment horizontal="center" vertical="center" wrapText="1"/>
    </xf>
    <xf numFmtId="0" fontId="37" fillId="20" borderId="6"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27" fillId="7" borderId="0" xfId="0" applyFont="1" applyFill="1" applyBorder="1" applyAlignment="1">
      <alignment horizontal="right" vertical="center" wrapText="1"/>
    </xf>
    <xf numFmtId="0" fontId="27" fillId="22" borderId="35" xfId="0" applyFont="1" applyFill="1" applyBorder="1" applyAlignment="1" applyProtection="1">
      <alignment horizontal="center" vertical="center" wrapText="1"/>
    </xf>
    <xf numFmtId="0" fontId="27" fillId="18" borderId="35" xfId="0" applyFont="1" applyFill="1" applyBorder="1" applyAlignment="1" applyProtection="1">
      <alignment horizontal="center" vertical="center" wrapText="1"/>
    </xf>
    <xf numFmtId="0" fontId="27" fillId="9" borderId="35" xfId="0" applyFont="1" applyFill="1" applyBorder="1" applyAlignment="1" applyProtection="1">
      <alignment horizontal="center" vertical="center" wrapText="1"/>
    </xf>
    <xf numFmtId="0" fontId="27" fillId="18" borderId="36" xfId="0" applyFont="1" applyFill="1" applyBorder="1" applyAlignment="1" applyProtection="1">
      <alignment horizontal="center" vertical="center" wrapText="1"/>
    </xf>
    <xf numFmtId="0" fontId="27" fillId="18" borderId="46" xfId="0" applyFont="1" applyFill="1" applyBorder="1" applyAlignment="1" applyProtection="1">
      <alignment horizontal="center" vertical="center" wrapText="1"/>
    </xf>
    <xf numFmtId="0" fontId="27" fillId="18" borderId="34" xfId="0" applyFont="1" applyFill="1" applyBorder="1" applyAlignment="1" applyProtection="1">
      <alignment horizontal="center" vertical="center" wrapText="1"/>
    </xf>
    <xf numFmtId="0" fontId="22" fillId="7" borderId="0" xfId="0" applyFont="1" applyFill="1" applyBorder="1" applyAlignment="1">
      <alignment horizontal="right" vertical="center" wrapText="1"/>
    </xf>
    <xf numFmtId="0" fontId="38" fillId="19" borderId="3" xfId="0" applyFont="1" applyFill="1" applyBorder="1" applyAlignment="1">
      <alignment horizontal="center" vertical="center" wrapText="1"/>
    </xf>
    <xf numFmtId="0" fontId="38" fillId="19" borderId="2" xfId="0" applyFont="1" applyFill="1" applyBorder="1" applyAlignment="1">
      <alignment horizontal="center" vertical="center" wrapText="1"/>
    </xf>
    <xf numFmtId="0" fontId="10" fillId="15" borderId="7"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11"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9" borderId="6"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37" fillId="16" borderId="6"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16" borderId="2" xfId="0" applyFont="1" applyFill="1" applyBorder="1" applyAlignment="1">
      <alignment horizontal="center" vertical="center" wrapText="1"/>
    </xf>
    <xf numFmtId="0" fontId="37" fillId="19" borderId="2" xfId="0" applyFont="1" applyFill="1" applyBorder="1" applyAlignment="1">
      <alignment horizontal="center" vertical="center" wrapText="1"/>
    </xf>
    <xf numFmtId="0" fontId="10" fillId="19" borderId="2" xfId="0" applyFont="1" applyFill="1" applyBorder="1" applyAlignment="1">
      <alignment horizontal="center" vertical="center" wrapText="1"/>
    </xf>
    <xf numFmtId="0" fontId="38" fillId="16" borderId="3" xfId="0" applyFont="1" applyFill="1" applyBorder="1" applyAlignment="1">
      <alignment horizontal="center" vertical="center" wrapText="1"/>
    </xf>
    <xf numFmtId="0" fontId="38" fillId="16" borderId="2" xfId="0" applyFont="1" applyFill="1" applyBorder="1" applyAlignment="1">
      <alignment horizontal="center" vertical="center" wrapText="1"/>
    </xf>
    <xf numFmtId="0" fontId="38" fillId="16" borderId="25" xfId="0" applyFont="1" applyFill="1" applyBorder="1" applyAlignment="1">
      <alignment horizontal="center" vertical="center" wrapText="1"/>
    </xf>
    <xf numFmtId="0" fontId="38" fillId="16" borderId="27" xfId="0" applyFont="1" applyFill="1" applyBorder="1" applyAlignment="1">
      <alignment horizontal="center" vertical="center" wrapText="1"/>
    </xf>
    <xf numFmtId="0" fontId="38" fillId="9" borderId="3" xfId="0" applyFont="1" applyFill="1" applyBorder="1" applyAlignment="1">
      <alignment horizontal="center" vertical="center" wrapText="1"/>
    </xf>
    <xf numFmtId="0" fontId="38" fillId="9" borderId="2"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2" xfId="0" applyFont="1" applyFill="1" applyBorder="1" applyAlignment="1">
      <alignment horizontal="center" vertical="center" wrapText="1"/>
    </xf>
    <xf numFmtId="1" fontId="24" fillId="7" borderId="2" xfId="6" applyNumberFormat="1" applyFont="1" applyFill="1" applyBorder="1" applyAlignment="1" applyProtection="1">
      <alignment horizontal="center" vertical="center" wrapText="1"/>
    </xf>
    <xf numFmtId="0" fontId="34" fillId="9" borderId="15" xfId="0" applyFont="1" applyFill="1" applyBorder="1" applyAlignment="1" applyProtection="1">
      <alignment horizontal="justify" vertical="center" wrapText="1"/>
    </xf>
    <xf numFmtId="0" fontId="34" fillId="9" borderId="2" xfId="0" applyFont="1" applyFill="1" applyBorder="1" applyAlignment="1" applyProtection="1">
      <alignment horizontal="justify" vertical="center" wrapText="1"/>
    </xf>
    <xf numFmtId="0" fontId="34" fillId="9" borderId="16" xfId="0" applyFont="1" applyFill="1" applyBorder="1" applyAlignment="1" applyProtection="1">
      <alignment horizontal="justify" vertical="center" wrapText="1"/>
    </xf>
  </cellXfs>
  <cellStyles count="13">
    <cellStyle name="Amarillo" xfId="1"/>
    <cellStyle name="Hyperlink" xfId="11"/>
    <cellStyle name="Millares" xfId="2" builtinId="3"/>
    <cellStyle name="Millares [0]" xfId="3" builtinId="6"/>
    <cellStyle name="Millares [0] 2" xfId="12"/>
    <cellStyle name="Millares 2" xfId="4"/>
    <cellStyle name="Normal" xfId="0" builtinId="0"/>
    <cellStyle name="Normal 2" xfId="5"/>
    <cellStyle name="Porcentaje" xfId="6" builtinId="5"/>
    <cellStyle name="Porcentaje 2" xfId="7"/>
    <cellStyle name="Porcentual 2" xfId="8"/>
    <cellStyle name="Rojo" xfId="9"/>
    <cellStyle name="Verde" xfId="10"/>
  </cellStyles>
  <dxfs count="2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1246896</xdr:colOff>
      <xdr:row>62</xdr:row>
      <xdr:rowOff>0</xdr:rowOff>
    </xdr:from>
    <xdr:to>
      <xdr:col>1</xdr:col>
      <xdr:colOff>2736260</xdr:colOff>
      <xdr:row>62</xdr:row>
      <xdr:rowOff>17323</xdr:rowOff>
    </xdr:to>
    <xdr:sp macro="" textlink="">
      <xdr:nvSpPr>
        <xdr:cNvPr id="6" name="5 Rectángulo">
          <a:extLst>
            <a:ext uri="{FF2B5EF4-FFF2-40B4-BE49-F238E27FC236}">
              <a16:creationId xmlns:a16="http://schemas.microsoft.com/office/drawing/2014/main" xmlns="" id="{9A2F884B-A899-45C4-8D78-097168B85C33}"/>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64</xdr:row>
      <xdr:rowOff>34637</xdr:rowOff>
    </xdr:from>
    <xdr:to>
      <xdr:col>1</xdr:col>
      <xdr:colOff>2718955</xdr:colOff>
      <xdr:row>67</xdr:row>
      <xdr:rowOff>121228</xdr:rowOff>
    </xdr:to>
    <xdr:sp macro="" textlink="">
      <xdr:nvSpPr>
        <xdr:cNvPr id="8" name="7 Rectángulo">
          <a:extLst>
            <a:ext uri="{FF2B5EF4-FFF2-40B4-BE49-F238E27FC236}">
              <a16:creationId xmlns:a16="http://schemas.microsoft.com/office/drawing/2014/main" xmlns="" id="{C037358B-A6E2-45BF-934D-D7C2D36BDD54}"/>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64</xdr:row>
      <xdr:rowOff>121223</xdr:rowOff>
    </xdr:from>
    <xdr:to>
      <xdr:col>2</xdr:col>
      <xdr:colOff>658104</xdr:colOff>
      <xdr:row>67</xdr:row>
      <xdr:rowOff>51950</xdr:rowOff>
    </xdr:to>
    <xdr:sp macro="" textlink="">
      <xdr:nvSpPr>
        <xdr:cNvPr id="9" name="8 CuadroTexto">
          <a:extLst>
            <a:ext uri="{FF2B5EF4-FFF2-40B4-BE49-F238E27FC236}">
              <a16:creationId xmlns:a16="http://schemas.microsoft.com/office/drawing/2014/main" xmlns="" id="{D0224B47-5427-4C7A-B4D9-4AE870D1848C}"/>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69</xdr:row>
      <xdr:rowOff>121227</xdr:rowOff>
    </xdr:from>
    <xdr:to>
      <xdr:col>1</xdr:col>
      <xdr:colOff>2753592</xdr:colOff>
      <xdr:row>73</xdr:row>
      <xdr:rowOff>17318</xdr:rowOff>
    </xdr:to>
    <xdr:sp macro="" textlink="">
      <xdr:nvSpPr>
        <xdr:cNvPr id="10" name="9 Rectángulo">
          <a:extLst>
            <a:ext uri="{FF2B5EF4-FFF2-40B4-BE49-F238E27FC236}">
              <a16:creationId xmlns:a16="http://schemas.microsoft.com/office/drawing/2014/main" xmlns="" id="{8EDE381B-FE1C-4A45-85C2-C0AA5E991FA5}"/>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70</xdr:row>
      <xdr:rowOff>17313</xdr:rowOff>
    </xdr:from>
    <xdr:to>
      <xdr:col>2</xdr:col>
      <xdr:colOff>692741</xdr:colOff>
      <xdr:row>72</xdr:row>
      <xdr:rowOff>138540</xdr:rowOff>
    </xdr:to>
    <xdr:sp macro="" textlink="">
      <xdr:nvSpPr>
        <xdr:cNvPr id="11" name="10 CuadroTexto">
          <a:extLst>
            <a:ext uri="{FF2B5EF4-FFF2-40B4-BE49-F238E27FC236}">
              <a16:creationId xmlns:a16="http://schemas.microsoft.com/office/drawing/2014/main" xmlns="" id="{019BBB91-D767-4ACC-956B-41ABDAAA5410}"/>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74</xdr:row>
      <xdr:rowOff>138545</xdr:rowOff>
    </xdr:from>
    <xdr:to>
      <xdr:col>1</xdr:col>
      <xdr:colOff>2753592</xdr:colOff>
      <xdr:row>78</xdr:row>
      <xdr:rowOff>34636</xdr:rowOff>
    </xdr:to>
    <xdr:sp macro="" textlink="">
      <xdr:nvSpPr>
        <xdr:cNvPr id="12" name="11 Rectángulo">
          <a:extLst>
            <a:ext uri="{FF2B5EF4-FFF2-40B4-BE49-F238E27FC236}">
              <a16:creationId xmlns:a16="http://schemas.microsoft.com/office/drawing/2014/main" xmlns="" id="{4C404907-9C79-4C74-9D92-551FEE059443}"/>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34631</xdr:rowOff>
    </xdr:from>
    <xdr:to>
      <xdr:col>2</xdr:col>
      <xdr:colOff>692741</xdr:colOff>
      <xdr:row>77</xdr:row>
      <xdr:rowOff>155858</xdr:rowOff>
    </xdr:to>
    <xdr:sp macro="" textlink="">
      <xdr:nvSpPr>
        <xdr:cNvPr id="13" name="12 CuadroTexto">
          <a:extLst>
            <a:ext uri="{FF2B5EF4-FFF2-40B4-BE49-F238E27FC236}">
              <a16:creationId xmlns:a16="http://schemas.microsoft.com/office/drawing/2014/main" xmlns="" id="{8FCB81E8-1228-43FD-9651-7AB54EC228AF}"/>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81</xdr:row>
      <xdr:rowOff>0</xdr:rowOff>
    </xdr:from>
    <xdr:to>
      <xdr:col>1</xdr:col>
      <xdr:colOff>2788228</xdr:colOff>
      <xdr:row>84</xdr:row>
      <xdr:rowOff>86591</xdr:rowOff>
    </xdr:to>
    <xdr:sp macro="" textlink="">
      <xdr:nvSpPr>
        <xdr:cNvPr id="14" name="13 Rectángulo">
          <a:extLst>
            <a:ext uri="{FF2B5EF4-FFF2-40B4-BE49-F238E27FC236}">
              <a16:creationId xmlns:a16="http://schemas.microsoft.com/office/drawing/2014/main" xmlns="" id="{5667B472-ACF9-4586-B42D-D4FE9BECC398}"/>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81</xdr:row>
      <xdr:rowOff>86586</xdr:rowOff>
    </xdr:from>
    <xdr:to>
      <xdr:col>2</xdr:col>
      <xdr:colOff>727377</xdr:colOff>
      <xdr:row>84</xdr:row>
      <xdr:rowOff>17313</xdr:rowOff>
    </xdr:to>
    <xdr:sp macro="" textlink="">
      <xdr:nvSpPr>
        <xdr:cNvPr id="15" name="14 CuadroTexto">
          <a:extLst>
            <a:ext uri="{FF2B5EF4-FFF2-40B4-BE49-F238E27FC236}">
              <a16:creationId xmlns:a16="http://schemas.microsoft.com/office/drawing/2014/main" xmlns="" id="{BC3FECEC-1F6E-4096-A804-2DAA9A4A450E}"/>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86</xdr:row>
      <xdr:rowOff>103909</xdr:rowOff>
    </xdr:from>
    <xdr:to>
      <xdr:col>1</xdr:col>
      <xdr:colOff>2753591</xdr:colOff>
      <xdr:row>90</xdr:row>
      <xdr:rowOff>0</xdr:rowOff>
    </xdr:to>
    <xdr:sp macro="" textlink="">
      <xdr:nvSpPr>
        <xdr:cNvPr id="16" name="15 Rectángulo">
          <a:extLst>
            <a:ext uri="{FF2B5EF4-FFF2-40B4-BE49-F238E27FC236}">
              <a16:creationId xmlns:a16="http://schemas.microsoft.com/office/drawing/2014/main" xmlns="" id="{7F28906E-E9C6-4CD5-A200-7A32C6003D31}"/>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86</xdr:row>
      <xdr:rowOff>190495</xdr:rowOff>
    </xdr:from>
    <xdr:to>
      <xdr:col>2</xdr:col>
      <xdr:colOff>692740</xdr:colOff>
      <xdr:row>89</xdr:row>
      <xdr:rowOff>121222</xdr:rowOff>
    </xdr:to>
    <xdr:sp macro="" textlink="">
      <xdr:nvSpPr>
        <xdr:cNvPr id="17" name="16 CuadroTexto">
          <a:extLst>
            <a:ext uri="{FF2B5EF4-FFF2-40B4-BE49-F238E27FC236}">
              <a16:creationId xmlns:a16="http://schemas.microsoft.com/office/drawing/2014/main" xmlns="" id="{8E3234E7-5958-41AE-BC2A-62535DFFB3C1}"/>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221" name="AutoShape 38" descr="Resultado de imagen para boton agregar icono">
          <a:extLst>
            <a:ext uri="{FF2B5EF4-FFF2-40B4-BE49-F238E27FC236}">
              <a16:creationId xmlns:a16="http://schemas.microsoft.com/office/drawing/2014/main" xmlns="" id="{76F16266-098A-401C-8DA4-7063F9A83954}"/>
            </a:ext>
          </a:extLst>
        </xdr:cNvPr>
        <xdr:cNvSpPr>
          <a:spLocks noChangeAspect="1" noChangeArrowheads="1"/>
        </xdr:cNvSpPr>
      </xdr:nvSpPr>
      <xdr:spPr bwMode="auto">
        <a:xfrm>
          <a:off x="14106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222" name="AutoShape 39" descr="Resultado de imagen para boton agregar icono">
          <a:extLst>
            <a:ext uri="{FF2B5EF4-FFF2-40B4-BE49-F238E27FC236}">
              <a16:creationId xmlns:a16="http://schemas.microsoft.com/office/drawing/2014/main" xmlns="" id="{004E1BC9-8F1D-487C-B268-970D8C1CBC94}"/>
            </a:ext>
          </a:extLst>
        </xdr:cNvPr>
        <xdr:cNvSpPr>
          <a:spLocks noChangeAspect="1" noChangeArrowheads="1"/>
        </xdr:cNvSpPr>
      </xdr:nvSpPr>
      <xdr:spPr bwMode="auto">
        <a:xfrm>
          <a:off x="14106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223" name="AutoShape 40" descr="Resultado de imagen para boton agregar icono">
          <a:extLst>
            <a:ext uri="{FF2B5EF4-FFF2-40B4-BE49-F238E27FC236}">
              <a16:creationId xmlns:a16="http://schemas.microsoft.com/office/drawing/2014/main" xmlns="" id="{F330CA6A-8B0B-4DB2-8D34-C1EFA7E125AC}"/>
            </a:ext>
          </a:extLst>
        </xdr:cNvPr>
        <xdr:cNvSpPr>
          <a:spLocks noChangeAspect="1" noChangeArrowheads="1"/>
        </xdr:cNvSpPr>
      </xdr:nvSpPr>
      <xdr:spPr bwMode="auto">
        <a:xfrm>
          <a:off x="14106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2224" name="AutoShape 42" descr="Z">
          <a:extLst>
            <a:ext uri="{FF2B5EF4-FFF2-40B4-BE49-F238E27FC236}">
              <a16:creationId xmlns:a16="http://schemas.microsoft.com/office/drawing/2014/main" xmlns="" id="{D47659CA-BF3E-4C00-B84B-AE500D6976EF}"/>
            </a:ext>
          </a:extLst>
        </xdr:cNvPr>
        <xdr:cNvSpPr>
          <a:spLocks noChangeAspect="1" noChangeArrowheads="1"/>
        </xdr:cNvSpPr>
      </xdr:nvSpPr>
      <xdr:spPr bwMode="auto">
        <a:xfrm>
          <a:off x="14106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personal/sara_lancheros_gobiernobogota_gov_co/_layouts/15/onedrive.aspx?id=%2Fpersonal%2Fsara_lancheros_gobiernobogota_gov_co%2FDocuments%2FAL%20ANTONIO%20NARI%C3%91O%202018%20PG%2FI%20Trimestre%2FMeta%200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P60"/>
  <sheetViews>
    <sheetView showGridLines="0" tabSelected="1" topLeftCell="B13" zoomScale="40" zoomScaleNormal="40" zoomScaleSheetLayoutView="25" workbookViewId="0">
      <pane ySplit="825" topLeftCell="A57" activePane="bottomLeft"/>
      <selection activeCell="D13" sqref="D13"/>
      <selection pane="bottomLeft" activeCell="B52" sqref="B52:B58"/>
    </sheetView>
  </sheetViews>
  <sheetFormatPr baseColWidth="10" defaultColWidth="9.140625" defaultRowHeight="23.25" x14ac:dyDescent="0.35"/>
  <cols>
    <col min="1" max="1" width="22.28515625" style="35" customWidth="1"/>
    <col min="2" max="2" width="41" style="35" customWidth="1"/>
    <col min="3" max="3" width="52.140625" style="35" customWidth="1"/>
    <col min="4" max="4" width="96.140625" style="377" customWidth="1"/>
    <col min="5" max="5" width="41" style="35" customWidth="1"/>
    <col min="6" max="9" width="114.5703125" style="35" customWidth="1"/>
    <col min="10" max="10" width="40.5703125" style="35" customWidth="1"/>
    <col min="11" max="11" width="58.85546875" style="35" customWidth="1"/>
    <col min="12" max="15" width="21.42578125" style="35" customWidth="1"/>
    <col min="16" max="16" width="28.42578125" style="35" customWidth="1"/>
    <col min="17" max="17" width="35.28515625" style="122" customWidth="1"/>
    <col min="18" max="18" width="27.28515625" style="199" customWidth="1"/>
    <col min="19" max="19" width="30.42578125" style="199" customWidth="1"/>
    <col min="20" max="20" width="36.85546875" style="199" customWidth="1"/>
    <col min="21" max="21" width="23.28515625" style="199" customWidth="1"/>
    <col min="22" max="22" width="56" style="35" customWidth="1"/>
    <col min="23" max="23" width="18.85546875" style="35" customWidth="1"/>
    <col min="24" max="24" width="28.85546875" style="35" customWidth="1"/>
    <col min="25" max="25" width="29" style="35" customWidth="1"/>
    <col min="26" max="26" width="47.5703125" style="35" customWidth="1"/>
    <col min="27" max="27" width="36.5703125" style="35" customWidth="1"/>
    <col min="28" max="28" width="62.85546875" style="199" customWidth="1"/>
    <col min="29" max="29" width="19.7109375" style="199" customWidth="1"/>
    <col min="30" max="30" width="22.5703125" style="199" customWidth="1"/>
    <col min="31" max="31" width="20" style="199" customWidth="1"/>
    <col min="32" max="32" width="255.5703125" style="199" customWidth="1"/>
    <col min="33" max="33" width="131.140625" style="199" customWidth="1"/>
    <col min="34" max="34" width="37.85546875" style="199" customWidth="1"/>
    <col min="35" max="35" width="27.28515625" style="199" bestFit="1" customWidth="1"/>
    <col min="36" max="39" width="11.42578125" style="199" customWidth="1"/>
    <col min="40" max="40" width="29.5703125" style="199" customWidth="1"/>
    <col min="41" max="41" width="22.85546875" style="199" customWidth="1"/>
    <col min="42" max="42" width="11.42578125" style="199" customWidth="1"/>
    <col min="43" max="43" width="14.85546875" style="199" customWidth="1"/>
    <col min="44" max="44" width="14.5703125" style="199" customWidth="1"/>
    <col min="45" max="45" width="20.7109375" style="199" customWidth="1"/>
    <col min="46" max="46" width="37.28515625" style="199" customWidth="1"/>
    <col min="47" max="47" width="19.140625" style="199" customWidth="1"/>
    <col min="48" max="48" width="18.42578125" style="199" customWidth="1"/>
    <col min="49" max="50" width="21.85546875" style="199" customWidth="1"/>
    <col min="51" max="51" width="19.85546875" style="199" customWidth="1"/>
    <col min="52" max="55" width="11.42578125" style="199" customWidth="1"/>
    <col min="56" max="256" width="11.42578125" style="35" customWidth="1"/>
    <col min="257" max="16384" width="9.140625" style="35"/>
  </cols>
  <sheetData>
    <row r="1" spans="1:51" ht="40.5" customHeight="1" x14ac:dyDescent="0.3">
      <c r="A1" s="384"/>
      <c r="B1" s="385"/>
      <c r="C1" s="385"/>
      <c r="D1" s="385"/>
      <c r="E1" s="385"/>
      <c r="F1" s="385"/>
      <c r="G1" s="385"/>
      <c r="H1" s="385"/>
      <c r="I1" s="385"/>
      <c r="J1" s="385"/>
      <c r="K1" s="385"/>
      <c r="L1" s="385"/>
      <c r="M1" s="385"/>
      <c r="N1" s="385"/>
      <c r="O1" s="385"/>
      <c r="P1" s="385"/>
      <c r="Q1" s="385"/>
      <c r="R1" s="385"/>
      <c r="S1" s="385"/>
      <c r="T1" s="385"/>
      <c r="U1" s="385"/>
    </row>
    <row r="2" spans="1:51" ht="40.5" customHeight="1" thickBot="1" x14ac:dyDescent="0.35">
      <c r="A2" s="386" t="s">
        <v>0</v>
      </c>
      <c r="B2" s="386"/>
      <c r="C2" s="387"/>
      <c r="D2" s="387"/>
      <c r="E2" s="387"/>
      <c r="F2" s="387"/>
      <c r="G2" s="387"/>
      <c r="H2" s="387"/>
      <c r="I2" s="386"/>
      <c r="J2" s="386"/>
      <c r="K2" s="386"/>
      <c r="L2" s="386"/>
      <c r="M2" s="386"/>
      <c r="N2" s="386"/>
      <c r="O2" s="386"/>
      <c r="P2" s="386"/>
      <c r="Q2" s="386"/>
      <c r="R2" s="386"/>
      <c r="S2" s="386"/>
      <c r="T2" s="386"/>
      <c r="U2" s="386"/>
    </row>
    <row r="3" spans="1:51" ht="36.75" customHeight="1" x14ac:dyDescent="0.3">
      <c r="A3" s="36" t="s">
        <v>1</v>
      </c>
      <c r="B3" s="37">
        <v>2018</v>
      </c>
      <c r="C3" s="388" t="s">
        <v>2</v>
      </c>
      <c r="D3" s="389"/>
      <c r="E3" s="389"/>
      <c r="F3" s="389"/>
      <c r="G3" s="389"/>
      <c r="H3" s="390"/>
      <c r="I3" s="38"/>
      <c r="J3" s="38"/>
      <c r="K3" s="38"/>
      <c r="L3" s="38"/>
      <c r="M3" s="38"/>
      <c r="N3" s="38"/>
      <c r="O3" s="38"/>
      <c r="P3" s="38"/>
      <c r="Q3" s="117"/>
      <c r="R3" s="254"/>
      <c r="S3" s="254"/>
      <c r="T3" s="254"/>
      <c r="U3" s="254"/>
      <c r="V3" s="39"/>
      <c r="W3" s="39"/>
      <c r="X3" s="39"/>
      <c r="Y3" s="39"/>
      <c r="Z3" s="39"/>
      <c r="AA3" s="39"/>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row>
    <row r="4" spans="1:51" ht="36.75" customHeight="1" x14ac:dyDescent="0.3">
      <c r="A4" s="36" t="s">
        <v>3</v>
      </c>
      <c r="B4" s="37" t="s">
        <v>4</v>
      </c>
      <c r="C4" s="40" t="s">
        <v>5</v>
      </c>
      <c r="D4" s="361" t="s">
        <v>6</v>
      </c>
      <c r="E4" s="391" t="s">
        <v>7</v>
      </c>
      <c r="F4" s="391"/>
      <c r="G4" s="391"/>
      <c r="H4" s="392"/>
      <c r="I4" s="38"/>
      <c r="J4" s="38"/>
      <c r="K4" s="38"/>
      <c r="L4" s="38"/>
      <c r="M4" s="38"/>
      <c r="N4" s="38"/>
      <c r="O4" s="38"/>
      <c r="P4" s="38"/>
      <c r="Q4" s="117"/>
      <c r="R4" s="254"/>
      <c r="S4" s="254"/>
      <c r="T4" s="254"/>
      <c r="U4" s="254"/>
      <c r="V4" s="39"/>
      <c r="W4" s="39"/>
      <c r="X4" s="39"/>
      <c r="Y4" s="39"/>
      <c r="Z4" s="39"/>
      <c r="AA4" s="39"/>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row>
    <row r="5" spans="1:51" ht="36.75" customHeight="1" x14ac:dyDescent="0.3">
      <c r="A5" s="36" t="s">
        <v>8</v>
      </c>
      <c r="B5" s="37" t="s">
        <v>9</v>
      </c>
      <c r="C5" s="123">
        <v>1</v>
      </c>
      <c r="D5" s="362"/>
      <c r="E5" s="393"/>
      <c r="F5" s="393"/>
      <c r="G5" s="393"/>
      <c r="H5" s="394"/>
      <c r="I5" s="38"/>
      <c r="J5" s="38"/>
      <c r="K5" s="38"/>
      <c r="L5" s="38"/>
      <c r="M5" s="38"/>
      <c r="N5" s="38"/>
      <c r="O5" s="38"/>
      <c r="P5" s="38"/>
      <c r="Q5" s="117"/>
      <c r="R5" s="254"/>
      <c r="S5" s="254"/>
      <c r="T5" s="254"/>
      <c r="U5" s="254"/>
      <c r="V5" s="41"/>
      <c r="W5" s="42"/>
      <c r="X5" s="42"/>
      <c r="Y5" s="42"/>
      <c r="Z5" s="42"/>
      <c r="AA5" s="42"/>
      <c r="AB5" s="201"/>
      <c r="AC5" s="201"/>
      <c r="AD5" s="201"/>
      <c r="AE5" s="201"/>
      <c r="AF5" s="201"/>
      <c r="AG5" s="201"/>
      <c r="AH5" s="435"/>
      <c r="AI5" s="435"/>
      <c r="AJ5" s="435"/>
      <c r="AK5" s="435"/>
      <c r="AL5" s="435"/>
      <c r="AM5" s="435"/>
      <c r="AN5" s="435"/>
      <c r="AO5" s="435"/>
      <c r="AP5" s="435"/>
      <c r="AQ5" s="435"/>
      <c r="AR5" s="435"/>
      <c r="AS5" s="435"/>
      <c r="AT5" s="435"/>
      <c r="AU5" s="435"/>
      <c r="AV5" s="435"/>
      <c r="AW5" s="435"/>
      <c r="AX5" s="435"/>
      <c r="AY5" s="435"/>
    </row>
    <row r="6" spans="1:51" x14ac:dyDescent="0.35">
      <c r="A6" s="43"/>
      <c r="B6" s="44"/>
      <c r="C6" s="44"/>
      <c r="D6" s="363"/>
      <c r="E6" s="44"/>
      <c r="F6" s="44"/>
      <c r="G6" s="44"/>
      <c r="H6" s="44"/>
      <c r="I6" s="44"/>
      <c r="J6" s="44"/>
      <c r="K6" s="44"/>
      <c r="L6" s="44"/>
      <c r="M6" s="44"/>
      <c r="N6" s="44"/>
      <c r="O6" s="44"/>
      <c r="P6" s="44"/>
      <c r="Q6" s="118"/>
      <c r="R6" s="200"/>
      <c r="S6" s="200"/>
      <c r="T6" s="200"/>
      <c r="U6" s="200"/>
      <c r="V6" s="437"/>
      <c r="W6" s="437"/>
      <c r="X6" s="437"/>
      <c r="Y6" s="437"/>
      <c r="Z6" s="437"/>
      <c r="AA6" s="437"/>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row>
    <row r="7" spans="1:51" ht="20.25" x14ac:dyDescent="0.3">
      <c r="A7" s="44"/>
      <c r="B7" s="44"/>
      <c r="C7" s="44"/>
      <c r="D7" s="381"/>
      <c r="E7" s="381"/>
      <c r="F7" s="381"/>
      <c r="G7" s="381"/>
      <c r="H7" s="381"/>
      <c r="I7" s="381"/>
      <c r="J7" s="381"/>
      <c r="K7" s="381"/>
      <c r="L7" s="381"/>
      <c r="M7" s="381"/>
      <c r="N7" s="381"/>
      <c r="O7" s="381"/>
      <c r="P7" s="381"/>
      <c r="Q7" s="381"/>
      <c r="R7" s="381"/>
      <c r="S7" s="381"/>
      <c r="T7" s="255"/>
      <c r="U7" s="256"/>
      <c r="V7" s="138"/>
      <c r="W7" s="138"/>
      <c r="X7" s="138"/>
      <c r="Y7" s="138"/>
      <c r="Z7" s="138"/>
      <c r="AA7" s="138"/>
      <c r="AB7" s="202"/>
      <c r="AC7" s="202"/>
      <c r="AD7" s="202"/>
      <c r="AE7" s="202"/>
      <c r="AF7" s="336"/>
      <c r="AG7" s="336"/>
      <c r="AH7" s="202"/>
      <c r="AI7" s="202"/>
      <c r="AJ7" s="202"/>
      <c r="AK7" s="202"/>
      <c r="AL7" s="202"/>
      <c r="AM7" s="202"/>
      <c r="AN7" s="202"/>
      <c r="AO7" s="202"/>
      <c r="AP7" s="202"/>
      <c r="AQ7" s="202"/>
      <c r="AR7" s="202"/>
      <c r="AS7" s="202"/>
      <c r="AT7" s="202"/>
      <c r="AU7" s="202"/>
      <c r="AV7" s="202"/>
      <c r="AW7" s="202"/>
      <c r="AX7" s="202"/>
      <c r="AY7" s="202"/>
    </row>
    <row r="8" spans="1:51" x14ac:dyDescent="0.3">
      <c r="A8" s="45"/>
      <c r="B8" s="39"/>
      <c r="C8" s="39"/>
      <c r="D8" s="383"/>
      <c r="E8" s="383"/>
      <c r="F8" s="383"/>
      <c r="G8" s="383"/>
      <c r="H8" s="383"/>
      <c r="I8" s="383"/>
      <c r="J8" s="383"/>
      <c r="K8" s="383"/>
      <c r="L8" s="382"/>
      <c r="M8" s="382"/>
      <c r="N8" s="382"/>
      <c r="O8" s="382"/>
      <c r="P8" s="138"/>
      <c r="Q8" s="119"/>
      <c r="R8" s="202"/>
      <c r="S8" s="202"/>
      <c r="T8" s="202"/>
      <c r="U8" s="202"/>
      <c r="V8" s="382"/>
      <c r="W8" s="382"/>
      <c r="X8" s="382"/>
      <c r="Y8" s="136"/>
      <c r="Z8" s="136"/>
      <c r="AA8" s="136"/>
      <c r="AB8" s="420"/>
      <c r="AC8" s="420"/>
      <c r="AD8" s="420"/>
      <c r="AE8" s="203"/>
      <c r="AF8" s="335"/>
      <c r="AG8" s="335"/>
      <c r="AH8" s="420"/>
      <c r="AI8" s="420"/>
      <c r="AJ8" s="420"/>
      <c r="AK8" s="203"/>
      <c r="AL8" s="203"/>
      <c r="AM8" s="203"/>
      <c r="AN8" s="420"/>
      <c r="AO8" s="420"/>
      <c r="AP8" s="420"/>
      <c r="AQ8" s="203"/>
      <c r="AR8" s="203"/>
      <c r="AS8" s="203"/>
      <c r="AT8" s="420"/>
      <c r="AU8" s="420"/>
      <c r="AV8" s="420"/>
      <c r="AW8" s="203"/>
      <c r="AX8" s="203"/>
      <c r="AY8" s="203"/>
    </row>
    <row r="9" spans="1:51" ht="24" thickBot="1" x14ac:dyDescent="0.4">
      <c r="A9" s="39"/>
      <c r="B9" s="39"/>
      <c r="C9" s="39"/>
      <c r="D9" s="364"/>
      <c r="E9" s="39"/>
      <c r="F9" s="39"/>
      <c r="G9" s="39"/>
      <c r="H9" s="39"/>
      <c r="I9" s="39"/>
      <c r="J9" s="39"/>
      <c r="K9" s="39"/>
      <c r="L9" s="39"/>
      <c r="M9" s="39"/>
      <c r="N9" s="39"/>
      <c r="O9" s="39"/>
      <c r="P9" s="39"/>
      <c r="Q9" s="118"/>
      <c r="R9" s="200"/>
      <c r="S9" s="200"/>
      <c r="T9" s="200"/>
      <c r="U9" s="200"/>
      <c r="V9" s="138"/>
      <c r="W9" s="138"/>
      <c r="X9" s="138"/>
      <c r="Y9" s="138"/>
      <c r="Z9" s="138"/>
      <c r="AA9" s="138"/>
      <c r="AB9" s="202"/>
      <c r="AC9" s="202"/>
      <c r="AD9" s="202"/>
      <c r="AE9" s="202"/>
      <c r="AF9" s="336"/>
      <c r="AG9" s="336"/>
      <c r="AH9" s="202"/>
      <c r="AI9" s="202"/>
      <c r="AJ9" s="202"/>
      <c r="AK9" s="202"/>
      <c r="AL9" s="202"/>
      <c r="AM9" s="202"/>
      <c r="AN9" s="202"/>
      <c r="AO9" s="202"/>
      <c r="AP9" s="202"/>
      <c r="AQ9" s="202"/>
      <c r="AR9" s="202"/>
      <c r="AS9" s="202"/>
      <c r="AT9" s="202"/>
      <c r="AU9" s="202"/>
      <c r="AV9" s="202"/>
      <c r="AW9" s="202"/>
      <c r="AX9" s="202"/>
      <c r="AY9" s="202"/>
    </row>
    <row r="10" spans="1:51" ht="15" customHeight="1" x14ac:dyDescent="0.3">
      <c r="A10" s="403" t="s">
        <v>10</v>
      </c>
      <c r="B10" s="404"/>
      <c r="C10" s="46"/>
      <c r="D10" s="431"/>
      <c r="E10" s="432"/>
      <c r="F10" s="432"/>
      <c r="G10" s="432"/>
      <c r="H10" s="432"/>
      <c r="I10" s="432"/>
      <c r="J10" s="432"/>
      <c r="K10" s="432"/>
      <c r="L10" s="432"/>
      <c r="M10" s="432"/>
      <c r="N10" s="432"/>
      <c r="O10" s="432"/>
      <c r="P10" s="432"/>
      <c r="Q10" s="432"/>
      <c r="R10" s="432"/>
      <c r="S10" s="432"/>
      <c r="T10" s="432"/>
      <c r="U10" s="432"/>
      <c r="V10" s="442" t="s">
        <v>11</v>
      </c>
      <c r="W10" s="442"/>
      <c r="X10" s="442"/>
      <c r="Y10" s="442"/>
      <c r="Z10" s="442"/>
      <c r="AA10" s="442"/>
      <c r="AB10" s="412" t="s">
        <v>11</v>
      </c>
      <c r="AC10" s="412"/>
      <c r="AD10" s="412"/>
      <c r="AE10" s="412"/>
      <c r="AF10" s="412"/>
      <c r="AG10" s="412"/>
      <c r="AH10" s="441" t="s">
        <v>11</v>
      </c>
      <c r="AI10" s="441"/>
      <c r="AJ10" s="441"/>
      <c r="AK10" s="441"/>
      <c r="AL10" s="441"/>
      <c r="AM10" s="441"/>
      <c r="AN10" s="439" t="s">
        <v>11</v>
      </c>
      <c r="AO10" s="439"/>
      <c r="AP10" s="439"/>
      <c r="AQ10" s="439"/>
      <c r="AR10" s="439"/>
      <c r="AS10" s="439"/>
      <c r="AT10" s="440" t="s">
        <v>11</v>
      </c>
      <c r="AU10" s="440"/>
      <c r="AV10" s="440"/>
      <c r="AW10" s="440"/>
      <c r="AX10" s="440"/>
      <c r="AY10" s="440"/>
    </row>
    <row r="11" spans="1:51" ht="21" thickBot="1" x14ac:dyDescent="0.35">
      <c r="A11" s="405"/>
      <c r="B11" s="406"/>
      <c r="C11" s="47"/>
      <c r="D11" s="433"/>
      <c r="E11" s="434"/>
      <c r="F11" s="434"/>
      <c r="G11" s="434"/>
      <c r="H11" s="434"/>
      <c r="I11" s="434"/>
      <c r="J11" s="434"/>
      <c r="K11" s="434"/>
      <c r="L11" s="434"/>
      <c r="M11" s="434"/>
      <c r="N11" s="434"/>
      <c r="O11" s="434"/>
      <c r="P11" s="434"/>
      <c r="Q11" s="434"/>
      <c r="R11" s="434"/>
      <c r="S11" s="434"/>
      <c r="T11" s="434"/>
      <c r="U11" s="434"/>
      <c r="V11" s="418" t="s">
        <v>12</v>
      </c>
      <c r="W11" s="418"/>
      <c r="X11" s="418"/>
      <c r="Y11" s="418"/>
      <c r="Z11" s="418"/>
      <c r="AA11" s="418"/>
      <c r="AB11" s="419" t="s">
        <v>13</v>
      </c>
      <c r="AC11" s="419"/>
      <c r="AD11" s="419"/>
      <c r="AE11" s="419"/>
      <c r="AF11" s="419"/>
      <c r="AG11" s="419"/>
      <c r="AH11" s="417" t="s">
        <v>14</v>
      </c>
      <c r="AI11" s="417"/>
      <c r="AJ11" s="417"/>
      <c r="AK11" s="417"/>
      <c r="AL11" s="417"/>
      <c r="AM11" s="417"/>
      <c r="AN11" s="436" t="s">
        <v>15</v>
      </c>
      <c r="AO11" s="436"/>
      <c r="AP11" s="436"/>
      <c r="AQ11" s="436"/>
      <c r="AR11" s="436"/>
      <c r="AS11" s="436"/>
      <c r="AT11" s="438" t="s">
        <v>16</v>
      </c>
      <c r="AU11" s="438"/>
      <c r="AV11" s="438"/>
      <c r="AW11" s="438"/>
      <c r="AX11" s="438"/>
      <c r="AY11" s="438"/>
    </row>
    <row r="12" spans="1:51" ht="15" customHeight="1" thickBot="1" x14ac:dyDescent="0.35">
      <c r="A12" s="407"/>
      <c r="B12" s="408"/>
      <c r="C12" s="47"/>
      <c r="D12" s="397" t="s">
        <v>17</v>
      </c>
      <c r="E12" s="398"/>
      <c r="F12" s="397"/>
      <c r="G12" s="397"/>
      <c r="H12" s="397"/>
      <c r="I12" s="397"/>
      <c r="J12" s="397"/>
      <c r="K12" s="397"/>
      <c r="L12" s="397"/>
      <c r="M12" s="397"/>
      <c r="N12" s="397"/>
      <c r="O12" s="397"/>
      <c r="P12" s="397"/>
      <c r="Q12" s="397"/>
      <c r="R12" s="397"/>
      <c r="S12" s="399"/>
      <c r="T12" s="257"/>
      <c r="U12" s="257"/>
      <c r="V12" s="415" t="s">
        <v>18</v>
      </c>
      <c r="W12" s="415"/>
      <c r="X12" s="415"/>
      <c r="Y12" s="449" t="s">
        <v>19</v>
      </c>
      <c r="Z12" s="415" t="s">
        <v>20</v>
      </c>
      <c r="AA12" s="415" t="s">
        <v>21</v>
      </c>
      <c r="AB12" s="413" t="s">
        <v>18</v>
      </c>
      <c r="AC12" s="413"/>
      <c r="AD12" s="413"/>
      <c r="AE12" s="413" t="s">
        <v>19</v>
      </c>
      <c r="AF12" s="413" t="s">
        <v>20</v>
      </c>
      <c r="AG12" s="413" t="s">
        <v>21</v>
      </c>
      <c r="AH12" s="429" t="s">
        <v>18</v>
      </c>
      <c r="AI12" s="429"/>
      <c r="AJ12" s="429"/>
      <c r="AK12" s="429" t="s">
        <v>19</v>
      </c>
      <c r="AL12" s="429" t="s">
        <v>20</v>
      </c>
      <c r="AM12" s="429" t="s">
        <v>21</v>
      </c>
      <c r="AN12" s="447" t="s">
        <v>18</v>
      </c>
      <c r="AO12" s="447"/>
      <c r="AP12" s="447"/>
      <c r="AQ12" s="447" t="s">
        <v>19</v>
      </c>
      <c r="AR12" s="447" t="s">
        <v>20</v>
      </c>
      <c r="AS12" s="447" t="s">
        <v>21</v>
      </c>
      <c r="AT12" s="443" t="s">
        <v>18</v>
      </c>
      <c r="AU12" s="443"/>
      <c r="AV12" s="443"/>
      <c r="AW12" s="443" t="s">
        <v>19</v>
      </c>
      <c r="AX12" s="204"/>
      <c r="AY12" s="445" t="s">
        <v>22</v>
      </c>
    </row>
    <row r="13" spans="1:51" ht="61.5" thickBot="1" x14ac:dyDescent="0.35">
      <c r="A13" s="48" t="s">
        <v>23</v>
      </c>
      <c r="B13" s="49" t="s">
        <v>24</v>
      </c>
      <c r="C13" s="402" t="s">
        <v>25</v>
      </c>
      <c r="D13" s="365" t="s">
        <v>26</v>
      </c>
      <c r="E13" s="50" t="s">
        <v>27</v>
      </c>
      <c r="F13" s="51" t="s">
        <v>28</v>
      </c>
      <c r="G13" s="52" t="s">
        <v>29</v>
      </c>
      <c r="H13" s="52" t="s">
        <v>30</v>
      </c>
      <c r="I13" s="52" t="s">
        <v>31</v>
      </c>
      <c r="J13" s="52" t="s">
        <v>32</v>
      </c>
      <c r="K13" s="52" t="s">
        <v>33</v>
      </c>
      <c r="L13" s="52" t="s">
        <v>34</v>
      </c>
      <c r="M13" s="52" t="s">
        <v>35</v>
      </c>
      <c r="N13" s="52" t="s">
        <v>36</v>
      </c>
      <c r="O13" s="52" t="s">
        <v>37</v>
      </c>
      <c r="P13" s="52" t="s">
        <v>38</v>
      </c>
      <c r="Q13" s="120" t="s">
        <v>39</v>
      </c>
      <c r="R13" s="258" t="s">
        <v>40</v>
      </c>
      <c r="S13" s="258" t="s">
        <v>41</v>
      </c>
      <c r="T13" s="258" t="s">
        <v>42</v>
      </c>
      <c r="U13" s="258" t="s">
        <v>43</v>
      </c>
      <c r="V13" s="139" t="s">
        <v>29</v>
      </c>
      <c r="W13" s="137" t="s">
        <v>44</v>
      </c>
      <c r="X13" s="137" t="s">
        <v>45</v>
      </c>
      <c r="Y13" s="450"/>
      <c r="Z13" s="416"/>
      <c r="AA13" s="416"/>
      <c r="AB13" s="205" t="s">
        <v>29</v>
      </c>
      <c r="AC13" s="205" t="s">
        <v>44</v>
      </c>
      <c r="AD13" s="205" t="s">
        <v>45</v>
      </c>
      <c r="AE13" s="414"/>
      <c r="AF13" s="414"/>
      <c r="AG13" s="414"/>
      <c r="AH13" s="206" t="s">
        <v>29</v>
      </c>
      <c r="AI13" s="206" t="s">
        <v>44</v>
      </c>
      <c r="AJ13" s="206" t="s">
        <v>45</v>
      </c>
      <c r="AK13" s="430"/>
      <c r="AL13" s="430"/>
      <c r="AM13" s="430"/>
      <c r="AN13" s="207" t="s">
        <v>29</v>
      </c>
      <c r="AO13" s="207" t="s">
        <v>44</v>
      </c>
      <c r="AP13" s="207" t="s">
        <v>45</v>
      </c>
      <c r="AQ13" s="448"/>
      <c r="AR13" s="448"/>
      <c r="AS13" s="448"/>
      <c r="AT13" s="208" t="s">
        <v>29</v>
      </c>
      <c r="AU13" s="208" t="s">
        <v>44</v>
      </c>
      <c r="AV13" s="208" t="s">
        <v>45</v>
      </c>
      <c r="AW13" s="444"/>
      <c r="AX13" s="209" t="s">
        <v>46</v>
      </c>
      <c r="AY13" s="446"/>
    </row>
    <row r="14" spans="1:51" ht="24" thickBot="1" x14ac:dyDescent="0.35">
      <c r="A14" s="53"/>
      <c r="B14" s="54"/>
      <c r="C14" s="402"/>
      <c r="D14" s="366"/>
      <c r="E14" s="55"/>
      <c r="F14" s="56" t="s">
        <v>47</v>
      </c>
      <c r="G14" s="57" t="s">
        <v>47</v>
      </c>
      <c r="H14" s="57" t="s">
        <v>47</v>
      </c>
      <c r="I14" s="57" t="s">
        <v>47</v>
      </c>
      <c r="J14" s="57" t="s">
        <v>47</v>
      </c>
      <c r="K14" s="57" t="s">
        <v>47</v>
      </c>
      <c r="L14" s="58" t="s">
        <v>47</v>
      </c>
      <c r="M14" s="58" t="s">
        <v>47</v>
      </c>
      <c r="N14" s="58" t="s">
        <v>47</v>
      </c>
      <c r="O14" s="58" t="s">
        <v>47</v>
      </c>
      <c r="P14" s="57" t="s">
        <v>47</v>
      </c>
      <c r="Q14" s="121" t="s">
        <v>47</v>
      </c>
      <c r="R14" s="259" t="s">
        <v>47</v>
      </c>
      <c r="S14" s="259" t="s">
        <v>47</v>
      </c>
      <c r="T14" s="259"/>
      <c r="U14" s="259"/>
      <c r="V14" s="59" t="s">
        <v>47</v>
      </c>
      <c r="W14" s="59" t="s">
        <v>47</v>
      </c>
      <c r="X14" s="59"/>
      <c r="Y14" s="60" t="s">
        <v>47</v>
      </c>
      <c r="Z14" s="59" t="s">
        <v>47</v>
      </c>
      <c r="AA14" s="59" t="s">
        <v>47</v>
      </c>
      <c r="AB14" s="210" t="s">
        <v>47</v>
      </c>
      <c r="AC14" s="210" t="s">
        <v>47</v>
      </c>
      <c r="AD14" s="210" t="s">
        <v>47</v>
      </c>
      <c r="AE14" s="210" t="s">
        <v>47</v>
      </c>
      <c r="AF14" s="210" t="s">
        <v>47</v>
      </c>
      <c r="AG14" s="210" t="s">
        <v>47</v>
      </c>
      <c r="AH14" s="211" t="s">
        <v>47</v>
      </c>
      <c r="AI14" s="211" t="s">
        <v>47</v>
      </c>
      <c r="AJ14" s="211" t="s">
        <v>47</v>
      </c>
      <c r="AK14" s="211"/>
      <c r="AL14" s="211" t="s">
        <v>47</v>
      </c>
      <c r="AM14" s="211" t="s">
        <v>47</v>
      </c>
      <c r="AN14" s="212" t="s">
        <v>47</v>
      </c>
      <c r="AO14" s="212" t="s">
        <v>47</v>
      </c>
      <c r="AP14" s="212" t="s">
        <v>47</v>
      </c>
      <c r="AQ14" s="212" t="s">
        <v>47</v>
      </c>
      <c r="AR14" s="212" t="s">
        <v>47</v>
      </c>
      <c r="AS14" s="212" t="s">
        <v>47</v>
      </c>
      <c r="AT14" s="213" t="s">
        <v>47</v>
      </c>
      <c r="AU14" s="213"/>
      <c r="AV14" s="213" t="s">
        <v>47</v>
      </c>
      <c r="AW14" s="213" t="s">
        <v>47</v>
      </c>
      <c r="AX14" s="214"/>
      <c r="AY14" s="215" t="s">
        <v>47</v>
      </c>
    </row>
    <row r="15" spans="1:51" ht="227.25" customHeight="1" x14ac:dyDescent="0.3">
      <c r="A15" s="61">
        <v>1</v>
      </c>
      <c r="B15" s="304" t="s">
        <v>48</v>
      </c>
      <c r="C15" s="299" t="s">
        <v>49</v>
      </c>
      <c r="D15" s="367" t="s">
        <v>50</v>
      </c>
      <c r="E15" s="62">
        <v>0.06</v>
      </c>
      <c r="F15" s="63" t="s">
        <v>51</v>
      </c>
      <c r="G15" s="64" t="s">
        <v>52</v>
      </c>
      <c r="H15" s="64" t="s">
        <v>53</v>
      </c>
      <c r="I15" s="65">
        <v>0.8</v>
      </c>
      <c r="J15" s="63" t="s">
        <v>54</v>
      </c>
      <c r="K15" s="63" t="s">
        <v>55</v>
      </c>
      <c r="L15" s="140">
        <v>0.15</v>
      </c>
      <c r="M15" s="140">
        <v>0.2</v>
      </c>
      <c r="N15" s="140">
        <v>0.3</v>
      </c>
      <c r="O15" s="140">
        <v>0.3</v>
      </c>
      <c r="P15" s="140">
        <f>O15+N15+M15+L15</f>
        <v>0.95000000000000007</v>
      </c>
      <c r="Q15" s="63" t="s">
        <v>56</v>
      </c>
      <c r="R15" s="66" t="s">
        <v>57</v>
      </c>
      <c r="S15" s="34" t="s">
        <v>58</v>
      </c>
      <c r="T15" s="34" t="s">
        <v>59</v>
      </c>
      <c r="U15" s="66" t="s">
        <v>60</v>
      </c>
      <c r="V15" s="162" t="str">
        <f>$G$15</f>
        <v>Porcentaje de Ejecución del Plan de Acción del Consejo Local de Gobierno</v>
      </c>
      <c r="W15" s="163">
        <f>L15</f>
        <v>0.15</v>
      </c>
      <c r="X15" s="163">
        <v>0.15</v>
      </c>
      <c r="Y15" s="164">
        <f>X15/W15</f>
        <v>1</v>
      </c>
      <c r="Z15" s="124" t="s">
        <v>61</v>
      </c>
      <c r="AA15" s="124" t="s">
        <v>62</v>
      </c>
      <c r="AB15" s="216" t="str">
        <f>$G$15</f>
        <v>Porcentaje de Ejecución del Plan de Acción del Consejo Local de Gobierno</v>
      </c>
      <c r="AC15" s="217">
        <f>M15</f>
        <v>0.2</v>
      </c>
      <c r="AD15" s="337">
        <v>0.2</v>
      </c>
      <c r="AE15" s="338">
        <f>AD15/AC15</f>
        <v>1</v>
      </c>
      <c r="AF15" s="125" t="s">
        <v>436</v>
      </c>
      <c r="AG15" s="66" t="s">
        <v>435</v>
      </c>
      <c r="AH15" s="216" t="str">
        <f>$G$15</f>
        <v>Porcentaje de Ejecución del Plan de Acción del Consejo Local de Gobierno</v>
      </c>
      <c r="AI15" s="217">
        <f>N15</f>
        <v>0.3</v>
      </c>
      <c r="AJ15" s="218"/>
      <c r="AK15" s="219">
        <f>AJ15/AI15</f>
        <v>0</v>
      </c>
      <c r="AL15" s="66"/>
      <c r="AM15" s="66"/>
      <c r="AN15" s="216" t="str">
        <f>$G$15</f>
        <v>Porcentaje de Ejecución del Plan de Acción del Consejo Local de Gobierno</v>
      </c>
      <c r="AO15" s="217">
        <f>O15</f>
        <v>0.3</v>
      </c>
      <c r="AP15" s="218"/>
      <c r="AQ15" s="219">
        <f>AP15/AO15</f>
        <v>0</v>
      </c>
      <c r="AR15" s="220"/>
      <c r="AS15" s="66"/>
      <c r="AT15" s="216" t="str">
        <f>$G$15</f>
        <v>Porcentaje de Ejecución del Plan de Acción del Consejo Local de Gobierno</v>
      </c>
      <c r="AU15" s="217">
        <f>P15</f>
        <v>0.95000000000000007</v>
      </c>
      <c r="AV15" s="218"/>
      <c r="AW15" s="219">
        <f>AV15/AU15</f>
        <v>0</v>
      </c>
      <c r="AX15" s="219">
        <f>AW15*E15</f>
        <v>0</v>
      </c>
      <c r="AY15" s="221"/>
    </row>
    <row r="16" spans="1:51" ht="294.75" customHeight="1" x14ac:dyDescent="0.3">
      <c r="A16" s="67">
        <v>2</v>
      </c>
      <c r="B16" s="305"/>
      <c r="C16" s="300"/>
      <c r="D16" s="368" t="s">
        <v>63</v>
      </c>
      <c r="E16" s="68">
        <v>0.05</v>
      </c>
      <c r="F16" s="69" t="s">
        <v>64</v>
      </c>
      <c r="G16" s="70" t="s">
        <v>65</v>
      </c>
      <c r="H16" s="70" t="s">
        <v>66</v>
      </c>
      <c r="I16" s="69">
        <v>300</v>
      </c>
      <c r="J16" s="69" t="s">
        <v>54</v>
      </c>
      <c r="K16" s="69" t="s">
        <v>67</v>
      </c>
      <c r="L16" s="141">
        <v>0</v>
      </c>
      <c r="M16" s="142">
        <v>0.4</v>
      </c>
      <c r="N16" s="141">
        <v>0</v>
      </c>
      <c r="O16" s="141">
        <v>0</v>
      </c>
      <c r="P16" s="143">
        <v>0</v>
      </c>
      <c r="Q16" s="69" t="s">
        <v>56</v>
      </c>
      <c r="R16" s="34" t="s">
        <v>68</v>
      </c>
      <c r="S16" s="34" t="s">
        <v>58</v>
      </c>
      <c r="T16" s="34" t="s">
        <v>69</v>
      </c>
      <c r="U16" s="34" t="s">
        <v>60</v>
      </c>
      <c r="V16" s="165" t="str">
        <f>$G$16</f>
        <v>Porcentaje de Participación de los Ciudadanos en la Audiencia de Rendición de Cuentas</v>
      </c>
      <c r="W16" s="166">
        <f>L16</f>
        <v>0</v>
      </c>
      <c r="X16" s="166">
        <v>0</v>
      </c>
      <c r="Y16" s="167"/>
      <c r="Z16" s="125" t="s">
        <v>70</v>
      </c>
      <c r="AA16" s="126" t="s">
        <v>71</v>
      </c>
      <c r="AB16" s="222" t="str">
        <f>$G$16</f>
        <v>Porcentaje de Participación de los Ciudadanos en la Audiencia de Rendición de Cuentas</v>
      </c>
      <c r="AC16" s="223">
        <f>M16</f>
        <v>0.4</v>
      </c>
      <c r="AD16" s="224">
        <v>0</v>
      </c>
      <c r="AE16" s="343">
        <f>AD16/AC16</f>
        <v>0</v>
      </c>
      <c r="AF16" s="125" t="s">
        <v>426</v>
      </c>
      <c r="AG16" s="34" t="s">
        <v>394</v>
      </c>
      <c r="AH16" s="222" t="str">
        <f>$G$16</f>
        <v>Porcentaje de Participación de los Ciudadanos en la Audiencia de Rendición de Cuentas</v>
      </c>
      <c r="AI16" s="223">
        <f>N16</f>
        <v>0</v>
      </c>
      <c r="AJ16" s="224"/>
      <c r="AK16" s="225" t="e">
        <f>AJ16/AI16</f>
        <v>#DIV/0!</v>
      </c>
      <c r="AL16" s="34"/>
      <c r="AM16" s="34"/>
      <c r="AN16" s="222" t="str">
        <f>$G$16</f>
        <v>Porcentaje de Participación de los Ciudadanos en la Audiencia de Rendición de Cuentas</v>
      </c>
      <c r="AO16" s="223">
        <f>O16</f>
        <v>0</v>
      </c>
      <c r="AP16" s="224"/>
      <c r="AQ16" s="225" t="e">
        <f>AP16/AO16</f>
        <v>#DIV/0!</v>
      </c>
      <c r="AR16" s="226"/>
      <c r="AS16" s="34"/>
      <c r="AT16" s="222" t="str">
        <f>$G$16</f>
        <v>Porcentaje de Participación de los Ciudadanos en la Audiencia de Rendición de Cuentas</v>
      </c>
      <c r="AU16" s="223">
        <f>P16</f>
        <v>0</v>
      </c>
      <c r="AV16" s="224"/>
      <c r="AW16" s="225" t="e">
        <f>AV16/AU16</f>
        <v>#DIV/0!</v>
      </c>
      <c r="AX16" s="225" t="e">
        <f>AW16*E16</f>
        <v>#DIV/0!</v>
      </c>
      <c r="AY16" s="227"/>
    </row>
    <row r="17" spans="1:146" ht="221.25" customHeight="1" x14ac:dyDescent="0.3">
      <c r="A17" s="67">
        <v>3</v>
      </c>
      <c r="B17" s="305"/>
      <c r="C17" s="300"/>
      <c r="D17" s="283" t="s">
        <v>72</v>
      </c>
      <c r="E17" s="72">
        <v>0.06</v>
      </c>
      <c r="F17" s="69" t="s">
        <v>64</v>
      </c>
      <c r="G17" s="70" t="s">
        <v>73</v>
      </c>
      <c r="H17" s="73" t="s">
        <v>74</v>
      </c>
      <c r="I17" s="74">
        <v>8.5000000000000006E-2</v>
      </c>
      <c r="J17" s="69" t="s">
        <v>242</v>
      </c>
      <c r="K17" s="69" t="s">
        <v>75</v>
      </c>
      <c r="L17" s="268">
        <v>0.16</v>
      </c>
      <c r="M17" s="268">
        <v>0.2</v>
      </c>
      <c r="N17" s="268">
        <v>0.3</v>
      </c>
      <c r="O17" s="268">
        <v>0.4</v>
      </c>
      <c r="P17" s="268">
        <v>0.4</v>
      </c>
      <c r="Q17" s="69" t="s">
        <v>76</v>
      </c>
      <c r="R17" s="34" t="s">
        <v>77</v>
      </c>
      <c r="S17" s="34" t="s">
        <v>58</v>
      </c>
      <c r="T17" s="34" t="s">
        <v>78</v>
      </c>
      <c r="U17" s="34" t="s">
        <v>60</v>
      </c>
      <c r="V17" s="165" t="str">
        <f>$G$17</f>
        <v>Porcentaje de Avance en el Cumplimiento Fisico del Plan de Desarrollo Local</v>
      </c>
      <c r="W17" s="166">
        <f>L17</f>
        <v>0.16</v>
      </c>
      <c r="X17" s="168">
        <v>0.16500000000000001</v>
      </c>
      <c r="Y17" s="169">
        <v>1</v>
      </c>
      <c r="Z17" s="127" t="s">
        <v>79</v>
      </c>
      <c r="AA17" s="127" t="s">
        <v>80</v>
      </c>
      <c r="AB17" s="222" t="str">
        <f>$G$17</f>
        <v>Porcentaje de Avance en el Cumplimiento Fisico del Plan de Desarrollo Local</v>
      </c>
      <c r="AC17" s="223">
        <f>M17</f>
        <v>0.2</v>
      </c>
      <c r="AD17" s="347">
        <v>0.19</v>
      </c>
      <c r="AE17" s="343">
        <f>AD17/AC17</f>
        <v>0.95</v>
      </c>
      <c r="AF17" s="125" t="s">
        <v>430</v>
      </c>
      <c r="AG17" s="127" t="s">
        <v>431</v>
      </c>
      <c r="AH17" s="222" t="str">
        <f>$G$17</f>
        <v>Porcentaje de Avance en el Cumplimiento Fisico del Plan de Desarrollo Local</v>
      </c>
      <c r="AI17" s="223">
        <f>N17</f>
        <v>0.3</v>
      </c>
      <c r="AJ17" s="224"/>
      <c r="AK17" s="225">
        <f>AJ17/AI17</f>
        <v>0</v>
      </c>
      <c r="AL17" s="34"/>
      <c r="AM17" s="34"/>
      <c r="AN17" s="222" t="str">
        <f>$G$17</f>
        <v>Porcentaje de Avance en el Cumplimiento Fisico del Plan de Desarrollo Local</v>
      </c>
      <c r="AO17" s="223">
        <f>O17</f>
        <v>0.4</v>
      </c>
      <c r="AP17" s="224"/>
      <c r="AQ17" s="225">
        <f>AP17/AO17</f>
        <v>0</v>
      </c>
      <c r="AR17" s="226"/>
      <c r="AS17" s="34"/>
      <c r="AT17" s="222" t="str">
        <f>$G$17</f>
        <v>Porcentaje de Avance en el Cumplimiento Fisico del Plan de Desarrollo Local</v>
      </c>
      <c r="AU17" s="223">
        <f>P17</f>
        <v>0.4</v>
      </c>
      <c r="AV17" s="224"/>
      <c r="AW17" s="225">
        <f>AV17/AU17</f>
        <v>0</v>
      </c>
      <c r="AX17" s="225">
        <f>AW17*E17</f>
        <v>0</v>
      </c>
      <c r="AY17" s="227"/>
    </row>
    <row r="18" spans="1:146" ht="77.25" customHeight="1" thickBot="1" x14ac:dyDescent="0.35">
      <c r="A18" s="76"/>
      <c r="B18" s="305"/>
      <c r="C18" s="302"/>
      <c r="D18" s="369" t="s">
        <v>81</v>
      </c>
      <c r="E18" s="77">
        <v>0.17</v>
      </c>
      <c r="F18" s="78"/>
      <c r="G18" s="79"/>
      <c r="H18" s="80"/>
      <c r="I18" s="78"/>
      <c r="J18" s="78"/>
      <c r="K18" s="78"/>
      <c r="L18" s="144"/>
      <c r="M18" s="144"/>
      <c r="N18" s="144"/>
      <c r="O18" s="144"/>
      <c r="P18" s="144"/>
      <c r="Q18" s="78"/>
      <c r="R18" s="81"/>
      <c r="S18" s="81"/>
      <c r="T18" s="81"/>
      <c r="U18" s="81"/>
      <c r="V18" s="170"/>
      <c r="W18" s="171"/>
      <c r="X18" s="172"/>
      <c r="Y18" s="173"/>
      <c r="Z18" s="128"/>
      <c r="AA18" s="128"/>
      <c r="AB18" s="228"/>
      <c r="AC18" s="229"/>
      <c r="AD18" s="230"/>
      <c r="AE18" s="231"/>
      <c r="AF18" s="81"/>
      <c r="AG18" s="81"/>
      <c r="AH18" s="228"/>
      <c r="AI18" s="229"/>
      <c r="AJ18" s="230"/>
      <c r="AK18" s="231"/>
      <c r="AL18" s="81"/>
      <c r="AM18" s="81"/>
      <c r="AN18" s="228"/>
      <c r="AO18" s="229"/>
      <c r="AP18" s="230"/>
      <c r="AQ18" s="231"/>
      <c r="AR18" s="232"/>
      <c r="AS18" s="81"/>
      <c r="AT18" s="228"/>
      <c r="AU18" s="229"/>
      <c r="AV18" s="230"/>
      <c r="AW18" s="231"/>
      <c r="AX18" s="231"/>
      <c r="AY18" s="233"/>
    </row>
    <row r="19" spans="1:146" ht="333" customHeight="1" x14ac:dyDescent="0.3">
      <c r="A19" s="61">
        <v>4</v>
      </c>
      <c r="B19" s="305"/>
      <c r="C19" s="307" t="s">
        <v>82</v>
      </c>
      <c r="D19" s="367" t="s">
        <v>83</v>
      </c>
      <c r="E19" s="82">
        <v>0.04</v>
      </c>
      <c r="F19" s="63" t="s">
        <v>51</v>
      </c>
      <c r="G19" s="83" t="s">
        <v>84</v>
      </c>
      <c r="H19" s="83" t="s">
        <v>85</v>
      </c>
      <c r="I19" s="63" t="s">
        <v>86</v>
      </c>
      <c r="J19" s="63" t="s">
        <v>87</v>
      </c>
      <c r="K19" s="63" t="s">
        <v>88</v>
      </c>
      <c r="L19" s="140">
        <v>1</v>
      </c>
      <c r="M19" s="140">
        <v>1</v>
      </c>
      <c r="N19" s="140">
        <v>1</v>
      </c>
      <c r="O19" s="140">
        <v>1</v>
      </c>
      <c r="P19" s="140">
        <v>1</v>
      </c>
      <c r="Q19" s="63" t="s">
        <v>56</v>
      </c>
      <c r="R19" s="66" t="s">
        <v>89</v>
      </c>
      <c r="S19" s="66" t="s">
        <v>58</v>
      </c>
      <c r="T19" s="66" t="s">
        <v>90</v>
      </c>
      <c r="U19" s="66" t="s">
        <v>60</v>
      </c>
      <c r="V19" s="162" t="str">
        <f>$G$19</f>
        <v xml:space="preserve">Porcentaje de Respuestas Oportunas de los ejercicios de control politico, derechos de petición y/o solicitudes de información que realice el Concejo de Bogota D.C y el Congreso de la República </v>
      </c>
      <c r="W19" s="163">
        <f>L19</f>
        <v>1</v>
      </c>
      <c r="X19" s="163">
        <v>1</v>
      </c>
      <c r="Y19" s="164">
        <f>X19/W19</f>
        <v>1</v>
      </c>
      <c r="Z19" s="129" t="s">
        <v>91</v>
      </c>
      <c r="AA19" s="129" t="s">
        <v>92</v>
      </c>
      <c r="AB19" s="216" t="str">
        <f>$G$19</f>
        <v xml:space="preserve">Porcentaje de Respuestas Oportunas de los ejercicios de control politico, derechos de petición y/o solicitudes de información que realice el Concejo de Bogota D.C y el Congreso de la República </v>
      </c>
      <c r="AC19" s="217">
        <f>M19</f>
        <v>1</v>
      </c>
      <c r="AD19" s="337">
        <v>1</v>
      </c>
      <c r="AE19" s="338">
        <f>AD19/AC19</f>
        <v>1</v>
      </c>
      <c r="AF19" s="125" t="s">
        <v>405</v>
      </c>
      <c r="AG19" s="66" t="s">
        <v>406</v>
      </c>
      <c r="AH19" s="216" t="str">
        <f>$G$19</f>
        <v xml:space="preserve">Porcentaje de Respuestas Oportunas de los ejercicios de control politico, derechos de petición y/o solicitudes de información que realice el Concejo de Bogota D.C y el Congreso de la República </v>
      </c>
      <c r="AI19" s="217">
        <f>N19</f>
        <v>1</v>
      </c>
      <c r="AJ19" s="218"/>
      <c r="AK19" s="219">
        <f>AJ19/AI19</f>
        <v>0</v>
      </c>
      <c r="AL19" s="66"/>
      <c r="AM19" s="66"/>
      <c r="AN19" s="216" t="str">
        <f>$G$19</f>
        <v xml:space="preserve">Porcentaje de Respuestas Oportunas de los ejercicios de control politico, derechos de petición y/o solicitudes de información que realice el Concejo de Bogota D.C y el Congreso de la República </v>
      </c>
      <c r="AO19" s="217">
        <f>O19</f>
        <v>1</v>
      </c>
      <c r="AP19" s="218"/>
      <c r="AQ19" s="219">
        <f>AP19/AO19</f>
        <v>0</v>
      </c>
      <c r="AR19" s="220"/>
      <c r="AS19" s="66"/>
      <c r="AT19" s="216" t="str">
        <f>$G$19</f>
        <v xml:space="preserve">Porcentaje de Respuestas Oportunas de los ejercicios de control politico, derechos de petición y/o solicitudes de información que realice el Concejo de Bogota D.C y el Congreso de la República </v>
      </c>
      <c r="AU19" s="217">
        <f>P19</f>
        <v>1</v>
      </c>
      <c r="AV19" s="218"/>
      <c r="AW19" s="219">
        <f>AV19/AU19</f>
        <v>0</v>
      </c>
      <c r="AX19" s="219">
        <f>AW19*E19</f>
        <v>0</v>
      </c>
      <c r="AY19" s="221"/>
    </row>
    <row r="20" spans="1:146" ht="53.25" customHeight="1" thickBot="1" x14ac:dyDescent="0.35">
      <c r="A20" s="76"/>
      <c r="B20" s="305"/>
      <c r="C20" s="308"/>
      <c r="D20" s="369" t="s">
        <v>81</v>
      </c>
      <c r="E20" s="84">
        <v>0.04</v>
      </c>
      <c r="F20" s="78"/>
      <c r="G20" s="79"/>
      <c r="H20" s="85"/>
      <c r="I20" s="78"/>
      <c r="J20" s="78"/>
      <c r="K20" s="78"/>
      <c r="L20" s="145"/>
      <c r="M20" s="145"/>
      <c r="N20" s="145"/>
      <c r="O20" s="144"/>
      <c r="P20" s="146"/>
      <c r="Q20" s="78"/>
      <c r="R20" s="81"/>
      <c r="S20" s="86"/>
      <c r="T20" s="86"/>
      <c r="U20" s="81"/>
      <c r="V20" s="170"/>
      <c r="W20" s="171"/>
      <c r="X20" s="172"/>
      <c r="Y20" s="173"/>
      <c r="Z20" s="128"/>
      <c r="AA20" s="128"/>
      <c r="AB20" s="228"/>
      <c r="AC20" s="229"/>
      <c r="AD20" s="230"/>
      <c r="AE20" s="231"/>
      <c r="AF20" s="81"/>
      <c r="AG20" s="81"/>
      <c r="AH20" s="228"/>
      <c r="AI20" s="229"/>
      <c r="AJ20" s="230"/>
      <c r="AK20" s="231"/>
      <c r="AL20" s="81"/>
      <c r="AM20" s="81"/>
      <c r="AN20" s="228"/>
      <c r="AO20" s="229"/>
      <c r="AP20" s="230"/>
      <c r="AQ20" s="231"/>
      <c r="AR20" s="232"/>
      <c r="AS20" s="81"/>
      <c r="AT20" s="228"/>
      <c r="AU20" s="229"/>
      <c r="AV20" s="230"/>
      <c r="AW20" s="231"/>
      <c r="AX20" s="231"/>
      <c r="AY20" s="233"/>
    </row>
    <row r="21" spans="1:146" ht="379.5" customHeight="1" x14ac:dyDescent="0.3">
      <c r="A21" s="61">
        <v>5</v>
      </c>
      <c r="B21" s="305"/>
      <c r="C21" s="309" t="s">
        <v>93</v>
      </c>
      <c r="D21" s="367" t="s">
        <v>94</v>
      </c>
      <c r="E21" s="82">
        <v>0.03</v>
      </c>
      <c r="F21" s="63" t="s">
        <v>51</v>
      </c>
      <c r="G21" s="87" t="s">
        <v>95</v>
      </c>
      <c r="H21" s="83" t="s">
        <v>96</v>
      </c>
      <c r="I21" s="63" t="s">
        <v>86</v>
      </c>
      <c r="J21" s="63" t="s">
        <v>54</v>
      </c>
      <c r="K21" s="63" t="s">
        <v>97</v>
      </c>
      <c r="L21" s="140">
        <v>0.1</v>
      </c>
      <c r="M21" s="140">
        <v>0.3</v>
      </c>
      <c r="N21" s="140">
        <v>0.3</v>
      </c>
      <c r="O21" s="140">
        <v>0.2</v>
      </c>
      <c r="P21" s="147">
        <v>1</v>
      </c>
      <c r="Q21" s="63" t="s">
        <v>56</v>
      </c>
      <c r="R21" s="66" t="s">
        <v>98</v>
      </c>
      <c r="S21" s="66" t="s">
        <v>99</v>
      </c>
      <c r="T21" s="66" t="s">
        <v>100</v>
      </c>
      <c r="U21" s="66" t="s">
        <v>60</v>
      </c>
      <c r="V21" s="162" t="str">
        <f>$G$21</f>
        <v>Plan de Comunicaciones Formulado e Implementado</v>
      </c>
      <c r="W21" s="163">
        <f>L21</f>
        <v>0.1</v>
      </c>
      <c r="X21" s="163">
        <v>0.1</v>
      </c>
      <c r="Y21" s="164">
        <f>X21/W21</f>
        <v>1</v>
      </c>
      <c r="Z21" s="124" t="s">
        <v>101</v>
      </c>
      <c r="AA21" s="124" t="s">
        <v>102</v>
      </c>
      <c r="AB21" s="216" t="str">
        <f>$G$21</f>
        <v>Plan de Comunicaciones Formulado e Implementado</v>
      </c>
      <c r="AC21" s="340">
        <f>M21</f>
        <v>0.3</v>
      </c>
      <c r="AD21" s="341">
        <v>0.27600000000000002</v>
      </c>
      <c r="AE21" s="338">
        <f t="shared" ref="AE21:AE44" si="0">AD21/AC21</f>
        <v>0.92000000000000015</v>
      </c>
      <c r="AF21" s="220" t="s">
        <v>411</v>
      </c>
      <c r="AG21" s="66" t="s">
        <v>461</v>
      </c>
      <c r="AH21" s="216" t="str">
        <f>$G$21</f>
        <v>Plan de Comunicaciones Formulado e Implementado</v>
      </c>
      <c r="AI21" s="234">
        <f>N21</f>
        <v>0.3</v>
      </c>
      <c r="AJ21" s="218"/>
      <c r="AK21" s="219">
        <f>AJ21/AI21</f>
        <v>0</v>
      </c>
      <c r="AL21" s="66"/>
      <c r="AM21" s="66"/>
      <c r="AN21" s="216" t="str">
        <f>$G$21</f>
        <v>Plan de Comunicaciones Formulado e Implementado</v>
      </c>
      <c r="AO21" s="234">
        <f>O21</f>
        <v>0.2</v>
      </c>
      <c r="AP21" s="218"/>
      <c r="AQ21" s="219">
        <f>AP21/AO21</f>
        <v>0</v>
      </c>
      <c r="AR21" s="220"/>
      <c r="AS21" s="66"/>
      <c r="AT21" s="216" t="str">
        <f>$G$21</f>
        <v>Plan de Comunicaciones Formulado e Implementado</v>
      </c>
      <c r="AU21" s="234">
        <f>P21</f>
        <v>1</v>
      </c>
      <c r="AV21" s="218"/>
      <c r="AW21" s="219">
        <f>AV21/AU21</f>
        <v>0</v>
      </c>
      <c r="AX21" s="219">
        <f>AW21*E21</f>
        <v>0</v>
      </c>
      <c r="AY21" s="221"/>
    </row>
    <row r="22" spans="1:146" ht="260.25" customHeight="1" thickBot="1" x14ac:dyDescent="0.35">
      <c r="A22" s="67">
        <v>6</v>
      </c>
      <c r="B22" s="305"/>
      <c r="C22" s="310"/>
      <c r="D22" s="368" t="s">
        <v>103</v>
      </c>
      <c r="E22" s="68">
        <v>0.02</v>
      </c>
      <c r="F22" s="69" t="s">
        <v>51</v>
      </c>
      <c r="G22" s="88" t="s">
        <v>104</v>
      </c>
      <c r="H22" s="71" t="s">
        <v>105</v>
      </c>
      <c r="I22" s="69" t="s">
        <v>86</v>
      </c>
      <c r="J22" s="69" t="s">
        <v>54</v>
      </c>
      <c r="K22" s="69" t="s">
        <v>106</v>
      </c>
      <c r="L22" s="148">
        <v>2</v>
      </c>
      <c r="M22" s="148">
        <v>0</v>
      </c>
      <c r="N22" s="148">
        <v>1</v>
      </c>
      <c r="O22" s="148">
        <v>0</v>
      </c>
      <c r="P22" s="149">
        <v>3</v>
      </c>
      <c r="Q22" s="69" t="s">
        <v>56</v>
      </c>
      <c r="R22" s="260" t="s">
        <v>107</v>
      </c>
      <c r="S22" s="34" t="s">
        <v>99</v>
      </c>
      <c r="T22" s="34" t="s">
        <v>100</v>
      </c>
      <c r="U22" s="34" t="s">
        <v>60</v>
      </c>
      <c r="V22" s="165" t="str">
        <f>$G$22</f>
        <v>Campañas Externas Realizadas</v>
      </c>
      <c r="W22" s="174">
        <f>L22</f>
        <v>2</v>
      </c>
      <c r="X22" s="174">
        <v>2</v>
      </c>
      <c r="Y22" s="167">
        <f>X22/W22</f>
        <v>1</v>
      </c>
      <c r="Z22" s="125" t="s">
        <v>108</v>
      </c>
      <c r="AA22" s="125" t="s">
        <v>109</v>
      </c>
      <c r="AB22" s="222" t="str">
        <f>$G$22</f>
        <v>Campañas Externas Realizadas</v>
      </c>
      <c r="AC22" s="235">
        <f>M22</f>
        <v>0</v>
      </c>
      <c r="AD22" s="224">
        <v>2</v>
      </c>
      <c r="AE22" s="166" t="s">
        <v>244</v>
      </c>
      <c r="AF22" s="125" t="s">
        <v>407</v>
      </c>
      <c r="AG22" s="34" t="s">
        <v>408</v>
      </c>
      <c r="AH22" s="222" t="str">
        <f>$G$22</f>
        <v>Campañas Externas Realizadas</v>
      </c>
      <c r="AI22" s="235">
        <f>N22</f>
        <v>1</v>
      </c>
      <c r="AJ22" s="224"/>
      <c r="AK22" s="225">
        <f>AJ22/AI22</f>
        <v>0</v>
      </c>
      <c r="AL22" s="34"/>
      <c r="AM22" s="34"/>
      <c r="AN22" s="222" t="str">
        <f>$G$22</f>
        <v>Campañas Externas Realizadas</v>
      </c>
      <c r="AO22" s="235">
        <f>O22</f>
        <v>0</v>
      </c>
      <c r="AP22" s="224"/>
      <c r="AQ22" s="225" t="e">
        <f>AP22/AO22</f>
        <v>#DIV/0!</v>
      </c>
      <c r="AR22" s="226"/>
      <c r="AS22" s="34"/>
      <c r="AT22" s="222" t="str">
        <f>$G$22</f>
        <v>Campañas Externas Realizadas</v>
      </c>
      <c r="AU22" s="235">
        <f>P22</f>
        <v>3</v>
      </c>
      <c r="AV22" s="224"/>
      <c r="AW22" s="225">
        <f>AV22/AU22</f>
        <v>0</v>
      </c>
      <c r="AX22" s="225">
        <f>AW22*E22</f>
        <v>0</v>
      </c>
      <c r="AY22" s="227"/>
    </row>
    <row r="23" spans="1:146" ht="374.25" customHeight="1" x14ac:dyDescent="0.3">
      <c r="A23" s="61">
        <v>7</v>
      </c>
      <c r="B23" s="305"/>
      <c r="C23" s="310"/>
      <c r="D23" s="368" t="s">
        <v>110</v>
      </c>
      <c r="E23" s="68">
        <v>0.02</v>
      </c>
      <c r="F23" s="69" t="s">
        <v>51</v>
      </c>
      <c r="G23" s="88" t="s">
        <v>111</v>
      </c>
      <c r="H23" s="71" t="s">
        <v>112</v>
      </c>
      <c r="I23" s="69" t="s">
        <v>86</v>
      </c>
      <c r="J23" s="69" t="s">
        <v>54</v>
      </c>
      <c r="K23" s="69" t="s">
        <v>113</v>
      </c>
      <c r="L23" s="148">
        <v>3</v>
      </c>
      <c r="M23" s="148">
        <v>2</v>
      </c>
      <c r="N23" s="148">
        <v>2</v>
      </c>
      <c r="O23" s="148">
        <v>2</v>
      </c>
      <c r="P23" s="149">
        <v>9</v>
      </c>
      <c r="Q23" s="69" t="s">
        <v>56</v>
      </c>
      <c r="R23" s="260" t="s">
        <v>107</v>
      </c>
      <c r="S23" s="34" t="s">
        <v>99</v>
      </c>
      <c r="T23" s="34" t="s">
        <v>100</v>
      </c>
      <c r="U23" s="34" t="s">
        <v>60</v>
      </c>
      <c r="V23" s="165" t="str">
        <f>$G$23</f>
        <v>Campañas Internas Realizadas</v>
      </c>
      <c r="W23" s="174">
        <f>L23</f>
        <v>3</v>
      </c>
      <c r="X23" s="174">
        <v>3</v>
      </c>
      <c r="Y23" s="167">
        <f>X23/W23</f>
        <v>1</v>
      </c>
      <c r="Z23" s="125" t="s">
        <v>114</v>
      </c>
      <c r="AA23" s="125" t="s">
        <v>115</v>
      </c>
      <c r="AB23" s="222" t="str">
        <f>$G$23</f>
        <v>Campañas Internas Realizadas</v>
      </c>
      <c r="AC23" s="235">
        <f>M23</f>
        <v>2</v>
      </c>
      <c r="AD23" s="224">
        <v>2</v>
      </c>
      <c r="AE23" s="343">
        <f t="shared" si="0"/>
        <v>1</v>
      </c>
      <c r="AF23" s="125" t="s">
        <v>409</v>
      </c>
      <c r="AG23" s="34" t="s">
        <v>410</v>
      </c>
      <c r="AH23" s="222" t="str">
        <f>$G$23</f>
        <v>Campañas Internas Realizadas</v>
      </c>
      <c r="AI23" s="235">
        <f>N23</f>
        <v>2</v>
      </c>
      <c r="AJ23" s="224"/>
      <c r="AK23" s="225">
        <f>AJ23/AI23</f>
        <v>0</v>
      </c>
      <c r="AL23" s="34"/>
      <c r="AM23" s="34"/>
      <c r="AN23" s="222" t="str">
        <f>$G$23</f>
        <v>Campañas Internas Realizadas</v>
      </c>
      <c r="AO23" s="235">
        <f>O23</f>
        <v>2</v>
      </c>
      <c r="AP23" s="224"/>
      <c r="AQ23" s="225">
        <f>AP23/AO23</f>
        <v>0</v>
      </c>
      <c r="AR23" s="226"/>
      <c r="AS23" s="34"/>
      <c r="AT23" s="222" t="str">
        <f>$G$23</f>
        <v>Campañas Internas Realizadas</v>
      </c>
      <c r="AU23" s="235">
        <f>P23</f>
        <v>9</v>
      </c>
      <c r="AV23" s="224"/>
      <c r="AW23" s="225">
        <f>AV23/AU23</f>
        <v>0</v>
      </c>
      <c r="AX23" s="225">
        <f>AW23*E23</f>
        <v>0</v>
      </c>
      <c r="AY23" s="227"/>
    </row>
    <row r="24" spans="1:146" ht="97.5" customHeight="1" thickBot="1" x14ac:dyDescent="0.35">
      <c r="A24" s="76"/>
      <c r="B24" s="305"/>
      <c r="C24" s="311"/>
      <c r="D24" s="369" t="s">
        <v>81</v>
      </c>
      <c r="E24" s="89">
        <v>7.0000000000000007E-2</v>
      </c>
      <c r="F24" s="90"/>
      <c r="G24" s="91"/>
      <c r="H24" s="92"/>
      <c r="I24" s="90"/>
      <c r="J24" s="90"/>
      <c r="K24" s="90"/>
      <c r="L24" s="150"/>
      <c r="M24" s="150"/>
      <c r="N24" s="150"/>
      <c r="O24" s="151"/>
      <c r="P24" s="152"/>
      <c r="Q24" s="90"/>
      <c r="R24" s="94"/>
      <c r="S24" s="93"/>
      <c r="T24" s="93"/>
      <c r="U24" s="94"/>
      <c r="V24" s="175"/>
      <c r="W24" s="176"/>
      <c r="X24" s="177"/>
      <c r="Y24" s="178"/>
      <c r="Z24" s="130"/>
      <c r="AA24" s="130"/>
      <c r="AB24" s="236"/>
      <c r="AC24" s="237"/>
      <c r="AD24" s="238"/>
      <c r="AE24" s="239"/>
      <c r="AF24" s="94"/>
      <c r="AG24" s="94"/>
      <c r="AH24" s="236"/>
      <c r="AI24" s="237"/>
      <c r="AJ24" s="238"/>
      <c r="AK24" s="239"/>
      <c r="AL24" s="94"/>
      <c r="AM24" s="94"/>
      <c r="AN24" s="236"/>
      <c r="AO24" s="237"/>
      <c r="AP24" s="238"/>
      <c r="AQ24" s="239"/>
      <c r="AR24" s="240"/>
      <c r="AS24" s="94"/>
      <c r="AT24" s="236"/>
      <c r="AU24" s="237"/>
      <c r="AV24" s="238"/>
      <c r="AW24" s="239"/>
      <c r="AX24" s="239"/>
      <c r="AY24" s="241"/>
    </row>
    <row r="25" spans="1:146" s="280" customFormat="1" ht="210" customHeight="1" x14ac:dyDescent="0.3">
      <c r="A25" s="270">
        <v>8</v>
      </c>
      <c r="B25" s="313"/>
      <c r="C25" s="324" t="s">
        <v>116</v>
      </c>
      <c r="D25" s="370" t="s">
        <v>478</v>
      </c>
      <c r="E25" s="325">
        <v>0.02</v>
      </c>
      <c r="F25" s="326" t="s">
        <v>64</v>
      </c>
      <c r="G25" s="327" t="s">
        <v>368</v>
      </c>
      <c r="H25" s="327" t="s">
        <v>367</v>
      </c>
      <c r="I25" s="326">
        <v>1010</v>
      </c>
      <c r="J25" s="326" t="s">
        <v>54</v>
      </c>
      <c r="K25" s="326" t="s">
        <v>369</v>
      </c>
      <c r="L25" s="197">
        <v>41</v>
      </c>
      <c r="M25" s="197">
        <v>0</v>
      </c>
      <c r="N25" s="153">
        <v>121</v>
      </c>
      <c r="O25" s="153">
        <v>122</v>
      </c>
      <c r="P25" s="153">
        <v>284</v>
      </c>
      <c r="Q25" s="326" t="s">
        <v>56</v>
      </c>
      <c r="R25" s="179" t="s">
        <v>370</v>
      </c>
      <c r="S25" s="328" t="s">
        <v>118</v>
      </c>
      <c r="T25" s="165" t="s">
        <v>371</v>
      </c>
      <c r="U25" s="179" t="s">
        <v>60</v>
      </c>
      <c r="V25" s="179" t="str">
        <f>$G$25</f>
        <v>Actuaciones de obras anteriores a la ley 1801/2016 archivadas en la vigencia 2018</v>
      </c>
      <c r="W25" s="262">
        <v>41</v>
      </c>
      <c r="X25" s="198">
        <v>41</v>
      </c>
      <c r="Y25" s="195">
        <v>1</v>
      </c>
      <c r="Z25" s="329" t="s">
        <v>373</v>
      </c>
      <c r="AA25" s="330" t="s">
        <v>372</v>
      </c>
      <c r="AB25" s="179" t="str">
        <f>$G$25</f>
        <v>Actuaciones de obras anteriores a la ley 1801/2016 archivadas en la vigencia 2018</v>
      </c>
      <c r="AC25" s="198">
        <f t="shared" ref="AC25:AC33" si="1">M25</f>
        <v>0</v>
      </c>
      <c r="AD25" s="198">
        <v>39</v>
      </c>
      <c r="AE25" s="166" t="s">
        <v>244</v>
      </c>
      <c r="AF25" s="329" t="s">
        <v>432</v>
      </c>
      <c r="AG25" s="330" t="s">
        <v>372</v>
      </c>
      <c r="AH25" s="179" t="str">
        <f>$G$25</f>
        <v>Actuaciones de obras anteriores a la ley 1801/2016 archivadas en la vigencia 2018</v>
      </c>
      <c r="AI25" s="198">
        <f t="shared" ref="AI25:AI33" si="2">N25</f>
        <v>121</v>
      </c>
      <c r="AJ25" s="198"/>
      <c r="AK25" s="331">
        <f t="shared" ref="AK25:AK33" si="3">AJ25/AI25</f>
        <v>0</v>
      </c>
      <c r="AL25" s="179"/>
      <c r="AM25" s="179"/>
      <c r="AN25" s="179" t="str">
        <f>$G$25</f>
        <v>Actuaciones de obras anteriores a la ley 1801/2016 archivadas en la vigencia 2018</v>
      </c>
      <c r="AO25" s="357">
        <f>O25</f>
        <v>122</v>
      </c>
      <c r="AP25" s="198"/>
      <c r="AQ25" s="331">
        <f t="shared" ref="AQ25:AQ33" si="4">AP25/AO25</f>
        <v>0</v>
      </c>
      <c r="AR25" s="332"/>
      <c r="AS25" s="179"/>
      <c r="AT25" s="179" t="str">
        <f>$G$25</f>
        <v>Actuaciones de obras anteriores a la ley 1801/2016 archivadas en la vigencia 2018</v>
      </c>
      <c r="AU25" s="357">
        <f t="shared" ref="AU25:AU33" si="5">P25</f>
        <v>284</v>
      </c>
      <c r="AV25" s="198"/>
      <c r="AW25" s="331">
        <f t="shared" ref="AW25:AW33" si="6">AV25/AU25</f>
        <v>0</v>
      </c>
      <c r="AX25" s="331">
        <f t="shared" ref="AX25:AX33" si="7">AW25*E25</f>
        <v>0</v>
      </c>
      <c r="AY25" s="333"/>
      <c r="AZ25" s="279"/>
      <c r="BA25" s="279"/>
      <c r="BB25" s="279"/>
      <c r="BC25" s="279"/>
    </row>
    <row r="26" spans="1:146" s="280" customFormat="1" ht="106.5" customHeight="1" thickBot="1" x14ac:dyDescent="0.35">
      <c r="A26" s="281">
        <v>9</v>
      </c>
      <c r="B26" s="313"/>
      <c r="C26" s="334"/>
      <c r="D26" s="370" t="s">
        <v>479</v>
      </c>
      <c r="E26" s="322">
        <v>0.02</v>
      </c>
      <c r="F26" s="282" t="s">
        <v>51</v>
      </c>
      <c r="G26" s="327" t="s">
        <v>375</v>
      </c>
      <c r="H26" s="327" t="s">
        <v>376</v>
      </c>
      <c r="I26" s="282">
        <v>664</v>
      </c>
      <c r="J26" s="326" t="s">
        <v>54</v>
      </c>
      <c r="K26" s="326" t="s">
        <v>369</v>
      </c>
      <c r="L26" s="148">
        <v>20</v>
      </c>
      <c r="M26" s="261">
        <v>0</v>
      </c>
      <c r="N26" s="148">
        <v>39</v>
      </c>
      <c r="O26" s="148">
        <v>39</v>
      </c>
      <c r="P26" s="451">
        <f>SUM(L26:O26)</f>
        <v>98</v>
      </c>
      <c r="Q26" s="282" t="s">
        <v>56</v>
      </c>
      <c r="R26" s="179" t="s">
        <v>370</v>
      </c>
      <c r="S26" s="165" t="s">
        <v>118</v>
      </c>
      <c r="T26" s="165" t="s">
        <v>371</v>
      </c>
      <c r="U26" s="165" t="s">
        <v>60</v>
      </c>
      <c r="V26" s="165" t="str">
        <f>$G$26</f>
        <v>Actuaciones de establecimiento de comercio anteriores a la ley 1801/2016 archivadas en la vigencia 2018</v>
      </c>
      <c r="W26" s="263">
        <v>20</v>
      </c>
      <c r="X26" s="174">
        <v>20</v>
      </c>
      <c r="Y26" s="167">
        <v>1</v>
      </c>
      <c r="Z26" s="329" t="s">
        <v>374</v>
      </c>
      <c r="AA26" s="330" t="s">
        <v>372</v>
      </c>
      <c r="AB26" s="165" t="str">
        <f>$G$26</f>
        <v>Actuaciones de establecimiento de comercio anteriores a la ley 1801/2016 archivadas en la vigencia 2018</v>
      </c>
      <c r="AC26" s="192">
        <v>0</v>
      </c>
      <c r="AD26" s="174">
        <v>0</v>
      </c>
      <c r="AE26" s="166" t="s">
        <v>244</v>
      </c>
      <c r="AF26" s="286" t="s">
        <v>433</v>
      </c>
      <c r="AG26" s="330" t="s">
        <v>372</v>
      </c>
      <c r="AH26" s="165" t="str">
        <f>$G$26</f>
        <v>Actuaciones de establecimiento de comercio anteriores a la ley 1801/2016 archivadas en la vigencia 2018</v>
      </c>
      <c r="AI26" s="174">
        <f t="shared" si="2"/>
        <v>39</v>
      </c>
      <c r="AJ26" s="174"/>
      <c r="AK26" s="285">
        <f t="shared" si="3"/>
        <v>0</v>
      </c>
      <c r="AL26" s="165"/>
      <c r="AM26" s="165"/>
      <c r="AN26" s="165" t="str">
        <f>$G$26</f>
        <v>Actuaciones de establecimiento de comercio anteriores a la ley 1801/2016 archivadas en la vigencia 2018</v>
      </c>
      <c r="AO26" s="192">
        <f t="shared" ref="AO26:AO44" si="8">O26</f>
        <v>39</v>
      </c>
      <c r="AP26" s="174"/>
      <c r="AQ26" s="285">
        <f t="shared" si="4"/>
        <v>0</v>
      </c>
      <c r="AR26" s="286"/>
      <c r="AS26" s="165"/>
      <c r="AT26" s="165" t="str">
        <f>$G$26</f>
        <v>Actuaciones de establecimiento de comercio anteriores a la ley 1801/2016 archivadas en la vigencia 2018</v>
      </c>
      <c r="AU26" s="192">
        <f t="shared" si="5"/>
        <v>98</v>
      </c>
      <c r="AV26" s="174"/>
      <c r="AW26" s="285">
        <f t="shared" si="6"/>
        <v>0</v>
      </c>
      <c r="AX26" s="285">
        <f t="shared" si="7"/>
        <v>0</v>
      </c>
      <c r="AY26" s="287"/>
      <c r="AZ26" s="279"/>
      <c r="BA26" s="279"/>
      <c r="BB26" s="279"/>
      <c r="BC26" s="279"/>
    </row>
    <row r="27" spans="1:146" ht="224.25" customHeight="1" x14ac:dyDescent="0.3">
      <c r="A27" s="61">
        <v>10</v>
      </c>
      <c r="B27" s="305"/>
      <c r="C27" s="312"/>
      <c r="D27" s="283" t="s">
        <v>453</v>
      </c>
      <c r="E27" s="72">
        <v>0.02</v>
      </c>
      <c r="F27" s="69" t="s">
        <v>51</v>
      </c>
      <c r="G27" s="70" t="s">
        <v>121</v>
      </c>
      <c r="H27" s="70" t="s">
        <v>122</v>
      </c>
      <c r="I27" s="69">
        <v>51</v>
      </c>
      <c r="J27" s="69" t="s">
        <v>54</v>
      </c>
      <c r="K27" s="69" t="s">
        <v>123</v>
      </c>
      <c r="L27" s="148">
        <v>6</v>
      </c>
      <c r="M27" s="148">
        <v>6</v>
      </c>
      <c r="N27" s="148">
        <v>6</v>
      </c>
      <c r="O27" s="148">
        <v>6</v>
      </c>
      <c r="P27" s="148">
        <f>SUM(L27:O27)</f>
        <v>24</v>
      </c>
      <c r="Q27" s="69" t="s">
        <v>56</v>
      </c>
      <c r="R27" s="34" t="s">
        <v>124</v>
      </c>
      <c r="S27" s="34" t="s">
        <v>118</v>
      </c>
      <c r="T27" s="34" t="s">
        <v>119</v>
      </c>
      <c r="U27" s="34" t="s">
        <v>60</v>
      </c>
      <c r="V27" s="165" t="str">
        <f>$G$27</f>
        <v>Acciones de Control u Operativos en Materia de Urbanimos Relacionados con la Integridad del Espacio Público Realizados</v>
      </c>
      <c r="W27" s="174">
        <f t="shared" ref="W27:W33" si="9">L27</f>
        <v>6</v>
      </c>
      <c r="X27" s="174">
        <v>18</v>
      </c>
      <c r="Y27" s="167">
        <v>1</v>
      </c>
      <c r="Z27" s="127" t="s">
        <v>125</v>
      </c>
      <c r="AA27" s="127" t="s">
        <v>126</v>
      </c>
      <c r="AB27" s="222" t="str">
        <f>$G$27</f>
        <v>Acciones de Control u Operativos en Materia de Urbanimos Relacionados con la Integridad del Espacio Público Realizados</v>
      </c>
      <c r="AC27" s="235">
        <f t="shared" si="1"/>
        <v>6</v>
      </c>
      <c r="AD27" s="224">
        <v>14</v>
      </c>
      <c r="AE27" s="343">
        <v>1</v>
      </c>
      <c r="AF27" s="127" t="s">
        <v>439</v>
      </c>
      <c r="AG27" s="127" t="s">
        <v>434</v>
      </c>
      <c r="AH27" s="222" t="str">
        <f>$G$27</f>
        <v>Acciones de Control u Operativos en Materia de Urbanimos Relacionados con la Integridad del Espacio Público Realizados</v>
      </c>
      <c r="AI27" s="235">
        <f t="shared" si="2"/>
        <v>6</v>
      </c>
      <c r="AJ27" s="224"/>
      <c r="AK27" s="225">
        <f t="shared" si="3"/>
        <v>0</v>
      </c>
      <c r="AL27" s="34"/>
      <c r="AM27" s="34"/>
      <c r="AN27" s="222" t="str">
        <f>$G$27</f>
        <v>Acciones de Control u Operativos en Materia de Urbanimos Relacionados con la Integridad del Espacio Público Realizados</v>
      </c>
      <c r="AO27" s="235">
        <f t="shared" si="8"/>
        <v>6</v>
      </c>
      <c r="AP27" s="224"/>
      <c r="AQ27" s="225">
        <f t="shared" si="4"/>
        <v>0</v>
      </c>
      <c r="AR27" s="226"/>
      <c r="AS27" s="34"/>
      <c r="AT27" s="222" t="str">
        <f>$G$27</f>
        <v>Acciones de Control u Operativos en Materia de Urbanimos Relacionados con la Integridad del Espacio Público Realizados</v>
      </c>
      <c r="AU27" s="235">
        <f t="shared" si="5"/>
        <v>24</v>
      </c>
      <c r="AV27" s="224"/>
      <c r="AW27" s="225">
        <f t="shared" si="6"/>
        <v>0</v>
      </c>
      <c r="AX27" s="225">
        <f t="shared" si="7"/>
        <v>0</v>
      </c>
      <c r="AY27" s="227"/>
    </row>
    <row r="28" spans="1:146" ht="251.25" customHeight="1" thickBot="1" x14ac:dyDescent="0.35">
      <c r="A28" s="67">
        <v>11</v>
      </c>
      <c r="B28" s="305"/>
      <c r="C28" s="312"/>
      <c r="D28" s="283" t="s">
        <v>127</v>
      </c>
      <c r="E28" s="72">
        <v>0.02</v>
      </c>
      <c r="F28" s="69" t="s">
        <v>51</v>
      </c>
      <c r="G28" s="70" t="s">
        <v>128</v>
      </c>
      <c r="H28" s="70" t="s">
        <v>129</v>
      </c>
      <c r="I28" s="69">
        <v>33</v>
      </c>
      <c r="J28" s="69" t="s">
        <v>54</v>
      </c>
      <c r="K28" s="69" t="s">
        <v>130</v>
      </c>
      <c r="L28" s="148">
        <v>10</v>
      </c>
      <c r="M28" s="148">
        <v>12</v>
      </c>
      <c r="N28" s="148">
        <v>10</v>
      </c>
      <c r="O28" s="148">
        <v>10</v>
      </c>
      <c r="P28" s="148">
        <f>O28+N28+M28+L28</f>
        <v>42</v>
      </c>
      <c r="Q28" s="69" t="s">
        <v>56</v>
      </c>
      <c r="R28" s="34" t="s">
        <v>124</v>
      </c>
      <c r="S28" s="34" t="s">
        <v>118</v>
      </c>
      <c r="T28" s="34" t="s">
        <v>119</v>
      </c>
      <c r="U28" s="34" t="s">
        <v>60</v>
      </c>
      <c r="V28" s="165" t="str">
        <f>$G$28</f>
        <v>Acciones de Control u Operativos en materia de actividad economica Realizados</v>
      </c>
      <c r="W28" s="174">
        <v>10</v>
      </c>
      <c r="X28" s="174">
        <v>21</v>
      </c>
      <c r="Y28" s="167">
        <v>1</v>
      </c>
      <c r="Z28" s="127" t="s">
        <v>440</v>
      </c>
      <c r="AA28" s="127" t="s">
        <v>441</v>
      </c>
      <c r="AB28" s="222" t="str">
        <f>$G$28</f>
        <v>Acciones de Control u Operativos en materia de actividad economica Realizados</v>
      </c>
      <c r="AC28" s="235">
        <f t="shared" si="1"/>
        <v>12</v>
      </c>
      <c r="AD28" s="224">
        <v>13</v>
      </c>
      <c r="AE28" s="343">
        <v>1</v>
      </c>
      <c r="AF28" s="127" t="s">
        <v>443</v>
      </c>
      <c r="AG28" s="226" t="s">
        <v>442</v>
      </c>
      <c r="AH28" s="222" t="str">
        <f>$G$28</f>
        <v>Acciones de Control u Operativos en materia de actividad economica Realizados</v>
      </c>
      <c r="AI28" s="235">
        <f t="shared" si="2"/>
        <v>10</v>
      </c>
      <c r="AJ28" s="224"/>
      <c r="AK28" s="225">
        <f t="shared" si="3"/>
        <v>0</v>
      </c>
      <c r="AL28" s="34"/>
      <c r="AM28" s="34"/>
      <c r="AN28" s="222" t="str">
        <f>$G$28</f>
        <v>Acciones de Control u Operativos en materia de actividad economica Realizados</v>
      </c>
      <c r="AO28" s="235">
        <f t="shared" si="8"/>
        <v>10</v>
      </c>
      <c r="AP28" s="224"/>
      <c r="AQ28" s="225">
        <f t="shared" si="4"/>
        <v>0</v>
      </c>
      <c r="AR28" s="226"/>
      <c r="AS28" s="34"/>
      <c r="AT28" s="222" t="str">
        <f>$G$28</f>
        <v>Acciones de Control u Operativos en materia de actividad economica Realizados</v>
      </c>
      <c r="AU28" s="235">
        <f t="shared" si="5"/>
        <v>42</v>
      </c>
      <c r="AV28" s="224"/>
      <c r="AW28" s="225">
        <f t="shared" si="6"/>
        <v>0</v>
      </c>
      <c r="AX28" s="225">
        <f t="shared" si="7"/>
        <v>0</v>
      </c>
      <c r="AY28" s="227"/>
    </row>
    <row r="29" spans="1:146" ht="192" customHeight="1" x14ac:dyDescent="0.3">
      <c r="A29" s="61">
        <v>12</v>
      </c>
      <c r="B29" s="305"/>
      <c r="C29" s="312"/>
      <c r="D29" s="283" t="s">
        <v>131</v>
      </c>
      <c r="E29" s="72">
        <v>0.02</v>
      </c>
      <c r="F29" s="69" t="s">
        <v>51</v>
      </c>
      <c r="G29" s="70" t="s">
        <v>132</v>
      </c>
      <c r="H29" s="70" t="s">
        <v>133</v>
      </c>
      <c r="I29" s="69">
        <v>15</v>
      </c>
      <c r="J29" s="69" t="s">
        <v>54</v>
      </c>
      <c r="K29" s="69" t="s">
        <v>134</v>
      </c>
      <c r="L29" s="148">
        <v>6</v>
      </c>
      <c r="M29" s="148">
        <v>6</v>
      </c>
      <c r="N29" s="148">
        <v>6</v>
      </c>
      <c r="O29" s="148">
        <v>6</v>
      </c>
      <c r="P29" s="148">
        <v>24</v>
      </c>
      <c r="Q29" s="69" t="s">
        <v>56</v>
      </c>
      <c r="R29" s="34" t="s">
        <v>124</v>
      </c>
      <c r="S29" s="34" t="s">
        <v>118</v>
      </c>
      <c r="T29" s="34" t="s">
        <v>119</v>
      </c>
      <c r="U29" s="34" t="s">
        <v>60</v>
      </c>
      <c r="V29" s="165" t="str">
        <f>$G$29</f>
        <v>Acciones de control u operativos en materia de urbanismo relacionados con la integridad urbanistica Realizados</v>
      </c>
      <c r="W29" s="174">
        <f t="shared" si="9"/>
        <v>6</v>
      </c>
      <c r="X29" s="174">
        <v>24</v>
      </c>
      <c r="Y29" s="167">
        <v>1</v>
      </c>
      <c r="Z29" s="127" t="s">
        <v>135</v>
      </c>
      <c r="AA29" s="127" t="s">
        <v>423</v>
      </c>
      <c r="AB29" s="222" t="str">
        <f>$G$29</f>
        <v>Acciones de control u operativos en materia de urbanismo relacionados con la integridad urbanistica Realizados</v>
      </c>
      <c r="AC29" s="235">
        <f t="shared" si="1"/>
        <v>6</v>
      </c>
      <c r="AD29" s="224">
        <v>169</v>
      </c>
      <c r="AE29" s="342">
        <v>1</v>
      </c>
      <c r="AF29" s="34" t="s">
        <v>425</v>
      </c>
      <c r="AG29" s="226" t="s">
        <v>424</v>
      </c>
      <c r="AH29" s="222" t="str">
        <f>$G$29</f>
        <v>Acciones de control u operativos en materia de urbanismo relacionados con la integridad urbanistica Realizados</v>
      </c>
      <c r="AI29" s="235">
        <f t="shared" si="2"/>
        <v>6</v>
      </c>
      <c r="AJ29" s="224"/>
      <c r="AK29" s="225">
        <f t="shared" si="3"/>
        <v>0</v>
      </c>
      <c r="AL29" s="34"/>
      <c r="AM29" s="34"/>
      <c r="AN29" s="222" t="str">
        <f>$G$29</f>
        <v>Acciones de control u operativos en materia de urbanismo relacionados con la integridad urbanistica Realizados</v>
      </c>
      <c r="AO29" s="235">
        <f t="shared" si="8"/>
        <v>6</v>
      </c>
      <c r="AP29" s="224"/>
      <c r="AQ29" s="225">
        <f t="shared" si="4"/>
        <v>0</v>
      </c>
      <c r="AR29" s="226"/>
      <c r="AS29" s="34"/>
      <c r="AT29" s="222" t="str">
        <f>$G$29</f>
        <v>Acciones de control u operativos en materia de urbanismo relacionados con la integridad urbanistica Realizados</v>
      </c>
      <c r="AU29" s="235">
        <f t="shared" si="5"/>
        <v>24</v>
      </c>
      <c r="AV29" s="224"/>
      <c r="AW29" s="225">
        <f t="shared" si="6"/>
        <v>0</v>
      </c>
      <c r="AX29" s="225">
        <f t="shared" si="7"/>
        <v>0</v>
      </c>
      <c r="AY29" s="227"/>
    </row>
    <row r="30" spans="1:146" ht="345.75" customHeight="1" thickBot="1" x14ac:dyDescent="0.35">
      <c r="A30" s="67">
        <v>13</v>
      </c>
      <c r="B30" s="305"/>
      <c r="C30" s="312"/>
      <c r="D30" s="283" t="s">
        <v>136</v>
      </c>
      <c r="E30" s="72">
        <v>0.02</v>
      </c>
      <c r="F30" s="69" t="s">
        <v>51</v>
      </c>
      <c r="G30" s="70" t="s">
        <v>137</v>
      </c>
      <c r="H30" s="70" t="s">
        <v>138</v>
      </c>
      <c r="I30" s="69">
        <v>22</v>
      </c>
      <c r="J30" s="69" t="s">
        <v>54</v>
      </c>
      <c r="K30" s="69" t="s">
        <v>139</v>
      </c>
      <c r="L30" s="148">
        <v>3</v>
      </c>
      <c r="M30" s="148">
        <v>3</v>
      </c>
      <c r="N30" s="148">
        <v>3</v>
      </c>
      <c r="O30" s="148">
        <v>3</v>
      </c>
      <c r="P30" s="148">
        <v>12</v>
      </c>
      <c r="Q30" s="69" t="s">
        <v>56</v>
      </c>
      <c r="R30" s="34" t="s">
        <v>124</v>
      </c>
      <c r="S30" s="34" t="s">
        <v>118</v>
      </c>
      <c r="T30" s="34" t="s">
        <v>119</v>
      </c>
      <c r="U30" s="34" t="s">
        <v>60</v>
      </c>
      <c r="V30" s="165" t="str">
        <f>$G$30</f>
        <v>Acciones de control u operativos en materia de ambiente, mineria y relaciones con los animales Realizados</v>
      </c>
      <c r="W30" s="174">
        <f t="shared" si="9"/>
        <v>3</v>
      </c>
      <c r="X30" s="174">
        <v>9</v>
      </c>
      <c r="Y30" s="167">
        <v>1</v>
      </c>
      <c r="Z30" s="127" t="s">
        <v>140</v>
      </c>
      <c r="AA30" s="127" t="s">
        <v>141</v>
      </c>
      <c r="AB30" s="222" t="str">
        <f>$G$30</f>
        <v>Acciones de control u operativos en materia de ambiente, mineria y relaciones con los animales Realizados</v>
      </c>
      <c r="AC30" s="235">
        <f t="shared" si="1"/>
        <v>3</v>
      </c>
      <c r="AD30" s="224">
        <v>12</v>
      </c>
      <c r="AE30" s="342">
        <v>1</v>
      </c>
      <c r="AF30" s="125" t="s">
        <v>414</v>
      </c>
      <c r="AG30" s="127" t="s">
        <v>415</v>
      </c>
      <c r="AH30" s="222" t="str">
        <f>$G$30</f>
        <v>Acciones de control u operativos en materia de ambiente, mineria y relaciones con los animales Realizados</v>
      </c>
      <c r="AI30" s="235">
        <f t="shared" si="2"/>
        <v>3</v>
      </c>
      <c r="AJ30" s="224"/>
      <c r="AK30" s="225">
        <f t="shared" si="3"/>
        <v>0</v>
      </c>
      <c r="AL30" s="34"/>
      <c r="AM30" s="34"/>
      <c r="AN30" s="222" t="str">
        <f>$G$30</f>
        <v>Acciones de control u operativos en materia de ambiente, mineria y relaciones con los animales Realizados</v>
      </c>
      <c r="AO30" s="235">
        <f t="shared" si="8"/>
        <v>3</v>
      </c>
      <c r="AP30" s="224"/>
      <c r="AQ30" s="225">
        <f t="shared" si="4"/>
        <v>0</v>
      </c>
      <c r="AR30" s="226"/>
      <c r="AS30" s="34"/>
      <c r="AT30" s="222" t="str">
        <f>$G$30</f>
        <v>Acciones de control u operativos en materia de ambiente, mineria y relaciones con los animales Realizados</v>
      </c>
      <c r="AU30" s="235">
        <f t="shared" si="5"/>
        <v>12</v>
      </c>
      <c r="AV30" s="224"/>
      <c r="AW30" s="225">
        <f t="shared" si="6"/>
        <v>0</v>
      </c>
      <c r="AX30" s="225">
        <f t="shared" si="7"/>
        <v>0</v>
      </c>
      <c r="AY30" s="227"/>
      <c r="EP30" s="35" t="s">
        <v>142</v>
      </c>
    </row>
    <row r="31" spans="1:146" ht="129" customHeight="1" x14ac:dyDescent="0.3">
      <c r="A31" s="61">
        <v>14</v>
      </c>
      <c r="B31" s="305"/>
      <c r="C31" s="312"/>
      <c r="D31" s="283" t="s">
        <v>143</v>
      </c>
      <c r="E31" s="72">
        <v>0.02</v>
      </c>
      <c r="F31" s="69" t="s">
        <v>51</v>
      </c>
      <c r="G31" s="70" t="s">
        <v>144</v>
      </c>
      <c r="H31" s="70" t="s">
        <v>145</v>
      </c>
      <c r="I31" s="69">
        <v>6</v>
      </c>
      <c r="J31" s="69" t="s">
        <v>54</v>
      </c>
      <c r="K31" s="69" t="s">
        <v>146</v>
      </c>
      <c r="L31" s="148">
        <v>0</v>
      </c>
      <c r="M31" s="148">
        <v>0</v>
      </c>
      <c r="N31" s="148">
        <v>0</v>
      </c>
      <c r="O31" s="148">
        <v>10</v>
      </c>
      <c r="P31" s="148">
        <v>0.1</v>
      </c>
      <c r="Q31" s="69" t="s">
        <v>56</v>
      </c>
      <c r="R31" s="34" t="s">
        <v>124</v>
      </c>
      <c r="S31" s="34" t="s">
        <v>118</v>
      </c>
      <c r="T31" s="34" t="s">
        <v>119</v>
      </c>
      <c r="U31" s="34" t="s">
        <v>60</v>
      </c>
      <c r="V31" s="165" t="str">
        <f>$G$31</f>
        <v>Acciones de control u operativos en materia de convivencia relacionados con articulos pirotécnicos y sustancias peligrosas Realizados</v>
      </c>
      <c r="W31" s="174">
        <f t="shared" si="9"/>
        <v>0</v>
      </c>
      <c r="X31" s="174">
        <v>0</v>
      </c>
      <c r="Y31" s="167"/>
      <c r="Z31" s="127" t="s">
        <v>147</v>
      </c>
      <c r="AA31" s="132" t="s">
        <v>117</v>
      </c>
      <c r="AB31" s="222" t="str">
        <f>$G$31</f>
        <v>Acciones de control u operativos en materia de convivencia relacionados con articulos pirotécnicos y sustancias peligrosas Realizados</v>
      </c>
      <c r="AC31" s="235">
        <f t="shared" si="1"/>
        <v>0</v>
      </c>
      <c r="AD31" s="224">
        <v>0</v>
      </c>
      <c r="AE31" s="166" t="s">
        <v>244</v>
      </c>
      <c r="AF31" s="127" t="s">
        <v>444</v>
      </c>
      <c r="AG31" s="226" t="s">
        <v>244</v>
      </c>
      <c r="AH31" s="222" t="str">
        <f>$G$31</f>
        <v>Acciones de control u operativos en materia de convivencia relacionados con articulos pirotécnicos y sustancias peligrosas Realizados</v>
      </c>
      <c r="AI31" s="235">
        <f t="shared" si="2"/>
        <v>0</v>
      </c>
      <c r="AJ31" s="224"/>
      <c r="AK31" s="225" t="e">
        <f t="shared" si="3"/>
        <v>#DIV/0!</v>
      </c>
      <c r="AL31" s="34"/>
      <c r="AM31" s="34"/>
      <c r="AN31" s="222" t="str">
        <f>$G$31</f>
        <v>Acciones de control u operativos en materia de convivencia relacionados con articulos pirotécnicos y sustancias peligrosas Realizados</v>
      </c>
      <c r="AO31" s="235">
        <f t="shared" si="8"/>
        <v>10</v>
      </c>
      <c r="AP31" s="224"/>
      <c r="AQ31" s="225">
        <f t="shared" si="4"/>
        <v>0</v>
      </c>
      <c r="AR31" s="226"/>
      <c r="AS31" s="34"/>
      <c r="AT31" s="222" t="str">
        <f>$G$31</f>
        <v>Acciones de control u operativos en materia de convivencia relacionados con articulos pirotécnicos y sustancias peligrosas Realizados</v>
      </c>
      <c r="AU31" s="235">
        <f t="shared" si="5"/>
        <v>0.1</v>
      </c>
      <c r="AV31" s="224"/>
      <c r="AW31" s="225">
        <f t="shared" si="6"/>
        <v>0</v>
      </c>
      <c r="AX31" s="225">
        <f t="shared" si="7"/>
        <v>0</v>
      </c>
      <c r="AY31" s="227"/>
    </row>
    <row r="32" spans="1:146" ht="256.5" customHeight="1" x14ac:dyDescent="0.3">
      <c r="A32" s="67">
        <v>15</v>
      </c>
      <c r="B32" s="305"/>
      <c r="C32" s="312"/>
      <c r="D32" s="368" t="s">
        <v>361</v>
      </c>
      <c r="E32" s="72">
        <v>0.02</v>
      </c>
      <c r="F32" s="69" t="s">
        <v>51</v>
      </c>
      <c r="G32" s="70" t="s">
        <v>148</v>
      </c>
      <c r="H32" s="264" t="s">
        <v>362</v>
      </c>
      <c r="I32" s="69" t="s">
        <v>117</v>
      </c>
      <c r="J32" s="69" t="s">
        <v>54</v>
      </c>
      <c r="K32" s="69" t="s">
        <v>149</v>
      </c>
      <c r="L32" s="268">
        <v>0</v>
      </c>
      <c r="M32" s="268">
        <v>0</v>
      </c>
      <c r="N32" s="268">
        <v>0</v>
      </c>
      <c r="O32" s="268">
        <v>0.85</v>
      </c>
      <c r="P32" s="268">
        <v>0.85</v>
      </c>
      <c r="Q32" s="69" t="s">
        <v>56</v>
      </c>
      <c r="R32" s="34" t="s">
        <v>124</v>
      </c>
      <c r="S32" s="34" t="s">
        <v>118</v>
      </c>
      <c r="T32" s="34" t="s">
        <v>150</v>
      </c>
      <c r="U32" s="34" t="s">
        <v>60</v>
      </c>
      <c r="V32" s="165" t="str">
        <f>$G$32</f>
        <v>Porcentaje de auto que avocan conocimiento</v>
      </c>
      <c r="W32" s="166">
        <f t="shared" si="9"/>
        <v>0</v>
      </c>
      <c r="X32" s="166">
        <v>1</v>
      </c>
      <c r="Y32" s="167">
        <v>1</v>
      </c>
      <c r="Z32" s="127" t="s">
        <v>151</v>
      </c>
      <c r="AA32" s="127" t="s">
        <v>421</v>
      </c>
      <c r="AB32" s="222" t="str">
        <f>$G$32</f>
        <v>Porcentaje de auto que avocan conocimiento</v>
      </c>
      <c r="AC32" s="223">
        <f t="shared" si="1"/>
        <v>0</v>
      </c>
      <c r="AD32" s="347">
        <v>1</v>
      </c>
      <c r="AE32" s="166" t="s">
        <v>244</v>
      </c>
      <c r="AF32" s="226" t="s">
        <v>422</v>
      </c>
      <c r="AG32" s="34" t="s">
        <v>420</v>
      </c>
      <c r="AH32" s="222" t="str">
        <f>$G$32</f>
        <v>Porcentaje de auto que avocan conocimiento</v>
      </c>
      <c r="AI32" s="223">
        <f t="shared" si="2"/>
        <v>0</v>
      </c>
      <c r="AJ32" s="224"/>
      <c r="AK32" s="225" t="e">
        <f t="shared" si="3"/>
        <v>#DIV/0!</v>
      </c>
      <c r="AL32" s="34"/>
      <c r="AM32" s="34"/>
      <c r="AN32" s="222" t="str">
        <f>$G$32</f>
        <v>Porcentaje de auto que avocan conocimiento</v>
      </c>
      <c r="AO32" s="223">
        <f t="shared" si="8"/>
        <v>0.85</v>
      </c>
      <c r="AP32" s="224"/>
      <c r="AQ32" s="225">
        <f t="shared" si="4"/>
        <v>0</v>
      </c>
      <c r="AR32" s="226"/>
      <c r="AS32" s="34"/>
      <c r="AT32" s="222" t="str">
        <f>$G$32</f>
        <v>Porcentaje de auto que avocan conocimiento</v>
      </c>
      <c r="AU32" s="223">
        <f t="shared" si="5"/>
        <v>0.85</v>
      </c>
      <c r="AV32" s="224"/>
      <c r="AW32" s="225">
        <f t="shared" si="6"/>
        <v>0</v>
      </c>
      <c r="AX32" s="225">
        <f t="shared" si="7"/>
        <v>0</v>
      </c>
      <c r="AY32" s="227"/>
    </row>
    <row r="33" spans="1:55" ht="93.75" customHeight="1" x14ac:dyDescent="0.3">
      <c r="A33" s="76"/>
      <c r="B33" s="305"/>
      <c r="C33" s="312"/>
      <c r="D33" s="371" t="s">
        <v>363</v>
      </c>
      <c r="E33" s="72">
        <v>0.02</v>
      </c>
      <c r="F33" s="69" t="s">
        <v>51</v>
      </c>
      <c r="G33" s="70" t="s">
        <v>364</v>
      </c>
      <c r="H33" s="265" t="s">
        <v>365</v>
      </c>
      <c r="I33" s="69" t="s">
        <v>117</v>
      </c>
      <c r="J33" s="69" t="s">
        <v>54</v>
      </c>
      <c r="K33" s="69" t="s">
        <v>366</v>
      </c>
      <c r="L33" s="268">
        <v>0</v>
      </c>
      <c r="M33" s="268">
        <v>0</v>
      </c>
      <c r="N33" s="268">
        <v>0</v>
      </c>
      <c r="O33" s="268">
        <v>0.5</v>
      </c>
      <c r="P33" s="268">
        <v>0.5</v>
      </c>
      <c r="Q33" s="69" t="s">
        <v>56</v>
      </c>
      <c r="R33" s="34"/>
      <c r="S33" s="34" t="s">
        <v>377</v>
      </c>
      <c r="T33" s="34"/>
      <c r="U33" s="34" t="s">
        <v>378</v>
      </c>
      <c r="V33" s="70" t="s">
        <v>364</v>
      </c>
      <c r="W33" s="166">
        <f t="shared" si="9"/>
        <v>0</v>
      </c>
      <c r="X33" s="166" t="s">
        <v>244</v>
      </c>
      <c r="Y33" s="166" t="s">
        <v>244</v>
      </c>
      <c r="Z33" s="166" t="s">
        <v>244</v>
      </c>
      <c r="AA33" s="166" t="s">
        <v>244</v>
      </c>
      <c r="AB33" s="166" t="s">
        <v>244</v>
      </c>
      <c r="AC33" s="223">
        <f t="shared" si="1"/>
        <v>0</v>
      </c>
      <c r="AD33" s="166" t="s">
        <v>244</v>
      </c>
      <c r="AE33" s="166" t="s">
        <v>244</v>
      </c>
      <c r="AF33" s="166" t="s">
        <v>244</v>
      </c>
      <c r="AG33" s="166" t="s">
        <v>244</v>
      </c>
      <c r="AH33" s="166" t="s">
        <v>244</v>
      </c>
      <c r="AI33" s="223">
        <f t="shared" si="2"/>
        <v>0</v>
      </c>
      <c r="AJ33" s="224"/>
      <c r="AK33" s="225" t="e">
        <f t="shared" si="3"/>
        <v>#DIV/0!</v>
      </c>
      <c r="AL33" s="34"/>
      <c r="AM33" s="34"/>
      <c r="AN33" s="222"/>
      <c r="AO33" s="223">
        <f t="shared" si="8"/>
        <v>0.5</v>
      </c>
      <c r="AP33" s="224"/>
      <c r="AQ33" s="225">
        <f t="shared" si="4"/>
        <v>0</v>
      </c>
      <c r="AR33" s="226"/>
      <c r="AS33" s="34"/>
      <c r="AT33" s="222"/>
      <c r="AU33" s="223">
        <f t="shared" si="5"/>
        <v>0.5</v>
      </c>
      <c r="AV33" s="224"/>
      <c r="AW33" s="225">
        <f t="shared" si="6"/>
        <v>0</v>
      </c>
      <c r="AX33" s="225">
        <f t="shared" si="7"/>
        <v>0</v>
      </c>
      <c r="AY33" s="227"/>
    </row>
    <row r="34" spans="1:55" ht="93.75" customHeight="1" thickBot="1" x14ac:dyDescent="0.35">
      <c r="A34" s="76"/>
      <c r="B34" s="305"/>
      <c r="C34" s="269"/>
      <c r="D34" s="369" t="s">
        <v>81</v>
      </c>
      <c r="E34" s="84">
        <v>0.18</v>
      </c>
      <c r="F34" s="78"/>
      <c r="G34" s="79"/>
      <c r="H34" s="85"/>
      <c r="I34" s="78"/>
      <c r="J34" s="78"/>
      <c r="K34" s="78"/>
      <c r="L34" s="145"/>
      <c r="M34" s="145"/>
      <c r="N34" s="145"/>
      <c r="O34" s="144"/>
      <c r="P34" s="146"/>
      <c r="Q34" s="78"/>
      <c r="R34" s="81"/>
      <c r="S34" s="86"/>
      <c r="T34" s="86"/>
      <c r="U34" s="81"/>
      <c r="V34" s="170"/>
      <c r="W34" s="171"/>
      <c r="X34" s="172"/>
      <c r="Y34" s="173"/>
      <c r="Z34" s="128"/>
      <c r="AA34" s="128"/>
      <c r="AB34" s="228"/>
      <c r="AC34" s="229"/>
      <c r="AD34" s="230"/>
      <c r="AE34" s="231"/>
      <c r="AF34" s="81"/>
      <c r="AG34" s="81"/>
      <c r="AH34" s="228"/>
      <c r="AI34" s="229"/>
      <c r="AJ34" s="230"/>
      <c r="AK34" s="231"/>
      <c r="AL34" s="81"/>
      <c r="AM34" s="81"/>
      <c r="AN34" s="228"/>
      <c r="AO34" s="229">
        <f t="shared" si="8"/>
        <v>0</v>
      </c>
      <c r="AP34" s="230"/>
      <c r="AQ34" s="231"/>
      <c r="AR34" s="232"/>
      <c r="AS34" s="81"/>
      <c r="AT34" s="228"/>
      <c r="AU34" s="229"/>
      <c r="AV34" s="230"/>
      <c r="AW34" s="231"/>
      <c r="AX34" s="231"/>
      <c r="AY34" s="233"/>
    </row>
    <row r="35" spans="1:55" ht="402.75" customHeight="1" x14ac:dyDescent="0.3">
      <c r="A35" s="61">
        <v>17</v>
      </c>
      <c r="B35" s="305"/>
      <c r="C35" s="299" t="s">
        <v>152</v>
      </c>
      <c r="D35" s="372" t="s">
        <v>454</v>
      </c>
      <c r="E35" s="82">
        <v>0.02</v>
      </c>
      <c r="F35" s="63" t="s">
        <v>64</v>
      </c>
      <c r="G35" s="64" t="s">
        <v>153</v>
      </c>
      <c r="H35" s="64" t="s">
        <v>154</v>
      </c>
      <c r="I35" s="98">
        <v>0.99360000000000004</v>
      </c>
      <c r="J35" s="63" t="s">
        <v>54</v>
      </c>
      <c r="K35" s="63" t="s">
        <v>155</v>
      </c>
      <c r="L35" s="140">
        <v>0</v>
      </c>
      <c r="M35" s="140">
        <v>0.5</v>
      </c>
      <c r="N35" s="140">
        <v>0</v>
      </c>
      <c r="O35" s="140">
        <v>0.45</v>
      </c>
      <c r="P35" s="140">
        <v>0.95</v>
      </c>
      <c r="Q35" s="63" t="s">
        <v>156</v>
      </c>
      <c r="R35" s="66" t="s">
        <v>157</v>
      </c>
      <c r="S35" s="66" t="s">
        <v>158</v>
      </c>
      <c r="T35" s="66" t="s">
        <v>159</v>
      </c>
      <c r="U35" s="66" t="s">
        <v>60</v>
      </c>
      <c r="V35" s="162" t="str">
        <f>$G$35</f>
        <v>Porcentaje de Compromisos del Presupuesto de Inversión Directa Disponible a la Vigencia para el FDL</v>
      </c>
      <c r="W35" s="183">
        <f t="shared" ref="W35:W44" si="10">L35</f>
        <v>0</v>
      </c>
      <c r="X35" s="184">
        <v>0.26519999999999999</v>
      </c>
      <c r="Y35" s="185">
        <v>1</v>
      </c>
      <c r="Z35" s="129" t="s">
        <v>160</v>
      </c>
      <c r="AA35" s="129" t="s">
        <v>161</v>
      </c>
      <c r="AB35" s="216" t="str">
        <f>$G$35</f>
        <v>Porcentaje de Compromisos del Presupuesto de Inversión Directa Disponible a la Vigencia para el FDL</v>
      </c>
      <c r="AC35" s="217">
        <f t="shared" ref="AC35:AC44" si="11">M35</f>
        <v>0.5</v>
      </c>
      <c r="AD35" s="353">
        <v>0.3075</v>
      </c>
      <c r="AE35" s="338">
        <f t="shared" si="0"/>
        <v>0.61499999999999999</v>
      </c>
      <c r="AF35" s="125" t="s">
        <v>427</v>
      </c>
      <c r="AG35" s="220" t="s">
        <v>428</v>
      </c>
      <c r="AH35" s="216" t="str">
        <f>$G$35</f>
        <v>Porcentaje de Compromisos del Presupuesto de Inversión Directa Disponible a la Vigencia para el FDL</v>
      </c>
      <c r="AI35" s="217">
        <f t="shared" ref="AI35:AI44" si="12">N35</f>
        <v>0</v>
      </c>
      <c r="AJ35" s="218"/>
      <c r="AK35" s="219" t="e">
        <f t="shared" ref="AK35:AK44" si="13">AJ35/AI35</f>
        <v>#DIV/0!</v>
      </c>
      <c r="AL35" s="66"/>
      <c r="AM35" s="66"/>
      <c r="AN35" s="216" t="str">
        <f>$G$35</f>
        <v>Porcentaje de Compromisos del Presupuesto de Inversión Directa Disponible a la Vigencia para el FDL</v>
      </c>
      <c r="AO35" s="217">
        <f t="shared" si="8"/>
        <v>0.45</v>
      </c>
      <c r="AP35" s="218"/>
      <c r="AQ35" s="219">
        <f t="shared" ref="AQ35:AQ44" si="14">AP35/AO35</f>
        <v>0</v>
      </c>
      <c r="AR35" s="220"/>
      <c r="AS35" s="66"/>
      <c r="AT35" s="216" t="str">
        <f>$G$35</f>
        <v>Porcentaje de Compromisos del Presupuesto de Inversión Directa Disponible a la Vigencia para el FDL</v>
      </c>
      <c r="AU35" s="217">
        <f t="shared" ref="AU35:AU44" si="15">P35</f>
        <v>0.95</v>
      </c>
      <c r="AV35" s="218"/>
      <c r="AW35" s="219">
        <f t="shared" ref="AW35:AW44" si="16">AV35/AU35</f>
        <v>0</v>
      </c>
      <c r="AX35" s="219">
        <f t="shared" ref="AX35:AX44" si="17">AW35*E35</f>
        <v>0</v>
      </c>
      <c r="AY35" s="221"/>
    </row>
    <row r="36" spans="1:55" ht="347.25" customHeight="1" thickBot="1" x14ac:dyDescent="0.35">
      <c r="A36" s="67">
        <v>18</v>
      </c>
      <c r="B36" s="305"/>
      <c r="C36" s="300"/>
      <c r="D36" s="373" t="s">
        <v>455</v>
      </c>
      <c r="E36" s="68">
        <v>0.02</v>
      </c>
      <c r="F36" s="69" t="s">
        <v>51</v>
      </c>
      <c r="G36" s="70" t="s">
        <v>162</v>
      </c>
      <c r="H36" s="70" t="s">
        <v>163</v>
      </c>
      <c r="I36" s="74">
        <v>0.19869999999999999</v>
      </c>
      <c r="J36" s="69" t="s">
        <v>54</v>
      </c>
      <c r="K36" s="69" t="s">
        <v>164</v>
      </c>
      <c r="L36" s="268">
        <v>0</v>
      </c>
      <c r="M36" s="268">
        <v>0</v>
      </c>
      <c r="N36" s="268">
        <v>0.05</v>
      </c>
      <c r="O36" s="268">
        <v>0.25</v>
      </c>
      <c r="P36" s="268">
        <v>0.3</v>
      </c>
      <c r="Q36" s="69" t="s">
        <v>156</v>
      </c>
      <c r="R36" s="34" t="s">
        <v>157</v>
      </c>
      <c r="S36" s="34" t="s">
        <v>158</v>
      </c>
      <c r="T36" s="34" t="s">
        <v>159</v>
      </c>
      <c r="U36" s="34" t="s">
        <v>60</v>
      </c>
      <c r="V36" s="165" t="str">
        <f>$G$36</f>
        <v>Porcentaje de Giros de Presupuesto de Inversión Directa Realizados</v>
      </c>
      <c r="W36" s="166">
        <f t="shared" si="10"/>
        <v>0</v>
      </c>
      <c r="X36" s="166">
        <v>4.5100000000000001E-2</v>
      </c>
      <c r="Y36" s="186">
        <v>1</v>
      </c>
      <c r="Z36" s="133" t="s">
        <v>165</v>
      </c>
      <c r="AA36" s="127" t="s">
        <v>166</v>
      </c>
      <c r="AB36" s="222" t="str">
        <f>$G$36</f>
        <v>Porcentaje de Giros de Presupuesto de Inversión Directa Realizados</v>
      </c>
      <c r="AC36" s="223">
        <f t="shared" si="11"/>
        <v>0</v>
      </c>
      <c r="AD36" s="224" t="s">
        <v>417</v>
      </c>
      <c r="AE36" s="342">
        <v>1</v>
      </c>
      <c r="AF36" s="125" t="s">
        <v>416</v>
      </c>
      <c r="AG36" s="127" t="s">
        <v>429</v>
      </c>
      <c r="AH36" s="222" t="str">
        <f>$G$36</f>
        <v>Porcentaje de Giros de Presupuesto de Inversión Directa Realizados</v>
      </c>
      <c r="AI36" s="223">
        <f t="shared" si="12"/>
        <v>0.05</v>
      </c>
      <c r="AJ36" s="224"/>
      <c r="AK36" s="225">
        <f t="shared" si="13"/>
        <v>0</v>
      </c>
      <c r="AL36" s="34"/>
      <c r="AM36" s="34"/>
      <c r="AN36" s="222" t="str">
        <f>$G$36</f>
        <v>Porcentaje de Giros de Presupuesto de Inversión Directa Realizados</v>
      </c>
      <c r="AO36" s="223">
        <f t="shared" si="8"/>
        <v>0.25</v>
      </c>
      <c r="AP36" s="224"/>
      <c r="AQ36" s="225">
        <f t="shared" si="14"/>
        <v>0</v>
      </c>
      <c r="AR36" s="226"/>
      <c r="AS36" s="34"/>
      <c r="AT36" s="222" t="str">
        <f>$G$36</f>
        <v>Porcentaje de Giros de Presupuesto de Inversión Directa Realizados</v>
      </c>
      <c r="AU36" s="223">
        <f t="shared" si="15"/>
        <v>0.3</v>
      </c>
      <c r="AV36" s="224"/>
      <c r="AW36" s="225">
        <f t="shared" si="16"/>
        <v>0</v>
      </c>
      <c r="AX36" s="225">
        <f t="shared" si="17"/>
        <v>0</v>
      </c>
      <c r="AY36" s="227"/>
    </row>
    <row r="37" spans="1:55" ht="147" customHeight="1" x14ac:dyDescent="0.3">
      <c r="A37" s="61">
        <v>19</v>
      </c>
      <c r="B37" s="305"/>
      <c r="C37" s="300"/>
      <c r="D37" s="373" t="s">
        <v>456</v>
      </c>
      <c r="E37" s="68">
        <v>0.02</v>
      </c>
      <c r="F37" s="69" t="s">
        <v>51</v>
      </c>
      <c r="G37" s="70" t="s">
        <v>167</v>
      </c>
      <c r="H37" s="70" t="s">
        <v>168</v>
      </c>
      <c r="I37" s="75">
        <v>0.66</v>
      </c>
      <c r="J37" s="69" t="s">
        <v>54</v>
      </c>
      <c r="K37" s="69" t="s">
        <v>169</v>
      </c>
      <c r="L37" s="268">
        <v>0.1</v>
      </c>
      <c r="M37" s="268">
        <v>0.1</v>
      </c>
      <c r="N37" s="268">
        <v>0.2</v>
      </c>
      <c r="O37" s="268">
        <v>0.1</v>
      </c>
      <c r="P37" s="268">
        <v>0.5</v>
      </c>
      <c r="Q37" s="69" t="s">
        <v>156</v>
      </c>
      <c r="R37" s="34" t="s">
        <v>157</v>
      </c>
      <c r="S37" s="34" t="s">
        <v>158</v>
      </c>
      <c r="T37" s="34" t="s">
        <v>159</v>
      </c>
      <c r="U37" s="34" t="s">
        <v>60</v>
      </c>
      <c r="V37" s="165" t="str">
        <f>$G$37</f>
        <v>Porcentaje de Giros de Presupuesto Comprometido Constituido como Obligaciones por Pagar de la Vigencia 2017 Realizados</v>
      </c>
      <c r="W37" s="166">
        <f t="shared" si="10"/>
        <v>0.1</v>
      </c>
      <c r="X37" s="166">
        <v>0.12</v>
      </c>
      <c r="Y37" s="167">
        <v>1</v>
      </c>
      <c r="Z37" s="125" t="s">
        <v>170</v>
      </c>
      <c r="AA37" s="125" t="s">
        <v>171</v>
      </c>
      <c r="AB37" s="222" t="str">
        <f>$G$37</f>
        <v>Porcentaje de Giros de Presupuesto Comprometido Constituido como Obligaciones por Pagar de la Vigencia 2017 Realizados</v>
      </c>
      <c r="AC37" s="223">
        <f t="shared" si="11"/>
        <v>0.1</v>
      </c>
      <c r="AD37" s="355">
        <v>0.3412</v>
      </c>
      <c r="AE37" s="343">
        <v>1</v>
      </c>
      <c r="AF37" s="356" t="s">
        <v>437</v>
      </c>
      <c r="AG37" s="127" t="s">
        <v>438</v>
      </c>
      <c r="AH37" s="222" t="str">
        <f>$G$37</f>
        <v>Porcentaje de Giros de Presupuesto Comprometido Constituido como Obligaciones por Pagar de la Vigencia 2017 Realizados</v>
      </c>
      <c r="AI37" s="223">
        <f t="shared" si="12"/>
        <v>0.2</v>
      </c>
      <c r="AJ37" s="224"/>
      <c r="AK37" s="225">
        <f t="shared" si="13"/>
        <v>0</v>
      </c>
      <c r="AL37" s="34"/>
      <c r="AM37" s="34"/>
      <c r="AN37" s="222" t="str">
        <f>$G$37</f>
        <v>Porcentaje de Giros de Presupuesto Comprometido Constituido como Obligaciones por Pagar de la Vigencia 2017 Realizados</v>
      </c>
      <c r="AO37" s="223">
        <f t="shared" si="8"/>
        <v>0.1</v>
      </c>
      <c r="AP37" s="224"/>
      <c r="AQ37" s="225">
        <f t="shared" si="14"/>
        <v>0</v>
      </c>
      <c r="AR37" s="226"/>
      <c r="AS37" s="34"/>
      <c r="AT37" s="222" t="str">
        <f>$G$37</f>
        <v>Porcentaje de Giros de Presupuesto Comprometido Constituido como Obligaciones por Pagar de la Vigencia 2017 Realizados</v>
      </c>
      <c r="AU37" s="223">
        <f t="shared" si="15"/>
        <v>0.5</v>
      </c>
      <c r="AV37" s="224"/>
      <c r="AW37" s="225">
        <f t="shared" si="16"/>
        <v>0</v>
      </c>
      <c r="AX37" s="225">
        <f t="shared" si="17"/>
        <v>0</v>
      </c>
      <c r="AY37" s="227"/>
    </row>
    <row r="38" spans="1:55" ht="358.5" customHeight="1" thickBot="1" x14ac:dyDescent="0.35">
      <c r="A38" s="67">
        <v>20</v>
      </c>
      <c r="B38" s="305"/>
      <c r="C38" s="300"/>
      <c r="D38" s="373" t="s">
        <v>457</v>
      </c>
      <c r="E38" s="68">
        <v>0.01</v>
      </c>
      <c r="F38" s="69" t="s">
        <v>51</v>
      </c>
      <c r="G38" s="70" t="s">
        <v>172</v>
      </c>
      <c r="H38" s="70" t="s">
        <v>173</v>
      </c>
      <c r="I38" s="75">
        <v>1</v>
      </c>
      <c r="J38" s="69" t="s">
        <v>87</v>
      </c>
      <c r="K38" s="69" t="s">
        <v>174</v>
      </c>
      <c r="L38" s="268">
        <v>1</v>
      </c>
      <c r="M38" s="268">
        <v>1</v>
      </c>
      <c r="N38" s="268">
        <v>1</v>
      </c>
      <c r="O38" s="268">
        <v>1</v>
      </c>
      <c r="P38" s="268">
        <v>1</v>
      </c>
      <c r="Q38" s="69" t="s">
        <v>56</v>
      </c>
      <c r="R38" s="34" t="s">
        <v>175</v>
      </c>
      <c r="S38" s="34" t="s">
        <v>158</v>
      </c>
      <c r="T38" s="34" t="s">
        <v>176</v>
      </c>
      <c r="U38" s="34" t="s">
        <v>60</v>
      </c>
      <c r="V38" s="165" t="str">
        <f>$G$38</f>
        <v>Porcentaje de Procesos Contractuales de Malla Vial y Parques de la Vigencia 2018 Realizados Utilizando los Pliegos Tipo</v>
      </c>
      <c r="W38" s="166">
        <f t="shared" si="10"/>
        <v>1</v>
      </c>
      <c r="X38" s="166">
        <v>0.12</v>
      </c>
      <c r="Y38" s="167">
        <f>X38/W38</f>
        <v>0.12</v>
      </c>
      <c r="Z38" s="125" t="s">
        <v>177</v>
      </c>
      <c r="AA38" s="125" t="s">
        <v>178</v>
      </c>
      <c r="AB38" s="222" t="str">
        <f>$G$38</f>
        <v>Porcentaje de Procesos Contractuales de Malla Vial y Parques de la Vigencia 2018 Realizados Utilizando los Pliegos Tipo</v>
      </c>
      <c r="AC38" s="223">
        <f t="shared" si="11"/>
        <v>1</v>
      </c>
      <c r="AD38" s="347">
        <v>1</v>
      </c>
      <c r="AE38" s="343">
        <f t="shared" si="0"/>
        <v>1</v>
      </c>
      <c r="AF38" s="125" t="s">
        <v>401</v>
      </c>
      <c r="AG38" s="34" t="s">
        <v>400</v>
      </c>
      <c r="AH38" s="222" t="str">
        <f>$G$38</f>
        <v>Porcentaje de Procesos Contractuales de Malla Vial y Parques de la Vigencia 2018 Realizados Utilizando los Pliegos Tipo</v>
      </c>
      <c r="AI38" s="223">
        <f t="shared" si="12"/>
        <v>1</v>
      </c>
      <c r="AJ38" s="224"/>
      <c r="AK38" s="225">
        <f t="shared" si="13"/>
        <v>0</v>
      </c>
      <c r="AL38" s="34"/>
      <c r="AM38" s="34"/>
      <c r="AN38" s="222" t="str">
        <f>$G$38</f>
        <v>Porcentaje de Procesos Contractuales de Malla Vial y Parques de la Vigencia 2018 Realizados Utilizando los Pliegos Tipo</v>
      </c>
      <c r="AO38" s="223">
        <f t="shared" si="8"/>
        <v>1</v>
      </c>
      <c r="AP38" s="224"/>
      <c r="AQ38" s="225">
        <f t="shared" si="14"/>
        <v>0</v>
      </c>
      <c r="AR38" s="226"/>
      <c r="AS38" s="34"/>
      <c r="AT38" s="222" t="str">
        <f>$G$38</f>
        <v>Porcentaje de Procesos Contractuales de Malla Vial y Parques de la Vigencia 2018 Realizados Utilizando los Pliegos Tipo</v>
      </c>
      <c r="AU38" s="223">
        <f t="shared" si="15"/>
        <v>1</v>
      </c>
      <c r="AV38" s="224"/>
      <c r="AW38" s="225">
        <f t="shared" si="16"/>
        <v>0</v>
      </c>
      <c r="AX38" s="225">
        <f t="shared" si="17"/>
        <v>0</v>
      </c>
      <c r="AY38" s="227"/>
    </row>
    <row r="39" spans="1:55" ht="223.5" customHeight="1" x14ac:dyDescent="0.3">
      <c r="A39" s="61">
        <v>21</v>
      </c>
      <c r="B39" s="305"/>
      <c r="C39" s="300"/>
      <c r="D39" s="373" t="s">
        <v>458</v>
      </c>
      <c r="E39" s="68">
        <v>0.02</v>
      </c>
      <c r="F39" s="69" t="s">
        <v>51</v>
      </c>
      <c r="G39" s="70" t="s">
        <v>179</v>
      </c>
      <c r="H39" s="70" t="s">
        <v>180</v>
      </c>
      <c r="I39" s="75">
        <v>1</v>
      </c>
      <c r="J39" s="69" t="s">
        <v>87</v>
      </c>
      <c r="K39" s="69" t="s">
        <v>181</v>
      </c>
      <c r="L39" s="268">
        <v>1</v>
      </c>
      <c r="M39" s="268">
        <v>1</v>
      </c>
      <c r="N39" s="268">
        <v>1</v>
      </c>
      <c r="O39" s="268">
        <v>1</v>
      </c>
      <c r="P39" s="268">
        <v>1</v>
      </c>
      <c r="Q39" s="69" t="s">
        <v>56</v>
      </c>
      <c r="R39" s="34" t="s">
        <v>175</v>
      </c>
      <c r="S39" s="34" t="s">
        <v>158</v>
      </c>
      <c r="T39" s="34" t="s">
        <v>176</v>
      </c>
      <c r="U39" s="34" t="s">
        <v>60</v>
      </c>
      <c r="V39" s="165" t="str">
        <f>$G$39</f>
        <v>Porcentaje de Publicación de los Procesos Contractuales del FDL y Modificaciones Contractuales Realizado</v>
      </c>
      <c r="W39" s="166">
        <f t="shared" si="10"/>
        <v>1</v>
      </c>
      <c r="X39" s="166">
        <v>1</v>
      </c>
      <c r="Y39" s="182">
        <f>X39/W39</f>
        <v>1</v>
      </c>
      <c r="Z39" s="125" t="s">
        <v>402</v>
      </c>
      <c r="AA39" s="125" t="s">
        <v>182</v>
      </c>
      <c r="AB39" s="222" t="str">
        <f>$G$39</f>
        <v>Porcentaje de Publicación de los Procesos Contractuales del FDL y Modificaciones Contractuales Realizado</v>
      </c>
      <c r="AC39" s="223">
        <f t="shared" si="11"/>
        <v>1</v>
      </c>
      <c r="AD39" s="347">
        <v>1</v>
      </c>
      <c r="AE39" s="343">
        <f t="shared" si="0"/>
        <v>1</v>
      </c>
      <c r="AF39" s="125" t="s">
        <v>403</v>
      </c>
      <c r="AG39" s="125" t="s">
        <v>399</v>
      </c>
      <c r="AH39" s="222" t="str">
        <f>$G$39</f>
        <v>Porcentaje de Publicación de los Procesos Contractuales del FDL y Modificaciones Contractuales Realizado</v>
      </c>
      <c r="AI39" s="223">
        <f t="shared" si="12"/>
        <v>1</v>
      </c>
      <c r="AJ39" s="224"/>
      <c r="AK39" s="225">
        <f t="shared" si="13"/>
        <v>0</v>
      </c>
      <c r="AL39" s="34"/>
      <c r="AM39" s="34"/>
      <c r="AN39" s="222" t="str">
        <f>$G$39</f>
        <v>Porcentaje de Publicación de los Procesos Contractuales del FDL y Modificaciones Contractuales Realizado</v>
      </c>
      <c r="AO39" s="223">
        <f t="shared" si="8"/>
        <v>1</v>
      </c>
      <c r="AP39" s="224"/>
      <c r="AQ39" s="225">
        <f t="shared" si="14"/>
        <v>0</v>
      </c>
      <c r="AR39" s="226"/>
      <c r="AS39" s="34"/>
      <c r="AT39" s="222" t="str">
        <f>$G$39</f>
        <v>Porcentaje de Publicación de los Procesos Contractuales del FDL y Modificaciones Contractuales Realizado</v>
      </c>
      <c r="AU39" s="223">
        <f t="shared" si="15"/>
        <v>1</v>
      </c>
      <c r="AV39" s="224"/>
      <c r="AW39" s="225">
        <f t="shared" si="16"/>
        <v>0</v>
      </c>
      <c r="AX39" s="225">
        <f t="shared" si="17"/>
        <v>0</v>
      </c>
      <c r="AY39" s="227"/>
    </row>
    <row r="40" spans="1:55" ht="213.75" customHeight="1" thickBot="1" x14ac:dyDescent="0.35">
      <c r="A40" s="67">
        <v>22</v>
      </c>
      <c r="B40" s="305"/>
      <c r="C40" s="300"/>
      <c r="D40" s="373" t="s">
        <v>459</v>
      </c>
      <c r="E40" s="99">
        <v>0.02</v>
      </c>
      <c r="F40" s="69" t="s">
        <v>51</v>
      </c>
      <c r="G40" s="70" t="s">
        <v>404</v>
      </c>
      <c r="H40" s="70" t="s">
        <v>404</v>
      </c>
      <c r="I40" s="75">
        <v>0.8</v>
      </c>
      <c r="J40" s="69" t="s">
        <v>87</v>
      </c>
      <c r="K40" s="69" t="s">
        <v>183</v>
      </c>
      <c r="L40" s="268">
        <v>0.8</v>
      </c>
      <c r="M40" s="268">
        <v>0.8</v>
      </c>
      <c r="N40" s="268">
        <v>0.8</v>
      </c>
      <c r="O40" s="268">
        <v>0.8</v>
      </c>
      <c r="P40" s="268">
        <v>0.8</v>
      </c>
      <c r="Q40" s="69" t="s">
        <v>56</v>
      </c>
      <c r="R40" s="34" t="s">
        <v>184</v>
      </c>
      <c r="S40" s="34" t="s">
        <v>158</v>
      </c>
      <c r="T40" s="34" t="s">
        <v>184</v>
      </c>
      <c r="U40" s="34" t="s">
        <v>60</v>
      </c>
      <c r="V40" s="165" t="str">
        <f>$G$40</f>
        <v>Porcentaje de bienes de características técnicas uniformes de común utilización adquiridos a través del portal CCE</v>
      </c>
      <c r="W40" s="166">
        <f t="shared" si="10"/>
        <v>0.8</v>
      </c>
      <c r="X40" s="166">
        <v>1</v>
      </c>
      <c r="Y40" s="167">
        <v>1</v>
      </c>
      <c r="Z40" s="125" t="s">
        <v>185</v>
      </c>
      <c r="AA40" s="125" t="s">
        <v>186</v>
      </c>
      <c r="AB40" s="222" t="str">
        <f>$G$40</f>
        <v>Porcentaje de bienes de características técnicas uniformes de común utilización adquiridos a través del portal CCE</v>
      </c>
      <c r="AC40" s="223">
        <f t="shared" si="11"/>
        <v>0.8</v>
      </c>
      <c r="AD40" s="347">
        <v>1</v>
      </c>
      <c r="AE40" s="343">
        <v>1</v>
      </c>
      <c r="AF40" s="125" t="s">
        <v>396</v>
      </c>
      <c r="AG40" s="339" t="s">
        <v>398</v>
      </c>
      <c r="AH40" s="222" t="str">
        <f>$G$40</f>
        <v>Porcentaje de bienes de características técnicas uniformes de común utilización adquiridos a través del portal CCE</v>
      </c>
      <c r="AI40" s="223">
        <f t="shared" si="12"/>
        <v>0.8</v>
      </c>
      <c r="AJ40" s="224"/>
      <c r="AK40" s="225">
        <f t="shared" si="13"/>
        <v>0</v>
      </c>
      <c r="AL40" s="34"/>
      <c r="AM40" s="34"/>
      <c r="AN40" s="222" t="str">
        <f>$G$40</f>
        <v>Porcentaje de bienes de características técnicas uniformes de común utilización adquiridos a través del portal CCE</v>
      </c>
      <c r="AO40" s="223">
        <f t="shared" si="8"/>
        <v>0.8</v>
      </c>
      <c r="AP40" s="224"/>
      <c r="AQ40" s="225">
        <f t="shared" si="14"/>
        <v>0</v>
      </c>
      <c r="AR40" s="226"/>
      <c r="AS40" s="34"/>
      <c r="AT40" s="222" t="str">
        <f>$G$40</f>
        <v>Porcentaje de bienes de características técnicas uniformes de común utilización adquiridos a través del portal CCE</v>
      </c>
      <c r="AU40" s="223">
        <f t="shared" si="15"/>
        <v>0.8</v>
      </c>
      <c r="AV40" s="224"/>
      <c r="AW40" s="225">
        <f t="shared" si="16"/>
        <v>0</v>
      </c>
      <c r="AX40" s="225">
        <f t="shared" si="17"/>
        <v>0</v>
      </c>
      <c r="AY40" s="227"/>
    </row>
    <row r="41" spans="1:55" ht="284.25" customHeight="1" x14ac:dyDescent="0.3">
      <c r="A41" s="61">
        <v>23</v>
      </c>
      <c r="B41" s="305"/>
      <c r="C41" s="300"/>
      <c r="D41" s="373" t="s">
        <v>187</v>
      </c>
      <c r="E41" s="68">
        <v>0.02</v>
      </c>
      <c r="F41" s="69" t="s">
        <v>51</v>
      </c>
      <c r="G41" s="70" t="s">
        <v>188</v>
      </c>
      <c r="H41" s="70" t="s">
        <v>189</v>
      </c>
      <c r="I41" s="75">
        <v>0.8</v>
      </c>
      <c r="J41" s="69" t="s">
        <v>87</v>
      </c>
      <c r="K41" s="69" t="s">
        <v>190</v>
      </c>
      <c r="L41" s="268">
        <v>1</v>
      </c>
      <c r="M41" s="268">
        <v>1</v>
      </c>
      <c r="N41" s="268">
        <v>1</v>
      </c>
      <c r="O41" s="268">
        <v>1</v>
      </c>
      <c r="P41" s="268">
        <v>1</v>
      </c>
      <c r="Q41" s="69" t="s">
        <v>56</v>
      </c>
      <c r="R41" s="34" t="s">
        <v>175</v>
      </c>
      <c r="S41" s="34" t="s">
        <v>158</v>
      </c>
      <c r="T41" s="34" t="s">
        <v>175</v>
      </c>
      <c r="U41" s="34" t="s">
        <v>60</v>
      </c>
      <c r="V41" s="165" t="str">
        <f>$G$41</f>
        <v>Porcentaje de Lineamientos Establecidos en la Directiva 12 de 2016 o Aquella que la Modifique Aplicados</v>
      </c>
      <c r="W41" s="166">
        <f t="shared" si="10"/>
        <v>1</v>
      </c>
      <c r="X41" s="166">
        <v>1</v>
      </c>
      <c r="Y41" s="167">
        <f>X41/W41</f>
        <v>1</v>
      </c>
      <c r="Z41" s="125" t="s">
        <v>191</v>
      </c>
      <c r="AA41" s="125" t="s">
        <v>192</v>
      </c>
      <c r="AB41" s="222" t="str">
        <f>$G$41</f>
        <v>Porcentaje de Lineamientos Establecidos en la Directiva 12 de 2016 o Aquella que la Modifique Aplicados</v>
      </c>
      <c r="AC41" s="223">
        <f t="shared" si="11"/>
        <v>1</v>
      </c>
      <c r="AD41" s="347">
        <v>1</v>
      </c>
      <c r="AE41" s="343">
        <f t="shared" si="0"/>
        <v>1</v>
      </c>
      <c r="AF41" s="125" t="s">
        <v>395</v>
      </c>
      <c r="AG41" s="34" t="s">
        <v>397</v>
      </c>
      <c r="AH41" s="222" t="str">
        <f>$G$41</f>
        <v>Porcentaje de Lineamientos Establecidos en la Directiva 12 de 2016 o Aquella que la Modifique Aplicados</v>
      </c>
      <c r="AI41" s="223">
        <f t="shared" si="12"/>
        <v>1</v>
      </c>
      <c r="AJ41" s="224"/>
      <c r="AK41" s="225">
        <f t="shared" si="13"/>
        <v>0</v>
      </c>
      <c r="AL41" s="34"/>
      <c r="AM41" s="34"/>
      <c r="AN41" s="222" t="str">
        <f>$G$41</f>
        <v>Porcentaje de Lineamientos Establecidos en la Directiva 12 de 2016 o Aquella que la Modifique Aplicados</v>
      </c>
      <c r="AO41" s="223">
        <f t="shared" si="8"/>
        <v>1</v>
      </c>
      <c r="AP41" s="224"/>
      <c r="AQ41" s="225">
        <f t="shared" si="14"/>
        <v>0</v>
      </c>
      <c r="AR41" s="226"/>
      <c r="AS41" s="34"/>
      <c r="AT41" s="222" t="str">
        <f>$G$41</f>
        <v>Porcentaje de Lineamientos Establecidos en la Directiva 12 de 2016 o Aquella que la Modifique Aplicados</v>
      </c>
      <c r="AU41" s="223">
        <f t="shared" si="15"/>
        <v>1</v>
      </c>
      <c r="AV41" s="224"/>
      <c r="AW41" s="225">
        <f t="shared" si="16"/>
        <v>0</v>
      </c>
      <c r="AX41" s="225">
        <f t="shared" si="17"/>
        <v>0</v>
      </c>
      <c r="AY41" s="227"/>
    </row>
    <row r="42" spans="1:55" s="280" customFormat="1" ht="321" customHeight="1" thickBot="1" x14ac:dyDescent="0.35">
      <c r="A42" s="281">
        <v>24</v>
      </c>
      <c r="B42" s="313"/>
      <c r="C42" s="321"/>
      <c r="D42" s="358" t="s">
        <v>193</v>
      </c>
      <c r="E42" s="322">
        <v>0.02</v>
      </c>
      <c r="F42" s="282" t="s">
        <v>51</v>
      </c>
      <c r="G42" s="323" t="s">
        <v>194</v>
      </c>
      <c r="H42" s="282" t="s">
        <v>195</v>
      </c>
      <c r="I42" s="282" t="s">
        <v>117</v>
      </c>
      <c r="J42" s="282" t="s">
        <v>54</v>
      </c>
      <c r="K42" s="282" t="s">
        <v>196</v>
      </c>
      <c r="L42" s="268"/>
      <c r="M42" s="268">
        <v>1</v>
      </c>
      <c r="N42" s="268">
        <v>1</v>
      </c>
      <c r="O42" s="268">
        <v>1</v>
      </c>
      <c r="P42" s="268">
        <v>1</v>
      </c>
      <c r="Q42" s="282" t="s">
        <v>56</v>
      </c>
      <c r="R42" s="165" t="s">
        <v>197</v>
      </c>
      <c r="S42" s="165" t="s">
        <v>158</v>
      </c>
      <c r="T42" s="165" t="s">
        <v>197</v>
      </c>
      <c r="U42" s="165" t="s">
        <v>60</v>
      </c>
      <c r="V42" s="165" t="str">
        <f>$G$42</f>
        <v>Porcentaje de Ejecución del Plan de Implementación del SIPSE Local</v>
      </c>
      <c r="W42" s="166">
        <f t="shared" si="10"/>
        <v>0</v>
      </c>
      <c r="X42" s="166">
        <v>0.1</v>
      </c>
      <c r="Y42" s="167">
        <v>1</v>
      </c>
      <c r="Z42" s="284" t="s">
        <v>198</v>
      </c>
      <c r="AA42" s="284" t="s">
        <v>199</v>
      </c>
      <c r="AB42" s="165" t="str">
        <f>$G$42</f>
        <v>Porcentaje de Ejecución del Plan de Implementación del SIPSE Local</v>
      </c>
      <c r="AC42" s="166">
        <f t="shared" si="11"/>
        <v>1</v>
      </c>
      <c r="AD42" s="166">
        <v>1</v>
      </c>
      <c r="AE42" s="169">
        <f t="shared" si="0"/>
        <v>1</v>
      </c>
      <c r="AF42" s="348" t="s">
        <v>466</v>
      </c>
      <c r="AG42" s="349" t="s">
        <v>467</v>
      </c>
      <c r="AH42" s="165" t="str">
        <f>$G$42</f>
        <v>Porcentaje de Ejecución del Plan de Implementación del SIPSE Local</v>
      </c>
      <c r="AI42" s="166">
        <f t="shared" si="12"/>
        <v>1</v>
      </c>
      <c r="AJ42" s="174"/>
      <c r="AK42" s="285">
        <f t="shared" si="13"/>
        <v>0</v>
      </c>
      <c r="AL42" s="165"/>
      <c r="AM42" s="165"/>
      <c r="AN42" s="165" t="str">
        <f>$G$42</f>
        <v>Porcentaje de Ejecución del Plan de Implementación del SIPSE Local</v>
      </c>
      <c r="AO42" s="166">
        <f t="shared" si="8"/>
        <v>1</v>
      </c>
      <c r="AP42" s="174"/>
      <c r="AQ42" s="285">
        <f t="shared" si="14"/>
        <v>0</v>
      </c>
      <c r="AR42" s="286"/>
      <c r="AS42" s="165"/>
      <c r="AT42" s="165" t="str">
        <f>$G$42</f>
        <v>Porcentaje de Ejecución del Plan de Implementación del SIPSE Local</v>
      </c>
      <c r="AU42" s="166">
        <f t="shared" si="15"/>
        <v>1</v>
      </c>
      <c r="AV42" s="174"/>
      <c r="AW42" s="285">
        <f t="shared" si="16"/>
        <v>0</v>
      </c>
      <c r="AX42" s="285">
        <f t="shared" si="17"/>
        <v>0</v>
      </c>
      <c r="AY42" s="287"/>
      <c r="AZ42" s="279"/>
      <c r="BA42" s="279"/>
      <c r="BB42" s="279"/>
      <c r="BC42" s="279"/>
    </row>
    <row r="43" spans="1:55" s="280" customFormat="1" ht="129" customHeight="1" x14ac:dyDescent="0.3">
      <c r="A43" s="270">
        <v>25</v>
      </c>
      <c r="B43" s="313"/>
      <c r="C43" s="321"/>
      <c r="D43" s="358" t="s">
        <v>200</v>
      </c>
      <c r="E43" s="322">
        <v>0.01</v>
      </c>
      <c r="F43" s="282" t="s">
        <v>51</v>
      </c>
      <c r="G43" s="323" t="s">
        <v>201</v>
      </c>
      <c r="H43" s="282" t="s">
        <v>202</v>
      </c>
      <c r="I43" s="282" t="s">
        <v>117</v>
      </c>
      <c r="J43" s="282" t="s">
        <v>54</v>
      </c>
      <c r="K43" s="282" t="s">
        <v>203</v>
      </c>
      <c r="L43" s="142">
        <v>1</v>
      </c>
      <c r="M43" s="142">
        <v>1</v>
      </c>
      <c r="N43" s="142">
        <v>1</v>
      </c>
      <c r="O43" s="142">
        <v>1</v>
      </c>
      <c r="P43" s="142">
        <v>1</v>
      </c>
      <c r="Q43" s="282" t="s">
        <v>56</v>
      </c>
      <c r="R43" s="165" t="s">
        <v>204</v>
      </c>
      <c r="S43" s="165" t="s">
        <v>205</v>
      </c>
      <c r="T43" s="165" t="s">
        <v>206</v>
      </c>
      <c r="U43" s="165" t="s">
        <v>60</v>
      </c>
      <c r="V43" s="165" t="str">
        <f>$G$43</f>
        <v>Porcentaje de asistencia a las jornadas programadas por la Dirección Financiera de la SDG</v>
      </c>
      <c r="W43" s="166">
        <f t="shared" si="10"/>
        <v>1</v>
      </c>
      <c r="X43" s="166">
        <v>0.5</v>
      </c>
      <c r="Y43" s="167">
        <v>0.5</v>
      </c>
      <c r="Z43" s="283" t="s">
        <v>379</v>
      </c>
      <c r="AA43" s="283" t="s">
        <v>380</v>
      </c>
      <c r="AB43" s="165" t="str">
        <f>$G$43</f>
        <v>Porcentaje de asistencia a las jornadas programadas por la Dirección Financiera de la SDG</v>
      </c>
      <c r="AC43" s="166">
        <f t="shared" si="11"/>
        <v>1</v>
      </c>
      <c r="AD43" s="166">
        <v>0.5</v>
      </c>
      <c r="AE43" s="169">
        <f t="shared" si="0"/>
        <v>0.5</v>
      </c>
      <c r="AF43" s="350" t="s">
        <v>468</v>
      </c>
      <c r="AG43" s="165" t="s">
        <v>469</v>
      </c>
      <c r="AH43" s="165" t="str">
        <f>$G$43</f>
        <v>Porcentaje de asistencia a las jornadas programadas por la Dirección Financiera de la SDG</v>
      </c>
      <c r="AI43" s="166">
        <f t="shared" si="12"/>
        <v>1</v>
      </c>
      <c r="AJ43" s="174"/>
      <c r="AK43" s="285">
        <f t="shared" si="13"/>
        <v>0</v>
      </c>
      <c r="AL43" s="165"/>
      <c r="AM43" s="165"/>
      <c r="AN43" s="165" t="str">
        <f>$G$43</f>
        <v>Porcentaje de asistencia a las jornadas programadas por la Dirección Financiera de la SDG</v>
      </c>
      <c r="AO43" s="166">
        <f t="shared" si="8"/>
        <v>1</v>
      </c>
      <c r="AP43" s="174"/>
      <c r="AQ43" s="285">
        <f t="shared" si="14"/>
        <v>0</v>
      </c>
      <c r="AR43" s="286"/>
      <c r="AS43" s="165"/>
      <c r="AT43" s="165" t="str">
        <f>$G$43</f>
        <v>Porcentaje de asistencia a las jornadas programadas por la Dirección Financiera de la SDG</v>
      </c>
      <c r="AU43" s="166">
        <f t="shared" si="15"/>
        <v>1</v>
      </c>
      <c r="AV43" s="174"/>
      <c r="AW43" s="285">
        <f t="shared" si="16"/>
        <v>0</v>
      </c>
      <c r="AX43" s="285">
        <f t="shared" si="17"/>
        <v>0</v>
      </c>
      <c r="AY43" s="287"/>
      <c r="AZ43" s="279"/>
      <c r="BA43" s="279"/>
      <c r="BB43" s="279"/>
      <c r="BC43" s="279"/>
    </row>
    <row r="44" spans="1:55" ht="160.5" customHeight="1" x14ac:dyDescent="0.3">
      <c r="A44" s="67">
        <v>26</v>
      </c>
      <c r="B44" s="305"/>
      <c r="C44" s="300"/>
      <c r="D44" s="358" t="s">
        <v>207</v>
      </c>
      <c r="E44" s="68">
        <v>0.02</v>
      </c>
      <c r="F44" s="69" t="s">
        <v>64</v>
      </c>
      <c r="G44" s="70" t="s">
        <v>208</v>
      </c>
      <c r="H44" s="69" t="s">
        <v>209</v>
      </c>
      <c r="I44" s="69" t="s">
        <v>117</v>
      </c>
      <c r="J44" s="69" t="s">
        <v>87</v>
      </c>
      <c r="K44" s="69" t="s">
        <v>210</v>
      </c>
      <c r="L44" s="142">
        <v>1</v>
      </c>
      <c r="M44" s="142">
        <v>1</v>
      </c>
      <c r="N44" s="142">
        <v>1</v>
      </c>
      <c r="O44" s="142">
        <v>1</v>
      </c>
      <c r="P44" s="142">
        <v>1</v>
      </c>
      <c r="Q44" s="69" t="s">
        <v>56</v>
      </c>
      <c r="R44" s="34" t="s">
        <v>211</v>
      </c>
      <c r="S44" s="34" t="s">
        <v>212</v>
      </c>
      <c r="T44" s="34" t="s">
        <v>213</v>
      </c>
      <c r="U44" s="34" t="s">
        <v>60</v>
      </c>
      <c r="V44" s="165" t="str">
        <f>$G$44</f>
        <v>Porcentaje de reporte de información insumo para contabilidad</v>
      </c>
      <c r="W44" s="166">
        <f t="shared" si="10"/>
        <v>1</v>
      </c>
      <c r="X44" s="166">
        <v>0.7</v>
      </c>
      <c r="Y44" s="167">
        <f>X44/W44</f>
        <v>0.7</v>
      </c>
      <c r="Z44" s="127" t="s">
        <v>214</v>
      </c>
      <c r="AA44" s="127" t="s">
        <v>215</v>
      </c>
      <c r="AB44" s="222" t="str">
        <f>$G$44</f>
        <v>Porcentaje de reporte de información insumo para contabilidad</v>
      </c>
      <c r="AC44" s="223">
        <f t="shared" si="11"/>
        <v>1</v>
      </c>
      <c r="AD44" s="347">
        <v>1</v>
      </c>
      <c r="AE44" s="343">
        <f t="shared" si="0"/>
        <v>1</v>
      </c>
      <c r="AF44" s="356" t="s">
        <v>446</v>
      </c>
      <c r="AG44" s="226" t="s">
        <v>445</v>
      </c>
      <c r="AH44" s="222" t="str">
        <f>$G$44</f>
        <v>Porcentaje de reporte de información insumo para contabilidad</v>
      </c>
      <c r="AI44" s="223">
        <f t="shared" si="12"/>
        <v>1</v>
      </c>
      <c r="AJ44" s="224"/>
      <c r="AK44" s="225">
        <f t="shared" si="13"/>
        <v>0</v>
      </c>
      <c r="AL44" s="34"/>
      <c r="AM44" s="34"/>
      <c r="AN44" s="222" t="str">
        <f>$G$44</f>
        <v>Porcentaje de reporte de información insumo para contabilidad</v>
      </c>
      <c r="AO44" s="223">
        <f t="shared" si="8"/>
        <v>1</v>
      </c>
      <c r="AP44" s="224"/>
      <c r="AQ44" s="225">
        <f t="shared" si="14"/>
        <v>0</v>
      </c>
      <c r="AR44" s="226"/>
      <c r="AS44" s="34"/>
      <c r="AT44" s="222" t="str">
        <f>$G$44</f>
        <v>Porcentaje de reporte de información insumo para contabilidad</v>
      </c>
      <c r="AU44" s="223">
        <f t="shared" si="15"/>
        <v>1</v>
      </c>
      <c r="AV44" s="224"/>
      <c r="AW44" s="225">
        <f t="shared" si="16"/>
        <v>0</v>
      </c>
      <c r="AX44" s="225">
        <f t="shared" si="17"/>
        <v>0</v>
      </c>
      <c r="AY44" s="227"/>
    </row>
    <row r="45" spans="1:55" ht="93.75" customHeight="1" thickBot="1" x14ac:dyDescent="0.35">
      <c r="A45" s="100"/>
      <c r="B45" s="305"/>
      <c r="C45" s="301"/>
      <c r="D45" s="374" t="s">
        <v>81</v>
      </c>
      <c r="E45" s="89">
        <v>0.17</v>
      </c>
      <c r="F45" s="101"/>
      <c r="G45" s="102"/>
      <c r="H45" s="102"/>
      <c r="I45" s="101"/>
      <c r="J45" s="90"/>
      <c r="K45" s="90"/>
      <c r="L45" s="154"/>
      <c r="M45" s="154"/>
      <c r="N45" s="154"/>
      <c r="O45" s="154"/>
      <c r="P45" s="155"/>
      <c r="Q45" s="101"/>
      <c r="R45" s="103"/>
      <c r="S45" s="103"/>
      <c r="T45" s="103"/>
      <c r="U45" s="103"/>
      <c r="V45" s="175"/>
      <c r="W45" s="176"/>
      <c r="X45" s="177"/>
      <c r="Y45" s="178"/>
      <c r="Z45" s="130"/>
      <c r="AA45" s="130"/>
      <c r="AB45" s="236"/>
      <c r="AC45" s="237"/>
      <c r="AD45" s="238"/>
      <c r="AE45" s="239"/>
      <c r="AF45" s="360" t="s">
        <v>448</v>
      </c>
      <c r="AG45" s="360" t="s">
        <v>448</v>
      </c>
      <c r="AH45" s="236"/>
      <c r="AI45" s="237"/>
      <c r="AJ45" s="238"/>
      <c r="AK45" s="239"/>
      <c r="AL45" s="94"/>
      <c r="AM45" s="94"/>
      <c r="AN45" s="236"/>
      <c r="AO45" s="237"/>
      <c r="AP45" s="238"/>
      <c r="AQ45" s="239"/>
      <c r="AR45" s="240"/>
      <c r="AS45" s="94"/>
      <c r="AT45" s="236"/>
      <c r="AU45" s="237"/>
      <c r="AV45" s="238"/>
      <c r="AW45" s="239"/>
      <c r="AX45" s="239"/>
      <c r="AY45" s="241"/>
    </row>
    <row r="46" spans="1:55" ht="264.75" customHeight="1" thickBot="1" x14ac:dyDescent="0.35">
      <c r="A46" s="61">
        <v>27</v>
      </c>
      <c r="B46" s="305"/>
      <c r="C46" s="303" t="s">
        <v>216</v>
      </c>
      <c r="D46" s="375" t="s">
        <v>217</v>
      </c>
      <c r="E46" s="105">
        <v>7.0000000000000007E-2</v>
      </c>
      <c r="F46" s="96" t="s">
        <v>51</v>
      </c>
      <c r="G46" s="95" t="s">
        <v>218</v>
      </c>
      <c r="H46" s="104" t="s">
        <v>219</v>
      </c>
      <c r="I46" s="116">
        <v>1003</v>
      </c>
      <c r="J46" s="96" t="s">
        <v>87</v>
      </c>
      <c r="K46" s="96" t="s">
        <v>220</v>
      </c>
      <c r="L46" s="156">
        <v>1</v>
      </c>
      <c r="M46" s="156">
        <v>1</v>
      </c>
      <c r="N46" s="156">
        <v>1</v>
      </c>
      <c r="O46" s="156">
        <v>1</v>
      </c>
      <c r="P46" s="157">
        <v>1</v>
      </c>
      <c r="Q46" s="96" t="s">
        <v>56</v>
      </c>
      <c r="R46" s="34" t="s">
        <v>221</v>
      </c>
      <c r="S46" s="34" t="s">
        <v>58</v>
      </c>
      <c r="T46" s="34" t="s">
        <v>221</v>
      </c>
      <c r="U46" s="97" t="s">
        <v>60</v>
      </c>
      <c r="V46" s="179" t="str">
        <f>$G$46</f>
        <v>Porcentaje de Requerimientos Asignados a la Alcaldia Local Respondidos</v>
      </c>
      <c r="W46" s="187">
        <f>L46</f>
        <v>1</v>
      </c>
      <c r="X46" s="180">
        <v>0.22900000000000001</v>
      </c>
      <c r="Y46" s="181">
        <f>X46/W46</f>
        <v>0.22900000000000001</v>
      </c>
      <c r="Z46" s="131" t="s">
        <v>222</v>
      </c>
      <c r="AA46" s="131" t="s">
        <v>223</v>
      </c>
      <c r="AB46" s="242" t="str">
        <f>$G$46</f>
        <v>Porcentaje de Requerimientos Asignados a la Alcaldia Local Respondidos</v>
      </c>
      <c r="AC46" s="245">
        <f>M46</f>
        <v>1</v>
      </c>
      <c r="AD46" s="351">
        <v>0.17419999999999999</v>
      </c>
      <c r="AE46" s="352">
        <f>AD46/AC46</f>
        <v>0.17419999999999999</v>
      </c>
      <c r="AF46" s="350" t="s">
        <v>418</v>
      </c>
      <c r="AG46" s="349" t="s">
        <v>419</v>
      </c>
      <c r="AH46" s="242" t="str">
        <f>$G$46</f>
        <v>Porcentaje de Requerimientos Asignados a la Alcaldia Local Respondidos</v>
      </c>
      <c r="AI46" s="245">
        <f>N46</f>
        <v>1</v>
      </c>
      <c r="AJ46" s="243"/>
      <c r="AK46" s="244">
        <f>AJ46/AI46</f>
        <v>0</v>
      </c>
      <c r="AL46" s="97"/>
      <c r="AM46" s="97"/>
      <c r="AN46" s="242" t="str">
        <f>$G$46</f>
        <v>Porcentaje de Requerimientos Asignados a la Alcaldia Local Respondidos</v>
      </c>
      <c r="AO46" s="245">
        <f>O46</f>
        <v>1</v>
      </c>
      <c r="AP46" s="243"/>
      <c r="AQ46" s="244">
        <f>AP46/AO46</f>
        <v>0</v>
      </c>
      <c r="AR46" s="246"/>
      <c r="AS46" s="97"/>
      <c r="AT46" s="242" t="str">
        <f>$G$46</f>
        <v>Porcentaje de Requerimientos Asignados a la Alcaldia Local Respondidos</v>
      </c>
      <c r="AU46" s="245">
        <f>P46</f>
        <v>1</v>
      </c>
      <c r="AV46" s="243"/>
      <c r="AW46" s="244">
        <f>AV46/AU46</f>
        <v>0</v>
      </c>
      <c r="AX46" s="244">
        <f>AW46*E46</f>
        <v>0</v>
      </c>
      <c r="AY46" s="247"/>
    </row>
    <row r="47" spans="1:55" ht="93.75" customHeight="1" thickBot="1" x14ac:dyDescent="0.35">
      <c r="A47" s="61"/>
      <c r="B47" s="305"/>
      <c r="C47" s="302"/>
      <c r="D47" s="369" t="s">
        <v>81</v>
      </c>
      <c r="E47" s="84">
        <v>7.0000000000000007E-2</v>
      </c>
      <c r="F47" s="78"/>
      <c r="G47" s="85"/>
      <c r="H47" s="85"/>
      <c r="I47" s="78"/>
      <c r="J47" s="78"/>
      <c r="K47" s="78"/>
      <c r="L47" s="158"/>
      <c r="M47" s="158"/>
      <c r="N47" s="158"/>
      <c r="O47" s="158"/>
      <c r="P47" s="158"/>
      <c r="Q47" s="78"/>
      <c r="R47" s="81"/>
      <c r="S47" s="81"/>
      <c r="T47" s="81"/>
      <c r="U47" s="81"/>
      <c r="V47" s="170"/>
      <c r="W47" s="171"/>
      <c r="X47" s="172"/>
      <c r="Y47" s="173"/>
      <c r="Z47" s="128"/>
      <c r="AA47" s="128"/>
      <c r="AB47" s="228"/>
      <c r="AC47" s="229"/>
      <c r="AD47" s="230"/>
      <c r="AE47" s="231"/>
      <c r="AF47" s="81"/>
      <c r="AG47" s="81"/>
      <c r="AH47" s="228"/>
      <c r="AI47" s="229"/>
      <c r="AJ47" s="230"/>
      <c r="AK47" s="231"/>
      <c r="AL47" s="81"/>
      <c r="AM47" s="81"/>
      <c r="AN47" s="228"/>
      <c r="AO47" s="229"/>
      <c r="AP47" s="230"/>
      <c r="AQ47" s="231"/>
      <c r="AR47" s="232"/>
      <c r="AS47" s="81"/>
      <c r="AT47" s="228"/>
      <c r="AU47" s="229"/>
      <c r="AV47" s="230"/>
      <c r="AW47" s="231"/>
      <c r="AX47" s="231"/>
      <c r="AY47" s="233"/>
    </row>
    <row r="48" spans="1:55" s="280" customFormat="1" ht="177.75" customHeight="1" x14ac:dyDescent="0.3">
      <c r="A48" s="270">
        <v>28</v>
      </c>
      <c r="B48" s="313"/>
      <c r="C48" s="314" t="s">
        <v>224</v>
      </c>
      <c r="D48" s="367" t="s">
        <v>381</v>
      </c>
      <c r="E48" s="315">
        <v>0.05</v>
      </c>
      <c r="F48" s="159" t="s">
        <v>64</v>
      </c>
      <c r="G48" s="318" t="s">
        <v>382</v>
      </c>
      <c r="H48" s="318" t="s">
        <v>383</v>
      </c>
      <c r="I48" s="159" t="s">
        <v>393</v>
      </c>
      <c r="J48" s="274" t="s">
        <v>54</v>
      </c>
      <c r="K48" s="274" t="s">
        <v>384</v>
      </c>
      <c r="L48" s="159"/>
      <c r="M48" s="159"/>
      <c r="N48" s="266" t="s">
        <v>391</v>
      </c>
      <c r="O48" s="266" t="s">
        <v>392</v>
      </c>
      <c r="P48" s="266">
        <v>1</v>
      </c>
      <c r="Q48" s="159" t="s">
        <v>56</v>
      </c>
      <c r="R48" s="319" t="s">
        <v>225</v>
      </c>
      <c r="S48" s="319" t="s">
        <v>58</v>
      </c>
      <c r="T48" s="162" t="s">
        <v>226</v>
      </c>
      <c r="U48" s="162" t="s">
        <v>60</v>
      </c>
      <c r="V48" s="162" t="str">
        <f>$G$48</f>
        <v>TRD de contratos aplicada para la serie de contratos en la alcaldía local para la documentación producida entre el 29 de diciembre de 2006 al 29 de septiembre de 2016</v>
      </c>
      <c r="W48" s="188">
        <f>L48</f>
        <v>0</v>
      </c>
      <c r="X48" s="354" t="s">
        <v>244</v>
      </c>
      <c r="Y48" s="354" t="s">
        <v>244</v>
      </c>
      <c r="Z48" s="354" t="s">
        <v>244</v>
      </c>
      <c r="AA48" s="354" t="s">
        <v>244</v>
      </c>
      <c r="AB48" s="162" t="str">
        <f>$G$48</f>
        <v>TRD de contratos aplicada para la serie de contratos en la alcaldía local para la documentación producida entre el 29 de diciembre de 2006 al 29 de septiembre de 2016</v>
      </c>
      <c r="AC48" s="354" t="s">
        <v>244</v>
      </c>
      <c r="AD48" s="354" t="s">
        <v>244</v>
      </c>
      <c r="AE48" s="354" t="s">
        <v>244</v>
      </c>
      <c r="AF48" s="354" t="s">
        <v>244</v>
      </c>
      <c r="AG48" s="267" t="s">
        <v>244</v>
      </c>
      <c r="AH48" s="162" t="str">
        <f>$G$48</f>
        <v>TRD de contratos aplicada para la serie de contratos en la alcaldía local para la documentación producida entre el 29 de diciembre de 2006 al 29 de septiembre de 2016</v>
      </c>
      <c r="AI48" s="320" t="str">
        <f>N48</f>
        <v>50% (410)</v>
      </c>
      <c r="AJ48" s="188"/>
      <c r="AK48" s="276" t="e">
        <f>AJ48/AI48</f>
        <v>#VALUE!</v>
      </c>
      <c r="AL48" s="162"/>
      <c r="AM48" s="162"/>
      <c r="AN48" s="162" t="str">
        <f>$G$48</f>
        <v>TRD de contratos aplicada para la serie de contratos en la alcaldía local para la documentación producida entre el 29 de diciembre de 2006 al 29 de septiembre de 2016</v>
      </c>
      <c r="AO48" s="188" t="str">
        <f>O48</f>
        <v>50% (411)</v>
      </c>
      <c r="AP48" s="188"/>
      <c r="AQ48" s="276" t="e">
        <f>AP48/AO48</f>
        <v>#VALUE!</v>
      </c>
      <c r="AR48" s="277"/>
      <c r="AS48" s="162"/>
      <c r="AT48" s="162" t="str">
        <f>$G$48</f>
        <v>TRD de contratos aplicada para la serie de contratos en la alcaldía local para la documentación producida entre el 29 de diciembre de 2006 al 29 de septiembre de 2016</v>
      </c>
      <c r="AU48" s="188">
        <f>P48</f>
        <v>1</v>
      </c>
      <c r="AV48" s="188"/>
      <c r="AW48" s="276">
        <f>AV48/AU48</f>
        <v>0</v>
      </c>
      <c r="AX48" s="276">
        <f>AW48*E48</f>
        <v>0</v>
      </c>
      <c r="AY48" s="278"/>
      <c r="AZ48" s="279"/>
      <c r="BA48" s="279"/>
      <c r="BB48" s="279"/>
      <c r="BC48" s="279"/>
    </row>
    <row r="49" spans="1:55" ht="81" customHeight="1" thickBot="1" x14ac:dyDescent="0.35">
      <c r="A49" s="100"/>
      <c r="B49" s="305"/>
      <c r="C49" s="302"/>
      <c r="D49" s="369" t="s">
        <v>81</v>
      </c>
      <c r="E49" s="84">
        <v>0.05</v>
      </c>
      <c r="F49" s="78"/>
      <c r="G49" s="85"/>
      <c r="H49" s="85"/>
      <c r="I49" s="78"/>
      <c r="J49" s="78"/>
      <c r="K49" s="78"/>
      <c r="L49" s="144"/>
      <c r="M49" s="144"/>
      <c r="N49" s="144"/>
      <c r="O49" s="144"/>
      <c r="P49" s="146"/>
      <c r="Q49" s="78"/>
      <c r="R49" s="81"/>
      <c r="S49" s="81"/>
      <c r="T49" s="81"/>
      <c r="U49" s="81"/>
      <c r="V49" s="170"/>
      <c r="W49" s="171"/>
      <c r="X49" s="172"/>
      <c r="Y49" s="173"/>
      <c r="Z49" s="128"/>
      <c r="AA49" s="128"/>
      <c r="AB49" s="228"/>
      <c r="AC49" s="229"/>
      <c r="AD49" s="230"/>
      <c r="AE49" s="231"/>
      <c r="AF49" s="81"/>
      <c r="AG49" s="81"/>
      <c r="AH49" s="228"/>
      <c r="AI49" s="229"/>
      <c r="AJ49" s="230"/>
      <c r="AK49" s="231"/>
      <c r="AL49" s="81"/>
      <c r="AM49" s="81"/>
      <c r="AN49" s="228"/>
      <c r="AO49" s="229"/>
      <c r="AP49" s="230"/>
      <c r="AQ49" s="231"/>
      <c r="AR49" s="232"/>
      <c r="AS49" s="81"/>
      <c r="AT49" s="228"/>
      <c r="AU49" s="229"/>
      <c r="AV49" s="230"/>
      <c r="AW49" s="231"/>
      <c r="AX49" s="231"/>
      <c r="AY49" s="233"/>
    </row>
    <row r="50" spans="1:55" s="280" customFormat="1" ht="409.5" customHeight="1" thickBot="1" x14ac:dyDescent="0.35">
      <c r="A50" s="270">
        <v>29</v>
      </c>
      <c r="B50" s="313"/>
      <c r="C50" s="314" t="s">
        <v>227</v>
      </c>
      <c r="D50" s="367" t="s">
        <v>385</v>
      </c>
      <c r="E50" s="315">
        <v>0.05</v>
      </c>
      <c r="F50" s="274" t="s">
        <v>51</v>
      </c>
      <c r="G50" s="316" t="s">
        <v>386</v>
      </c>
      <c r="H50" s="274" t="s">
        <v>387</v>
      </c>
      <c r="I50" s="274" t="s">
        <v>117</v>
      </c>
      <c r="J50" s="274" t="s">
        <v>87</v>
      </c>
      <c r="K50" s="274" t="s">
        <v>228</v>
      </c>
      <c r="L50" s="140"/>
      <c r="M50" s="140"/>
      <c r="N50" s="140">
        <v>1</v>
      </c>
      <c r="O50" s="140">
        <v>1</v>
      </c>
      <c r="P50" s="140">
        <v>1</v>
      </c>
      <c r="Q50" s="274" t="s">
        <v>56</v>
      </c>
      <c r="R50" s="162" t="s">
        <v>229</v>
      </c>
      <c r="S50" s="162" t="s">
        <v>230</v>
      </c>
      <c r="T50" s="162" t="s">
        <v>231</v>
      </c>
      <c r="U50" s="162" t="s">
        <v>60</v>
      </c>
      <c r="V50" s="162" t="str">
        <f>$G$50</f>
        <v>Porcentaje del lineamientos de gestión de TIC Impartidas por la DTI del nivel central Cumplidas</v>
      </c>
      <c r="W50" s="163">
        <f>L50</f>
        <v>0</v>
      </c>
      <c r="X50" s="267" t="s">
        <v>244</v>
      </c>
      <c r="Y50" s="267" t="s">
        <v>244</v>
      </c>
      <c r="Z50" s="267" t="s">
        <v>244</v>
      </c>
      <c r="AA50" s="267" t="s">
        <v>244</v>
      </c>
      <c r="AB50" s="162" t="str">
        <f>$G$50</f>
        <v>Porcentaje del lineamientos de gestión de TIC Impartidas por la DTI del nivel central Cumplidas</v>
      </c>
      <c r="AC50" s="163">
        <v>1</v>
      </c>
      <c r="AD50" s="344">
        <v>0.93500000000000005</v>
      </c>
      <c r="AE50" s="345">
        <f>AD50/AC50</f>
        <v>0.93500000000000005</v>
      </c>
      <c r="AF50" s="346" t="s">
        <v>412</v>
      </c>
      <c r="AG50" s="162" t="s">
        <v>413</v>
      </c>
      <c r="AH50" s="162" t="str">
        <f>$G$50</f>
        <v>Porcentaje del lineamientos de gestión de TIC Impartidas por la DTI del nivel central Cumplidas</v>
      </c>
      <c r="AI50" s="163">
        <f>N50</f>
        <v>1</v>
      </c>
      <c r="AJ50" s="317"/>
      <c r="AK50" s="276">
        <f>AJ50/AI50</f>
        <v>0</v>
      </c>
      <c r="AL50" s="162"/>
      <c r="AM50" s="162"/>
      <c r="AN50" s="162" t="str">
        <f>$G$50</f>
        <v>Porcentaje del lineamientos de gestión de TIC Impartidas por la DTI del nivel central Cumplidas</v>
      </c>
      <c r="AO50" s="163">
        <f>O50</f>
        <v>1</v>
      </c>
      <c r="AP50" s="317"/>
      <c r="AQ50" s="276">
        <f>AP50/AO50</f>
        <v>0</v>
      </c>
      <c r="AR50" s="277"/>
      <c r="AS50" s="162"/>
      <c r="AT50" s="162" t="str">
        <f>$G$50</f>
        <v>Porcentaje del lineamientos de gestión de TIC Impartidas por la DTI del nivel central Cumplidas</v>
      </c>
      <c r="AU50" s="163">
        <f>P50</f>
        <v>1</v>
      </c>
      <c r="AV50" s="317"/>
      <c r="AW50" s="276">
        <f>AV50/AU50</f>
        <v>0</v>
      </c>
      <c r="AX50" s="276">
        <f>AW50*E50</f>
        <v>0</v>
      </c>
      <c r="AY50" s="278"/>
      <c r="AZ50" s="279"/>
      <c r="BA50" s="279"/>
      <c r="BB50" s="279"/>
      <c r="BC50" s="279"/>
    </row>
    <row r="51" spans="1:55" ht="60.75" customHeight="1" thickBot="1" x14ac:dyDescent="0.35">
      <c r="A51" s="61"/>
      <c r="B51" s="306"/>
      <c r="C51" s="302"/>
      <c r="D51" s="369" t="s">
        <v>81</v>
      </c>
      <c r="E51" s="84">
        <v>0.05</v>
      </c>
      <c r="F51" s="78"/>
      <c r="G51" s="85"/>
      <c r="H51" s="78"/>
      <c r="I51" s="78"/>
      <c r="J51" s="78"/>
      <c r="K51" s="78"/>
      <c r="L51" s="144"/>
      <c r="M51" s="144"/>
      <c r="N51" s="144"/>
      <c r="O51" s="144"/>
      <c r="P51" s="144"/>
      <c r="Q51" s="78"/>
      <c r="R51" s="81"/>
      <c r="S51" s="81"/>
      <c r="T51" s="81"/>
      <c r="U51" s="81"/>
      <c r="V51" s="170"/>
      <c r="W51" s="171"/>
      <c r="X51" s="189"/>
      <c r="Y51" s="173"/>
      <c r="Z51" s="128"/>
      <c r="AA51" s="128"/>
      <c r="AB51" s="228"/>
      <c r="AC51" s="229"/>
      <c r="AD51" s="248"/>
      <c r="AE51" s="231"/>
      <c r="AF51" s="81"/>
      <c r="AG51" s="81"/>
      <c r="AH51" s="228"/>
      <c r="AI51" s="229"/>
      <c r="AJ51" s="248"/>
      <c r="AK51" s="231"/>
      <c r="AL51" s="81"/>
      <c r="AM51" s="81"/>
      <c r="AN51" s="228"/>
      <c r="AO51" s="229"/>
      <c r="AP51" s="248"/>
      <c r="AQ51" s="231"/>
      <c r="AR51" s="232"/>
      <c r="AS51" s="81"/>
      <c r="AT51" s="228"/>
      <c r="AU51" s="229"/>
      <c r="AV51" s="248"/>
      <c r="AW51" s="231"/>
      <c r="AX51" s="231"/>
      <c r="AY51" s="233"/>
    </row>
    <row r="52" spans="1:55" s="280" customFormat="1" ht="167.25" customHeight="1" thickBot="1" x14ac:dyDescent="0.35">
      <c r="A52" s="270">
        <v>30</v>
      </c>
      <c r="B52" s="400" t="s">
        <v>232</v>
      </c>
      <c r="C52" s="409" t="s">
        <v>233</v>
      </c>
      <c r="D52" s="452" t="s">
        <v>360</v>
      </c>
      <c r="E52" s="271">
        <v>0.03</v>
      </c>
      <c r="F52" s="272" t="s">
        <v>234</v>
      </c>
      <c r="G52" s="272" t="s">
        <v>235</v>
      </c>
      <c r="H52" s="272" t="s">
        <v>236</v>
      </c>
      <c r="I52" s="272"/>
      <c r="J52" s="273" t="s">
        <v>54</v>
      </c>
      <c r="K52" s="272" t="s">
        <v>237</v>
      </c>
      <c r="L52" s="273">
        <v>0</v>
      </c>
      <c r="M52" s="273">
        <v>0</v>
      </c>
      <c r="N52" s="273">
        <v>0</v>
      </c>
      <c r="O52" s="273">
        <v>1</v>
      </c>
      <c r="P52" s="273">
        <v>1</v>
      </c>
      <c r="Q52" s="274" t="s">
        <v>56</v>
      </c>
      <c r="R52" s="162" t="s">
        <v>238</v>
      </c>
      <c r="S52" s="165"/>
      <c r="T52" s="162" t="s">
        <v>239</v>
      </c>
      <c r="U52" s="162" t="s">
        <v>60</v>
      </c>
      <c r="V52" s="162" t="str">
        <f>$G$52</f>
        <v>Ejercicios de evaluación de los requisitos legales aplicables el proceso/Alcaldía realizados</v>
      </c>
      <c r="W52" s="188">
        <f t="shared" ref="W52:W58" si="18">L52</f>
        <v>0</v>
      </c>
      <c r="X52" s="188">
        <v>0</v>
      </c>
      <c r="Y52" s="164"/>
      <c r="Z52" s="275" t="s">
        <v>240</v>
      </c>
      <c r="AA52" s="165" t="s">
        <v>241</v>
      </c>
      <c r="AB52" s="162" t="str">
        <f>$G$52</f>
        <v>Ejercicios de evaluación de los requisitos legales aplicables el proceso/Alcaldía realizados</v>
      </c>
      <c r="AC52" s="188">
        <f t="shared" ref="AC52:AC58" si="19">M52</f>
        <v>0</v>
      </c>
      <c r="AD52" s="188"/>
      <c r="AE52" s="276" t="s">
        <v>465</v>
      </c>
      <c r="AF52" s="359" t="s">
        <v>447</v>
      </c>
      <c r="AG52" s="162"/>
      <c r="AH52" s="162" t="str">
        <f>$G$52</f>
        <v>Ejercicios de evaluación de los requisitos legales aplicables el proceso/Alcaldía realizados</v>
      </c>
      <c r="AI52" s="188">
        <f t="shared" ref="AI52:AI58" si="20">N52</f>
        <v>0</v>
      </c>
      <c r="AJ52" s="188"/>
      <c r="AK52" s="276" t="e">
        <f t="shared" ref="AK52:AK58" si="21">AJ52/AI52</f>
        <v>#DIV/0!</v>
      </c>
      <c r="AL52" s="162"/>
      <c r="AM52" s="162"/>
      <c r="AN52" s="162" t="str">
        <f>$G$52</f>
        <v>Ejercicios de evaluación de los requisitos legales aplicables el proceso/Alcaldía realizados</v>
      </c>
      <c r="AO52" s="188">
        <f t="shared" ref="AO52:AO58" si="22">O52</f>
        <v>1</v>
      </c>
      <c r="AP52" s="188"/>
      <c r="AQ52" s="276">
        <f t="shared" ref="AQ52:AQ58" si="23">AP52/AO52</f>
        <v>0</v>
      </c>
      <c r="AR52" s="277"/>
      <c r="AS52" s="162"/>
      <c r="AT52" s="162" t="str">
        <f>$G$52</f>
        <v>Ejercicios de evaluación de los requisitos legales aplicables el proceso/Alcaldía realizados</v>
      </c>
      <c r="AU52" s="188">
        <f t="shared" ref="AU52:AU58" si="24">P52</f>
        <v>1</v>
      </c>
      <c r="AV52" s="188"/>
      <c r="AW52" s="276">
        <f t="shared" ref="AW52:AW58" si="25">AV52/AU52</f>
        <v>0</v>
      </c>
      <c r="AX52" s="276">
        <f t="shared" ref="AX52:AX58" si="26">AW52*E52</f>
        <v>0</v>
      </c>
      <c r="AY52" s="278"/>
      <c r="AZ52" s="279"/>
      <c r="BA52" s="279"/>
      <c r="BB52" s="279"/>
      <c r="BC52" s="279"/>
    </row>
    <row r="53" spans="1:55" s="280" customFormat="1" ht="138" customHeight="1" x14ac:dyDescent="0.3">
      <c r="A53" s="270">
        <v>32</v>
      </c>
      <c r="B53" s="401"/>
      <c r="C53" s="410"/>
      <c r="D53" s="452" t="s">
        <v>245</v>
      </c>
      <c r="E53" s="271">
        <v>0.03</v>
      </c>
      <c r="F53" s="272" t="s">
        <v>234</v>
      </c>
      <c r="G53" s="272" t="s">
        <v>246</v>
      </c>
      <c r="H53" s="272" t="s">
        <v>247</v>
      </c>
      <c r="I53" s="272"/>
      <c r="J53" s="273" t="s">
        <v>54</v>
      </c>
      <c r="K53" s="272" t="s">
        <v>246</v>
      </c>
      <c r="L53" s="273">
        <v>0</v>
      </c>
      <c r="M53" s="273">
        <v>1</v>
      </c>
      <c r="N53" s="273">
        <v>0</v>
      </c>
      <c r="O53" s="273">
        <v>1</v>
      </c>
      <c r="P53" s="273">
        <v>2</v>
      </c>
      <c r="Q53" s="282" t="s">
        <v>56</v>
      </c>
      <c r="R53" s="165" t="s">
        <v>248</v>
      </c>
      <c r="S53" s="165" t="s">
        <v>249</v>
      </c>
      <c r="T53" s="165" t="s">
        <v>250</v>
      </c>
      <c r="U53" s="165" t="s">
        <v>60</v>
      </c>
      <c r="V53" s="165" t="str">
        <f>$G$53</f>
        <v>Mediciones de desempeño ambiental realizadas en el proceso/alcaldia local</v>
      </c>
      <c r="W53" s="174">
        <f t="shared" si="18"/>
        <v>0</v>
      </c>
      <c r="X53" s="174">
        <v>0</v>
      </c>
      <c r="Y53" s="167"/>
      <c r="Z53" s="275" t="s">
        <v>240</v>
      </c>
      <c r="AA53" s="165" t="s">
        <v>241</v>
      </c>
      <c r="AB53" s="165" t="str">
        <f>$G$53</f>
        <v>Mediciones de desempeño ambiental realizadas en el proceso/alcaldia local</v>
      </c>
      <c r="AC53" s="174">
        <f t="shared" si="19"/>
        <v>1</v>
      </c>
      <c r="AD53" s="174">
        <v>1</v>
      </c>
      <c r="AE53" s="169">
        <f t="shared" ref="AE53:AE58" si="27">AD53/AC53</f>
        <v>1</v>
      </c>
      <c r="AF53" s="283" t="s">
        <v>449</v>
      </c>
      <c r="AG53" s="162" t="s">
        <v>450</v>
      </c>
      <c r="AH53" s="165" t="str">
        <f>$G$53</f>
        <v>Mediciones de desempeño ambiental realizadas en el proceso/alcaldia local</v>
      </c>
      <c r="AI53" s="174">
        <f t="shared" si="20"/>
        <v>0</v>
      </c>
      <c r="AJ53" s="174"/>
      <c r="AK53" s="285" t="e">
        <f t="shared" si="21"/>
        <v>#DIV/0!</v>
      </c>
      <c r="AL53" s="165"/>
      <c r="AM53" s="165"/>
      <c r="AN53" s="165" t="str">
        <f>$G$53</f>
        <v>Mediciones de desempeño ambiental realizadas en el proceso/alcaldia local</v>
      </c>
      <c r="AO53" s="174">
        <f t="shared" si="22"/>
        <v>1</v>
      </c>
      <c r="AP53" s="174"/>
      <c r="AQ53" s="285">
        <f t="shared" si="23"/>
        <v>0</v>
      </c>
      <c r="AR53" s="286"/>
      <c r="AS53" s="165"/>
      <c r="AT53" s="165" t="str">
        <f>$G$53</f>
        <v>Mediciones de desempeño ambiental realizadas en el proceso/alcaldia local</v>
      </c>
      <c r="AU53" s="174">
        <f t="shared" si="24"/>
        <v>2</v>
      </c>
      <c r="AV53" s="174"/>
      <c r="AW53" s="285">
        <f t="shared" si="25"/>
        <v>0</v>
      </c>
      <c r="AX53" s="285">
        <f t="shared" si="26"/>
        <v>0</v>
      </c>
      <c r="AY53" s="287"/>
      <c r="AZ53" s="279"/>
      <c r="BA53" s="279"/>
      <c r="BB53" s="279"/>
      <c r="BC53" s="279"/>
    </row>
    <row r="54" spans="1:55" s="280" customFormat="1" ht="146.25" customHeight="1" thickBot="1" x14ac:dyDescent="0.35">
      <c r="A54" s="281">
        <v>33</v>
      </c>
      <c r="B54" s="401"/>
      <c r="C54" s="410"/>
      <c r="D54" s="453" t="s">
        <v>251</v>
      </c>
      <c r="E54" s="288">
        <v>2.5000000000000001E-2</v>
      </c>
      <c r="F54" s="273" t="s">
        <v>234</v>
      </c>
      <c r="G54" s="196" t="s">
        <v>252</v>
      </c>
      <c r="H54" s="196" t="s">
        <v>253</v>
      </c>
      <c r="I54" s="289">
        <v>373</v>
      </c>
      <c r="J54" s="289" t="s">
        <v>120</v>
      </c>
      <c r="K54" s="196" t="s">
        <v>254</v>
      </c>
      <c r="L54" s="160">
        <v>152</v>
      </c>
      <c r="M54" s="160">
        <v>100</v>
      </c>
      <c r="N54" s="160">
        <v>52</v>
      </c>
      <c r="O54" s="161">
        <v>0</v>
      </c>
      <c r="P54" s="161">
        <v>0</v>
      </c>
      <c r="Q54" s="282" t="s">
        <v>56</v>
      </c>
      <c r="R54" s="165" t="s">
        <v>255</v>
      </c>
      <c r="S54" s="165" t="s">
        <v>256</v>
      </c>
      <c r="T54" s="165" t="s">
        <v>257</v>
      </c>
      <c r="U54" s="165" t="s">
        <v>60</v>
      </c>
      <c r="V54" s="165" t="str">
        <f>$G$54</f>
        <v>Disminución de requerimientos ciudadanos vencidos asignados al proceso/Alcaldía Local</v>
      </c>
      <c r="W54" s="191">
        <v>152</v>
      </c>
      <c r="X54" s="191">
        <v>152</v>
      </c>
      <c r="Y54" s="190">
        <v>1</v>
      </c>
      <c r="Z54" s="191" t="s">
        <v>389</v>
      </c>
      <c r="AA54" s="284" t="s">
        <v>390</v>
      </c>
      <c r="AB54" s="165" t="str">
        <f>$G$54</f>
        <v>Disminución de requerimientos ciudadanos vencidos asignados al proceso/Alcaldía Local</v>
      </c>
      <c r="AC54" s="174">
        <f t="shared" si="19"/>
        <v>100</v>
      </c>
      <c r="AD54" s="174">
        <v>80</v>
      </c>
      <c r="AE54" s="169">
        <v>1</v>
      </c>
      <c r="AF54" s="360" t="s">
        <v>470</v>
      </c>
      <c r="AG54" s="165" t="s">
        <v>471</v>
      </c>
      <c r="AH54" s="165" t="str">
        <f>$G$54</f>
        <v>Disminución de requerimientos ciudadanos vencidos asignados al proceso/Alcaldía Local</v>
      </c>
      <c r="AI54" s="174">
        <f t="shared" si="20"/>
        <v>52</v>
      </c>
      <c r="AJ54" s="174"/>
      <c r="AK54" s="285">
        <f t="shared" si="21"/>
        <v>0</v>
      </c>
      <c r="AL54" s="165"/>
      <c r="AM54" s="165"/>
      <c r="AN54" s="165" t="str">
        <f>$G$54</f>
        <v>Disminución de requerimientos ciudadanos vencidos asignados al proceso/Alcaldía Local</v>
      </c>
      <c r="AO54" s="174">
        <f t="shared" si="22"/>
        <v>0</v>
      </c>
      <c r="AP54" s="174"/>
      <c r="AQ54" s="285" t="e">
        <f t="shared" si="23"/>
        <v>#DIV/0!</v>
      </c>
      <c r="AR54" s="286"/>
      <c r="AS54" s="165"/>
      <c r="AT54" s="165" t="str">
        <f>$G$54</f>
        <v>Disminución de requerimientos ciudadanos vencidos asignados al proceso/Alcaldía Local</v>
      </c>
      <c r="AU54" s="174">
        <f t="shared" si="24"/>
        <v>0</v>
      </c>
      <c r="AV54" s="174"/>
      <c r="AW54" s="285" t="e">
        <f t="shared" si="25"/>
        <v>#DIV/0!</v>
      </c>
      <c r="AX54" s="285" t="e">
        <f t="shared" si="26"/>
        <v>#DIV/0!</v>
      </c>
      <c r="AY54" s="287"/>
      <c r="AZ54" s="279"/>
      <c r="BA54" s="279"/>
      <c r="BB54" s="279"/>
      <c r="BC54" s="279"/>
    </row>
    <row r="55" spans="1:55" s="280" customFormat="1" ht="150" customHeight="1" thickBot="1" x14ac:dyDescent="0.35">
      <c r="A55" s="270">
        <v>34</v>
      </c>
      <c r="B55" s="401"/>
      <c r="C55" s="410"/>
      <c r="D55" s="452" t="s">
        <v>258</v>
      </c>
      <c r="E55" s="380">
        <v>2.5000000000000001E-2</v>
      </c>
      <c r="F55" s="272" t="s">
        <v>234</v>
      </c>
      <c r="G55" s="272" t="s">
        <v>259</v>
      </c>
      <c r="H55" s="272" t="s">
        <v>260</v>
      </c>
      <c r="I55" s="272"/>
      <c r="J55" s="273" t="s">
        <v>54</v>
      </c>
      <c r="K55" s="272" t="s">
        <v>261</v>
      </c>
      <c r="L55" s="273">
        <v>0</v>
      </c>
      <c r="M55" s="273">
        <v>1</v>
      </c>
      <c r="N55" s="273">
        <v>1</v>
      </c>
      <c r="O55" s="273">
        <v>0</v>
      </c>
      <c r="P55" s="273">
        <v>2</v>
      </c>
      <c r="Q55" s="282" t="s">
        <v>56</v>
      </c>
      <c r="R55" s="165" t="s">
        <v>262</v>
      </c>
      <c r="S55" s="165" t="s">
        <v>243</v>
      </c>
      <c r="T55" s="165" t="s">
        <v>263</v>
      </c>
      <c r="U55" s="165" t="s">
        <v>60</v>
      </c>
      <c r="V55" s="165" t="str">
        <f>$G$55</f>
        <v>Buenas practicas y lecciones aprendidas identificadas por proceso o Alcaldía Local en la herramienta de gestión del conocimiento (AGORA)</v>
      </c>
      <c r="W55" s="174">
        <f t="shared" si="18"/>
        <v>0</v>
      </c>
      <c r="X55" s="174">
        <v>0</v>
      </c>
      <c r="Y55" s="167"/>
      <c r="Z55" s="275" t="s">
        <v>264</v>
      </c>
      <c r="AA55" s="165" t="s">
        <v>241</v>
      </c>
      <c r="AB55" s="165" t="str">
        <f>$G$55</f>
        <v>Buenas practicas y lecciones aprendidas identificadas por proceso o Alcaldía Local en la herramienta de gestión del conocimiento (AGORA)</v>
      </c>
      <c r="AC55" s="174">
        <f t="shared" si="19"/>
        <v>1</v>
      </c>
      <c r="AD55" s="174">
        <v>1</v>
      </c>
      <c r="AE55" s="169">
        <f t="shared" si="27"/>
        <v>1</v>
      </c>
      <c r="AF55" s="360" t="s">
        <v>451</v>
      </c>
      <c r="AG55" s="277" t="s">
        <v>452</v>
      </c>
      <c r="AH55" s="165" t="str">
        <f>$G$55</f>
        <v>Buenas practicas y lecciones aprendidas identificadas por proceso o Alcaldía Local en la herramienta de gestión del conocimiento (AGORA)</v>
      </c>
      <c r="AI55" s="174">
        <f t="shared" si="20"/>
        <v>1</v>
      </c>
      <c r="AJ55" s="174"/>
      <c r="AK55" s="285">
        <f t="shared" si="21"/>
        <v>0</v>
      </c>
      <c r="AL55" s="165"/>
      <c r="AM55" s="165"/>
      <c r="AN55" s="165" t="str">
        <f>$G$55</f>
        <v>Buenas practicas y lecciones aprendidas identificadas por proceso o Alcaldía Local en la herramienta de gestión del conocimiento (AGORA)</v>
      </c>
      <c r="AO55" s="174">
        <f t="shared" si="22"/>
        <v>0</v>
      </c>
      <c r="AP55" s="174"/>
      <c r="AQ55" s="285" t="e">
        <f t="shared" si="23"/>
        <v>#DIV/0!</v>
      </c>
      <c r="AR55" s="286"/>
      <c r="AS55" s="165"/>
      <c r="AT55" s="165" t="str">
        <f>$G$55</f>
        <v>Buenas practicas y lecciones aprendidas identificadas por proceso o Alcaldía Local en la herramienta de gestión del conocimiento (AGORA)</v>
      </c>
      <c r="AU55" s="174">
        <f t="shared" si="24"/>
        <v>2</v>
      </c>
      <c r="AV55" s="174"/>
      <c r="AW55" s="285">
        <f t="shared" si="25"/>
        <v>0</v>
      </c>
      <c r="AX55" s="285">
        <f t="shared" si="26"/>
        <v>0</v>
      </c>
      <c r="AY55" s="287"/>
      <c r="AZ55" s="279"/>
      <c r="BA55" s="279"/>
      <c r="BB55" s="279"/>
      <c r="BC55" s="279"/>
    </row>
    <row r="56" spans="1:55" s="280" customFormat="1" ht="243.75" customHeight="1" thickBot="1" x14ac:dyDescent="0.35">
      <c r="A56" s="281">
        <v>35</v>
      </c>
      <c r="B56" s="401"/>
      <c r="C56" s="410"/>
      <c r="D56" s="452" t="s">
        <v>477</v>
      </c>
      <c r="E56" s="271">
        <v>0.03</v>
      </c>
      <c r="F56" s="272" t="s">
        <v>234</v>
      </c>
      <c r="G56" s="272" t="s">
        <v>265</v>
      </c>
      <c r="H56" s="272" t="s">
        <v>266</v>
      </c>
      <c r="I56" s="273" t="s">
        <v>475</v>
      </c>
      <c r="J56" s="273" t="s">
        <v>54</v>
      </c>
      <c r="K56" s="272" t="s">
        <v>267</v>
      </c>
      <c r="L56" s="290"/>
      <c r="M56" s="271">
        <v>0.5</v>
      </c>
      <c r="N56" s="273"/>
      <c r="O56" s="271">
        <v>0.5</v>
      </c>
      <c r="P56" s="271">
        <v>1</v>
      </c>
      <c r="Q56" s="282" t="s">
        <v>76</v>
      </c>
      <c r="R56" s="165" t="s">
        <v>268</v>
      </c>
      <c r="S56" s="165" t="s">
        <v>243</v>
      </c>
      <c r="T56" s="165" t="s">
        <v>269</v>
      </c>
      <c r="U56" s="165" t="s">
        <v>60</v>
      </c>
      <c r="V56" s="165" t="str">
        <f>$G$56</f>
        <v>Porcentaje de depuración de las comunicaciones en el aplicatio de gestión documental</v>
      </c>
      <c r="W56" s="192" t="s">
        <v>244</v>
      </c>
      <c r="X56" s="192" t="s">
        <v>244</v>
      </c>
      <c r="Y56" s="192" t="s">
        <v>244</v>
      </c>
      <c r="Z56" s="192" t="s">
        <v>244</v>
      </c>
      <c r="AA56" s="192" t="s">
        <v>244</v>
      </c>
      <c r="AB56" s="165" t="str">
        <f>$G$56</f>
        <v>Porcentaje de depuración de las comunicaciones en el aplicatio de gestión documental</v>
      </c>
      <c r="AC56" s="166">
        <f t="shared" si="19"/>
        <v>0.5</v>
      </c>
      <c r="AD56" s="166">
        <v>0.63</v>
      </c>
      <c r="AE56" s="169">
        <v>1</v>
      </c>
      <c r="AF56" s="360" t="s">
        <v>476</v>
      </c>
      <c r="AG56" s="277" t="s">
        <v>464</v>
      </c>
      <c r="AH56" s="165" t="str">
        <f>$G$56</f>
        <v>Porcentaje de depuración de las comunicaciones en el aplicatio de gestión documental</v>
      </c>
      <c r="AI56" s="166">
        <f t="shared" si="20"/>
        <v>0</v>
      </c>
      <c r="AJ56" s="174"/>
      <c r="AK56" s="285" t="e">
        <f t="shared" si="21"/>
        <v>#DIV/0!</v>
      </c>
      <c r="AL56" s="165"/>
      <c r="AM56" s="165"/>
      <c r="AN56" s="165" t="str">
        <f>$G$56</f>
        <v>Porcentaje de depuración de las comunicaciones en el aplicatio de gestión documental</v>
      </c>
      <c r="AO56" s="166">
        <f t="shared" si="22"/>
        <v>0.5</v>
      </c>
      <c r="AP56" s="174"/>
      <c r="AQ56" s="285">
        <f t="shared" si="23"/>
        <v>0</v>
      </c>
      <c r="AR56" s="286"/>
      <c r="AS56" s="165"/>
      <c r="AT56" s="165" t="str">
        <f>$G$56</f>
        <v>Porcentaje de depuración de las comunicaciones en el aplicatio de gestión documental</v>
      </c>
      <c r="AU56" s="166">
        <f t="shared" si="24"/>
        <v>1</v>
      </c>
      <c r="AV56" s="174"/>
      <c r="AW56" s="285">
        <f t="shared" si="25"/>
        <v>0</v>
      </c>
      <c r="AX56" s="285">
        <f t="shared" si="26"/>
        <v>0</v>
      </c>
      <c r="AY56" s="287"/>
      <c r="AZ56" s="279"/>
      <c r="BA56" s="279"/>
      <c r="BB56" s="279"/>
      <c r="BC56" s="279"/>
    </row>
    <row r="57" spans="1:55" s="280" customFormat="1" ht="206.25" customHeight="1" thickBot="1" x14ac:dyDescent="0.35">
      <c r="A57" s="270">
        <v>38</v>
      </c>
      <c r="B57" s="401"/>
      <c r="C57" s="410"/>
      <c r="D57" s="452" t="s">
        <v>472</v>
      </c>
      <c r="E57" s="271">
        <v>0.03</v>
      </c>
      <c r="F57" s="272" t="s">
        <v>234</v>
      </c>
      <c r="G57" s="272" t="s">
        <v>272</v>
      </c>
      <c r="H57" s="272" t="s">
        <v>473</v>
      </c>
      <c r="I57" s="272" t="s">
        <v>117</v>
      </c>
      <c r="J57" s="273" t="s">
        <v>87</v>
      </c>
      <c r="K57" s="272" t="s">
        <v>270</v>
      </c>
      <c r="L57" s="271">
        <v>1</v>
      </c>
      <c r="M57" s="271">
        <v>1</v>
      </c>
      <c r="N57" s="271">
        <v>1</v>
      </c>
      <c r="O57" s="271">
        <v>1</v>
      </c>
      <c r="P57" s="271">
        <v>1</v>
      </c>
      <c r="Q57" s="282" t="s">
        <v>56</v>
      </c>
      <c r="R57" s="165" t="s">
        <v>271</v>
      </c>
      <c r="S57" s="165" t="s">
        <v>256</v>
      </c>
      <c r="T57" s="165" t="s">
        <v>273</v>
      </c>
      <c r="U57" s="165" t="s">
        <v>60</v>
      </c>
      <c r="V57" s="165" t="str">
        <f>$G$57</f>
        <v>Acciones correctivas documentadas y vigentes</v>
      </c>
      <c r="W57" s="166">
        <f t="shared" si="18"/>
        <v>1</v>
      </c>
      <c r="X57" s="190">
        <v>0.86</v>
      </c>
      <c r="Y57" s="186">
        <v>0.86</v>
      </c>
      <c r="Z57" s="283" t="s">
        <v>274</v>
      </c>
      <c r="AA57" s="284"/>
      <c r="AB57" s="165" t="str">
        <f>$G$57</f>
        <v>Acciones correctivas documentadas y vigentes</v>
      </c>
      <c r="AC57" s="166">
        <f t="shared" si="19"/>
        <v>1</v>
      </c>
      <c r="AD57" s="168">
        <v>1</v>
      </c>
      <c r="AE57" s="182">
        <f>AD57/AC57</f>
        <v>1</v>
      </c>
      <c r="AF57" s="360" t="s">
        <v>474</v>
      </c>
      <c r="AG57" s="165" t="s">
        <v>463</v>
      </c>
      <c r="AH57" s="165" t="str">
        <f>$G$57</f>
        <v>Acciones correctivas documentadas y vigentes</v>
      </c>
      <c r="AI57" s="166">
        <f t="shared" si="20"/>
        <v>1</v>
      </c>
      <c r="AJ57" s="174"/>
      <c r="AK57" s="285">
        <f t="shared" si="21"/>
        <v>0</v>
      </c>
      <c r="AL57" s="165"/>
      <c r="AM57" s="165"/>
      <c r="AN57" s="165" t="str">
        <f>$G$57</f>
        <v>Acciones correctivas documentadas y vigentes</v>
      </c>
      <c r="AO57" s="166">
        <f t="shared" si="22"/>
        <v>1</v>
      </c>
      <c r="AP57" s="174"/>
      <c r="AQ57" s="285">
        <f t="shared" si="23"/>
        <v>0</v>
      </c>
      <c r="AR57" s="286"/>
      <c r="AS57" s="165"/>
      <c r="AT57" s="165" t="str">
        <f>$G$57</f>
        <v>Acciones correctivas documentadas y vigentes</v>
      </c>
      <c r="AU57" s="166">
        <f t="shared" si="24"/>
        <v>1</v>
      </c>
      <c r="AV57" s="174"/>
      <c r="AW57" s="285">
        <f t="shared" si="25"/>
        <v>0</v>
      </c>
      <c r="AX57" s="285">
        <f t="shared" si="26"/>
        <v>0</v>
      </c>
      <c r="AY57" s="287"/>
      <c r="AZ57" s="279"/>
      <c r="BA57" s="279"/>
      <c r="BB57" s="279"/>
      <c r="BC57" s="279"/>
    </row>
    <row r="58" spans="1:55" s="280" customFormat="1" ht="163.5" customHeight="1" thickBot="1" x14ac:dyDescent="0.35">
      <c r="A58" s="281">
        <v>39</v>
      </c>
      <c r="B58" s="401"/>
      <c r="C58" s="411"/>
      <c r="D58" s="454" t="s">
        <v>275</v>
      </c>
      <c r="E58" s="291">
        <v>0.03</v>
      </c>
      <c r="F58" s="292" t="s">
        <v>234</v>
      </c>
      <c r="G58" s="292" t="s">
        <v>276</v>
      </c>
      <c r="H58" s="292" t="s">
        <v>277</v>
      </c>
      <c r="I58" s="292"/>
      <c r="J58" s="293" t="s">
        <v>87</v>
      </c>
      <c r="K58" s="292" t="s">
        <v>388</v>
      </c>
      <c r="L58" s="291">
        <v>1</v>
      </c>
      <c r="M58" s="291">
        <v>1</v>
      </c>
      <c r="N58" s="291">
        <v>1</v>
      </c>
      <c r="O58" s="291">
        <v>1</v>
      </c>
      <c r="P58" s="291">
        <v>1</v>
      </c>
      <c r="Q58" s="152" t="s">
        <v>56</v>
      </c>
      <c r="R58" s="294" t="s">
        <v>278</v>
      </c>
      <c r="S58" s="175" t="s">
        <v>279</v>
      </c>
      <c r="T58" s="175" t="s">
        <v>280</v>
      </c>
      <c r="U58" s="175" t="s">
        <v>60</v>
      </c>
      <c r="V58" s="175" t="str">
        <f>$G$58</f>
        <v>Información publicada según lineamientos de la ley de transparencia 1712 de 2014</v>
      </c>
      <c r="W58" s="176">
        <f t="shared" si="18"/>
        <v>1</v>
      </c>
      <c r="X58" s="193">
        <v>0.88</v>
      </c>
      <c r="Y58" s="194">
        <f>X58/W58</f>
        <v>0.88</v>
      </c>
      <c r="Z58" s="295" t="s">
        <v>460</v>
      </c>
      <c r="AA58" s="296"/>
      <c r="AB58" s="175" t="str">
        <f>$G$58</f>
        <v>Información publicada según lineamientos de la ley de transparencia 1712 de 2014</v>
      </c>
      <c r="AC58" s="176">
        <f t="shared" si="19"/>
        <v>1</v>
      </c>
      <c r="AD58" s="176">
        <v>0.88</v>
      </c>
      <c r="AE58" s="379">
        <f t="shared" si="27"/>
        <v>0.88</v>
      </c>
      <c r="AF58" s="378" t="s">
        <v>460</v>
      </c>
      <c r="AG58" s="277" t="s">
        <v>462</v>
      </c>
      <c r="AH58" s="175" t="str">
        <f>$G$58</f>
        <v>Información publicada según lineamientos de la ley de transparencia 1712 de 2014</v>
      </c>
      <c r="AI58" s="176">
        <f t="shared" si="20"/>
        <v>1</v>
      </c>
      <c r="AJ58" s="177"/>
      <c r="AK58" s="178">
        <f t="shared" si="21"/>
        <v>0</v>
      </c>
      <c r="AL58" s="175"/>
      <c r="AM58" s="175"/>
      <c r="AN58" s="175" t="str">
        <f>$G$58</f>
        <v>Información publicada según lineamientos de la ley de transparencia 1712 de 2014</v>
      </c>
      <c r="AO58" s="176">
        <f t="shared" si="22"/>
        <v>1</v>
      </c>
      <c r="AP58" s="177"/>
      <c r="AQ58" s="178">
        <f t="shared" si="23"/>
        <v>0</v>
      </c>
      <c r="AR58" s="297"/>
      <c r="AS58" s="175"/>
      <c r="AT58" s="175" t="str">
        <f>$G$58</f>
        <v>Información publicada según lineamientos de la ley de transparencia 1712 de 2014</v>
      </c>
      <c r="AU58" s="176">
        <f t="shared" si="24"/>
        <v>1</v>
      </c>
      <c r="AV58" s="177"/>
      <c r="AW58" s="178">
        <f t="shared" si="25"/>
        <v>0</v>
      </c>
      <c r="AX58" s="178">
        <f t="shared" si="26"/>
        <v>0</v>
      </c>
      <c r="AY58" s="298"/>
      <c r="AZ58" s="279"/>
      <c r="BA58" s="279"/>
      <c r="BB58" s="279"/>
      <c r="BC58" s="279"/>
    </row>
    <row r="59" spans="1:55" ht="112.5" customHeight="1" thickBot="1" x14ac:dyDescent="0.4">
      <c r="A59" s="106"/>
      <c r="B59" s="395" t="s">
        <v>281</v>
      </c>
      <c r="C59" s="396"/>
      <c r="D59" s="396"/>
      <c r="E59" s="107">
        <f>SUM(E52:E58,E51,E49,E47,E45,E34,E24,E20,E18)</f>
        <v>1</v>
      </c>
      <c r="F59" s="108"/>
      <c r="G59" s="109"/>
      <c r="H59" s="110"/>
      <c r="I59" s="110"/>
      <c r="J59" s="110"/>
      <c r="K59" s="110"/>
      <c r="L59" s="110"/>
      <c r="M59" s="110"/>
      <c r="N59" s="110"/>
      <c r="O59" s="110"/>
      <c r="P59" s="111"/>
      <c r="Q59" s="110"/>
      <c r="R59" s="135"/>
      <c r="S59" s="135"/>
      <c r="T59" s="135"/>
      <c r="U59" s="135"/>
      <c r="V59" s="423" t="s">
        <v>282</v>
      </c>
      <c r="W59" s="423"/>
      <c r="X59" s="423"/>
      <c r="Y59" s="134">
        <f>AVERAGE(Y15:Y58)</f>
        <v>0.8995925925925925</v>
      </c>
      <c r="Z59" s="134"/>
      <c r="AA59" s="135"/>
      <c r="AB59" s="422" t="s">
        <v>283</v>
      </c>
      <c r="AC59" s="422"/>
      <c r="AD59" s="422"/>
      <c r="AE59" s="134">
        <f>AVERAGE(AE15:AE58)</f>
        <v>0.89193571428571417</v>
      </c>
      <c r="AF59" s="134"/>
      <c r="AG59" s="135"/>
      <c r="AH59" s="423" t="s">
        <v>284</v>
      </c>
      <c r="AI59" s="423"/>
      <c r="AJ59" s="423"/>
      <c r="AK59" s="134" t="e">
        <f>AVERAGE(AK15:AK58)</f>
        <v>#DIV/0!</v>
      </c>
      <c r="AL59" s="134"/>
      <c r="AM59" s="135"/>
      <c r="AN59" s="424" t="s">
        <v>285</v>
      </c>
      <c r="AO59" s="424"/>
      <c r="AP59" s="424"/>
      <c r="AQ59" s="134" t="e">
        <f>AVERAGE(AQ15:AQ58)</f>
        <v>#DIV/0!</v>
      </c>
      <c r="AR59" s="134"/>
      <c r="AS59" s="425" t="s">
        <v>286</v>
      </c>
      <c r="AT59" s="426"/>
      <c r="AU59" s="427"/>
      <c r="AV59" s="249" t="e">
        <f>SUM(AX15:AX17,AX19,AX21:AX23,AX25:AX33,AX35:AX44,AX46,AX48:AX48,AX50,AX52:AX58)</f>
        <v>#DIV/0!</v>
      </c>
      <c r="AW59" s="249"/>
      <c r="AX59" s="250"/>
      <c r="AY59" s="251"/>
    </row>
    <row r="60" spans="1:55" ht="15.75" customHeight="1" x14ac:dyDescent="0.35">
      <c r="A60" s="45"/>
      <c r="B60" s="112"/>
      <c r="C60" s="112"/>
      <c r="D60" s="376"/>
      <c r="E60" s="113"/>
      <c r="F60" s="112"/>
      <c r="G60" s="112"/>
      <c r="H60" s="39"/>
      <c r="I60" s="39"/>
      <c r="J60" s="39"/>
      <c r="K60" s="39"/>
      <c r="L60" s="39"/>
      <c r="M60" s="39"/>
      <c r="N60" s="39"/>
      <c r="O60" s="39"/>
      <c r="P60" s="39"/>
      <c r="Q60" s="118"/>
      <c r="R60" s="200"/>
      <c r="S60" s="200"/>
      <c r="T60" s="200"/>
      <c r="U60" s="200"/>
      <c r="V60" s="428"/>
      <c r="W60" s="428"/>
      <c r="X60" s="428"/>
      <c r="Y60" s="114"/>
      <c r="Z60" s="115"/>
      <c r="AA60" s="115"/>
      <c r="AB60" s="421"/>
      <c r="AC60" s="421"/>
      <c r="AD60" s="421"/>
      <c r="AE60" s="252"/>
      <c r="AF60" s="253"/>
      <c r="AG60" s="253"/>
      <c r="AH60" s="421"/>
      <c r="AI60" s="421"/>
      <c r="AJ60" s="421"/>
      <c r="AK60" s="252"/>
      <c r="AL60" s="253"/>
      <c r="AM60" s="253"/>
      <c r="AN60" s="421"/>
      <c r="AO60" s="421"/>
      <c r="AP60" s="421"/>
      <c r="AQ60" s="252"/>
      <c r="AR60" s="253"/>
      <c r="AS60" s="253"/>
      <c r="AT60" s="421"/>
      <c r="AU60" s="421"/>
      <c r="AV60" s="421"/>
      <c r="AW60" s="252"/>
      <c r="AX60" s="252"/>
      <c r="AY60" s="253"/>
    </row>
  </sheetData>
  <autoFilter ref="A10:AY59">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9"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autoFilter>
  <mergeCells count="67">
    <mergeCell ref="AM12:AM13"/>
    <mergeCell ref="AN5:AS5"/>
    <mergeCell ref="AT10:AY10"/>
    <mergeCell ref="AH10:AM10"/>
    <mergeCell ref="V10:AA10"/>
    <mergeCell ref="AW12:AW13"/>
    <mergeCell ref="AY12:AY13"/>
    <mergeCell ref="AR12:AR13"/>
    <mergeCell ref="AN12:AP12"/>
    <mergeCell ref="AQ12:AQ13"/>
    <mergeCell ref="AT12:AV12"/>
    <mergeCell ref="V12:X12"/>
    <mergeCell ref="AE12:AE13"/>
    <mergeCell ref="Y12:Y13"/>
    <mergeCell ref="AS12:AS13"/>
    <mergeCell ref="AK12:AK13"/>
    <mergeCell ref="AL12:AL13"/>
    <mergeCell ref="V8:X8"/>
    <mergeCell ref="D10:U11"/>
    <mergeCell ref="AT5:AY5"/>
    <mergeCell ref="AN8:AP8"/>
    <mergeCell ref="AN11:AS11"/>
    <mergeCell ref="V6:AA6"/>
    <mergeCell ref="AB6:AG6"/>
    <mergeCell ref="AH6:AM6"/>
    <mergeCell ref="AN6:AS6"/>
    <mergeCell ref="AT6:AY6"/>
    <mergeCell ref="AT8:AV8"/>
    <mergeCell ref="AB8:AD8"/>
    <mergeCell ref="AH5:AM5"/>
    <mergeCell ref="AT11:AY11"/>
    <mergeCell ref="AN10:AS10"/>
    <mergeCell ref="AH11:AM11"/>
    <mergeCell ref="V11:AA11"/>
    <mergeCell ref="AB11:AG11"/>
    <mergeCell ref="AH8:AJ8"/>
    <mergeCell ref="AT60:AV60"/>
    <mergeCell ref="AB59:AD59"/>
    <mergeCell ref="V59:X59"/>
    <mergeCell ref="AH59:AJ59"/>
    <mergeCell ref="AN59:AP59"/>
    <mergeCell ref="AS59:AU59"/>
    <mergeCell ref="V60:X60"/>
    <mergeCell ref="AB60:AD60"/>
    <mergeCell ref="AH60:AJ60"/>
    <mergeCell ref="AN60:AP60"/>
    <mergeCell ref="AH12:AJ12"/>
    <mergeCell ref="AA12:AA13"/>
    <mergeCell ref="AB10:AG10"/>
    <mergeCell ref="AB12:AD12"/>
    <mergeCell ref="AF12:AF13"/>
    <mergeCell ref="Z12:Z13"/>
    <mergeCell ref="AG12:AG13"/>
    <mergeCell ref="B59:D59"/>
    <mergeCell ref="D12:S12"/>
    <mergeCell ref="B52:B58"/>
    <mergeCell ref="C13:C14"/>
    <mergeCell ref="A10:B12"/>
    <mergeCell ref="C52:C58"/>
    <mergeCell ref="D7:S7"/>
    <mergeCell ref="L8:O8"/>
    <mergeCell ref="D8:K8"/>
    <mergeCell ref="A1:U1"/>
    <mergeCell ref="A2:U2"/>
    <mergeCell ref="C3:H3"/>
    <mergeCell ref="E4:H4"/>
    <mergeCell ref="E5:H5"/>
  </mergeCells>
  <conditionalFormatting sqref="Y59:Z59 AE59:AF59 AK59:AL59 AQ59:AR59 AV59:AY59 Y15:Y32 Y55 Y34:Y49 AE34:AE47 AE15:AE21 AE49:AE60 AE27:AE30 AE23:AE24 Y51:Y53 Y57:Y60 AW15:AX60 AK15:AK60 AQ15:AQ60">
    <cfRule type="containsText" dxfId="23" priority="327" operator="containsText" text="N/A">
      <formula>NOT(ISERROR(SEARCH("N/A",Y15)))</formula>
    </cfRule>
    <cfRule type="cellIs" dxfId="22" priority="328" operator="between">
      <formula>#REF!</formula>
      <formula>#REF!</formula>
    </cfRule>
    <cfRule type="cellIs" dxfId="21" priority="329" operator="between">
      <formula>#REF!</formula>
      <formula>#REF!</formula>
    </cfRule>
    <cfRule type="cellIs" dxfId="20" priority="330" operator="between">
      <formula>#REF!</formula>
      <formula>#REF!</formula>
    </cfRule>
  </conditionalFormatting>
  <conditionalFormatting sqref="AK60 AQ60 AW60:AX60 AE60 Y60">
    <cfRule type="containsText" dxfId="19" priority="391" operator="containsText" text="N/A">
      <formula>NOT(ISERROR(SEARCH("N/A",Y60)))</formula>
    </cfRule>
    <cfRule type="cellIs" dxfId="18" priority="392" operator="between">
      <formula>$B$11</formula>
      <formula>#REF!</formula>
    </cfRule>
    <cfRule type="cellIs" dxfId="17" priority="393" operator="between">
      <formula>$B$9</formula>
      <formula>#REF!</formula>
    </cfRule>
    <cfRule type="cellIs" dxfId="16" priority="394" operator="between">
      <formula>#REF!</formula>
      <formula>#REF!</formula>
    </cfRule>
  </conditionalFormatting>
  <conditionalFormatting sqref="AW60:AX60 AK60 AQ60 AE60 Y60">
    <cfRule type="containsText" dxfId="15" priority="431" operator="containsText" text="N/A">
      <formula>NOT(ISERROR(SEARCH("N/A",Y60)))</formula>
    </cfRule>
    <cfRule type="cellIs" dxfId="14" priority="432" operator="between">
      <formula>#REF!</formula>
      <formula>#REF!</formula>
    </cfRule>
    <cfRule type="cellIs" dxfId="13" priority="433" operator="between">
      <formula>$B$9</formula>
      <formula>#REF!</formula>
    </cfRule>
    <cfRule type="cellIs" dxfId="12" priority="434" operator="between">
      <formula>#REF!</formula>
      <formula>#REF!</formula>
    </cfRule>
  </conditionalFormatting>
  <conditionalFormatting sqref="Z59">
    <cfRule type="colorScale" priority="106">
      <colorScale>
        <cfvo type="min"/>
        <cfvo type="percentile" val="50"/>
        <cfvo type="max"/>
        <color rgb="FFF8696B"/>
        <color rgb="FFFFEB84"/>
        <color rgb="FF63BE7B"/>
      </colorScale>
    </cfRule>
  </conditionalFormatting>
  <conditionalFormatting sqref="AF59">
    <cfRule type="colorScale" priority="105">
      <colorScale>
        <cfvo type="min"/>
        <cfvo type="percentile" val="50"/>
        <cfvo type="max"/>
        <color rgb="FFF8696B"/>
        <color rgb="FFFFEB84"/>
        <color rgb="FF63BE7B"/>
      </colorScale>
    </cfRule>
  </conditionalFormatting>
  <conditionalFormatting sqref="AL59">
    <cfRule type="colorScale" priority="104">
      <colorScale>
        <cfvo type="min"/>
        <cfvo type="percentile" val="50"/>
        <cfvo type="max"/>
        <color rgb="FFF8696B"/>
        <color rgb="FFFFEB84"/>
        <color rgb="FF63BE7B"/>
      </colorScale>
    </cfRule>
  </conditionalFormatting>
  <conditionalFormatting sqref="AR59">
    <cfRule type="colorScale" priority="103">
      <colorScale>
        <cfvo type="min"/>
        <cfvo type="percentile" val="50"/>
        <cfvo type="max"/>
        <color rgb="FFF8696B"/>
        <color rgb="FFFFEB84"/>
        <color rgb="FF63BE7B"/>
      </colorScale>
    </cfRule>
  </conditionalFormatting>
  <conditionalFormatting sqref="AW59:AX59">
    <cfRule type="colorScale" priority="102">
      <colorScale>
        <cfvo type="min"/>
        <cfvo type="percentile" val="50"/>
        <cfvo type="max"/>
        <color rgb="FFF8696B"/>
        <color rgb="FFFFEB84"/>
        <color rgb="FF63BE7B"/>
      </colorScale>
    </cfRule>
  </conditionalFormatting>
  <conditionalFormatting sqref="Y59">
    <cfRule type="colorScale" priority="93">
      <colorScale>
        <cfvo type="min"/>
        <cfvo type="percentile" val="50"/>
        <cfvo type="max"/>
        <color rgb="FFF8696B"/>
        <color rgb="FFFFEB84"/>
        <color rgb="FF63BE7B"/>
      </colorScale>
    </cfRule>
  </conditionalFormatting>
  <conditionalFormatting sqref="AE59">
    <cfRule type="colorScale" priority="84">
      <colorScale>
        <cfvo type="min"/>
        <cfvo type="percentile" val="50"/>
        <cfvo type="max"/>
        <color rgb="FFF8696B"/>
        <color rgb="FFFFEB84"/>
        <color rgb="FF63BE7B"/>
      </colorScale>
    </cfRule>
  </conditionalFormatting>
  <conditionalFormatting sqref="AK59">
    <cfRule type="colorScale" priority="75">
      <colorScale>
        <cfvo type="min"/>
        <cfvo type="percentile" val="50"/>
        <cfvo type="max"/>
        <color rgb="FFF8696B"/>
        <color rgb="FFFFEB84"/>
        <color rgb="FF63BE7B"/>
      </colorScale>
    </cfRule>
  </conditionalFormatting>
  <conditionalFormatting sqref="AQ59">
    <cfRule type="colorScale" priority="66">
      <colorScale>
        <cfvo type="min"/>
        <cfvo type="percentile" val="50"/>
        <cfvo type="max"/>
        <color rgb="FFF8696B"/>
        <color rgb="FFFFEB84"/>
        <color rgb="FF63BE7B"/>
      </colorScale>
    </cfRule>
  </conditionalFormatting>
  <conditionalFormatting sqref="AV59">
    <cfRule type="colorScale" priority="54">
      <colorScale>
        <cfvo type="min"/>
        <cfvo type="percentile" val="50"/>
        <cfvo type="max"/>
        <color rgb="FF63BE7B"/>
        <color rgb="FFFFEB84"/>
        <color rgb="FFF8696B"/>
      </colorScale>
    </cfRule>
  </conditionalFormatting>
  <conditionalFormatting sqref="AQ59">
    <cfRule type="iconSet" priority="1991">
      <iconSet iconSet="4Arrows">
        <cfvo type="percent" val="0"/>
        <cfvo type="percent" val="25"/>
        <cfvo type="percent" val="50"/>
        <cfvo type="percent" val="75"/>
      </iconSet>
    </cfRule>
  </conditionalFormatting>
  <conditionalFormatting sqref="AV59">
    <cfRule type="colorScale" priority="1996">
      <colorScale>
        <cfvo type="num" val="0.45"/>
        <cfvo type="percent" val="0.65"/>
        <cfvo type="percent" val="100"/>
        <color rgb="FFF8696B"/>
        <color rgb="FFFFEB84"/>
        <color rgb="FF63BE7B"/>
      </colorScale>
    </cfRule>
  </conditionalFormatting>
  <conditionalFormatting sqref="Y50">
    <cfRule type="containsText" dxfId="11" priority="9" operator="containsText" text="N/A">
      <formula>NOT(ISERROR(SEARCH("N/A",Y50)))</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D48">
    <cfRule type="containsText" dxfId="7" priority="5" operator="containsText" text="N/A">
      <formula>NOT(ISERROR(SEARCH("N/A",AD48)))</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F48">
    <cfRule type="containsText" dxfId="3" priority="1" operator="containsText" text="N/A">
      <formula>NOT(ISERROR(SEARCH("N/A",AF48)))</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B4">
      <formula1>DEPENDENCIA</formula1>
    </dataValidation>
    <dataValidation type="list" allowBlank="1" showInputMessage="1" showErrorMessage="1" sqref="B5">
      <formula1>LIDERPROCESO</formula1>
    </dataValidation>
    <dataValidation type="list" allowBlank="1" showInputMessage="1" showErrorMessage="1" error="Escriba un texto " promptTitle="Cualquier contenido" sqref="F58 F15:F56">
      <formula1>META2</formula1>
    </dataValidation>
    <dataValidation type="list" allowBlank="1" showInputMessage="1" showErrorMessage="1" sqref="J15:J58">
      <formula1>PROGRAMACION</formula1>
    </dataValidation>
    <dataValidation type="list" allowBlank="1" showInputMessage="1" showErrorMessage="1" sqref="Q15:Q58">
      <formula1>INDICADOR</formula1>
    </dataValidation>
    <dataValidation type="list" allowBlank="1" showInputMessage="1" showErrorMessage="1" sqref="U15:U58">
      <formula1>CONTRALORIA</formula1>
    </dataValidation>
  </dataValidations>
  <hyperlinks>
    <hyperlink ref="AA16" r:id="rId1"/>
  </hyperlinks>
  <printOptions horizontalCentered="1" verticalCentered="1"/>
  <pageMargins left="0.70866141732283472" right="0.70866141732283472" top="0.74803149606299213" bottom="0.74803149606299213" header="0.31496062992125984" footer="0.31496062992125984"/>
  <pageSetup paperSize="14" scale="17" orientation="landscape" horizontalDpi="4294967293" r:id="rId2"/>
  <headerFooter>
    <oddFooter>&amp;RCódigo: PLE-PIN-F018
Versión: 1
Vigencia desde: 8 septiembre de 2017</oddFooter>
  </headerFooter>
  <colBreaks count="1" manualBreakCount="1">
    <brk id="21" max="42"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zoomScale="55" zoomScaleNormal="55" workbookViewId="0">
      <selection activeCell="P15" sqref="P15"/>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287</v>
      </c>
      <c r="B1" t="s">
        <v>288</v>
      </c>
      <c r="C1" t="s">
        <v>289</v>
      </c>
      <c r="D1" t="s">
        <v>290</v>
      </c>
      <c r="F1" t="s">
        <v>291</v>
      </c>
    </row>
    <row r="2" spans="1:8" x14ac:dyDescent="0.25">
      <c r="A2" t="s">
        <v>292</v>
      </c>
      <c r="B2" t="s">
        <v>293</v>
      </c>
      <c r="C2" t="s">
        <v>64</v>
      </c>
      <c r="D2" t="s">
        <v>54</v>
      </c>
      <c r="F2" t="s">
        <v>156</v>
      </c>
    </row>
    <row r="3" spans="1:8" x14ac:dyDescent="0.25">
      <c r="A3" t="s">
        <v>294</v>
      </c>
      <c r="B3" t="s">
        <v>295</v>
      </c>
      <c r="C3" t="s">
        <v>296</v>
      </c>
      <c r="D3" t="s">
        <v>87</v>
      </c>
      <c r="F3" t="s">
        <v>56</v>
      </c>
    </row>
    <row r="4" spans="1:8" x14ac:dyDescent="0.25">
      <c r="A4" t="s">
        <v>297</v>
      </c>
      <c r="C4" t="s">
        <v>51</v>
      </c>
      <c r="D4" t="s">
        <v>242</v>
      </c>
      <c r="F4" t="s">
        <v>76</v>
      </c>
    </row>
    <row r="5" spans="1:8" x14ac:dyDescent="0.25">
      <c r="A5" t="s">
        <v>298</v>
      </c>
      <c r="C5" t="s">
        <v>234</v>
      </c>
      <c r="D5" t="s">
        <v>120</v>
      </c>
    </row>
    <row r="6" spans="1:8" x14ac:dyDescent="0.25">
      <c r="A6" t="s">
        <v>299</v>
      </c>
      <c r="E6" t="s">
        <v>300</v>
      </c>
      <c r="G6" t="s">
        <v>301</v>
      </c>
    </row>
    <row r="7" spans="1:8" x14ac:dyDescent="0.25">
      <c r="A7" t="s">
        <v>302</v>
      </c>
      <c r="E7" t="s">
        <v>303</v>
      </c>
      <c r="G7" t="s">
        <v>60</v>
      </c>
    </row>
    <row r="8" spans="1:8" x14ac:dyDescent="0.25">
      <c r="E8" t="s">
        <v>304</v>
      </c>
      <c r="G8" t="s">
        <v>305</v>
      </c>
    </row>
    <row r="9" spans="1:8" x14ac:dyDescent="0.25">
      <c r="E9" t="s">
        <v>306</v>
      </c>
    </row>
    <row r="10" spans="1:8" x14ac:dyDescent="0.25">
      <c r="E10" t="s">
        <v>307</v>
      </c>
    </row>
    <row r="12" spans="1:8" s="3" customFormat="1" ht="74.25" customHeight="1" x14ac:dyDescent="0.25">
      <c r="A12" s="11"/>
      <c r="C12" s="12"/>
      <c r="D12" s="6"/>
      <c r="H12" s="3" t="s">
        <v>308</v>
      </c>
    </row>
    <row r="13" spans="1:8" s="3" customFormat="1" ht="74.25" customHeight="1" x14ac:dyDescent="0.25">
      <c r="A13" s="11"/>
      <c r="C13" s="12"/>
      <c r="D13" s="6"/>
      <c r="H13" s="3" t="s">
        <v>309</v>
      </c>
    </row>
    <row r="14" spans="1:8" s="3" customFormat="1" ht="74.25" customHeight="1" x14ac:dyDescent="0.25">
      <c r="A14" s="11"/>
      <c r="C14" s="12"/>
      <c r="D14" s="2"/>
      <c r="H14" s="3" t="s">
        <v>310</v>
      </c>
    </row>
    <row r="15" spans="1:8" s="3" customFormat="1" ht="74.25" customHeight="1" x14ac:dyDescent="0.25">
      <c r="A15" s="11"/>
      <c r="C15" s="12"/>
      <c r="D15" s="2"/>
      <c r="H15" s="3" t="s">
        <v>311</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312</v>
      </c>
      <c r="C99" t="s">
        <v>313</v>
      </c>
    </row>
    <row r="100" spans="2:3" x14ac:dyDescent="0.25">
      <c r="B100" s="10">
        <v>1167</v>
      </c>
      <c r="C100" s="3" t="s">
        <v>314</v>
      </c>
    </row>
    <row r="101" spans="2:3" ht="30" x14ac:dyDescent="0.25">
      <c r="B101" s="10">
        <v>1131</v>
      </c>
      <c r="C101" s="3" t="s">
        <v>315</v>
      </c>
    </row>
    <row r="102" spans="2:3" x14ac:dyDescent="0.25">
      <c r="B102" s="10">
        <v>1177</v>
      </c>
      <c r="C102" s="3" t="s">
        <v>316</v>
      </c>
    </row>
    <row r="103" spans="2:3" ht="30" x14ac:dyDescent="0.25">
      <c r="B103" s="10">
        <v>1094</v>
      </c>
      <c r="C103" s="3" t="s">
        <v>317</v>
      </c>
    </row>
    <row r="104" spans="2:3" x14ac:dyDescent="0.25">
      <c r="B104" s="10">
        <v>1128</v>
      </c>
      <c r="C104" s="3" t="s">
        <v>318</v>
      </c>
    </row>
    <row r="105" spans="2:3" ht="30" x14ac:dyDescent="0.25">
      <c r="B105" s="10">
        <v>1095</v>
      </c>
      <c r="C105" s="3" t="s">
        <v>319</v>
      </c>
    </row>
    <row r="106" spans="2:3" ht="30" x14ac:dyDescent="0.25">
      <c r="B106" s="10">
        <v>1129</v>
      </c>
      <c r="C106" s="3" t="s">
        <v>320</v>
      </c>
    </row>
    <row r="107" spans="2:3" ht="45" x14ac:dyDescent="0.25">
      <c r="B107" s="10">
        <v>1120</v>
      </c>
      <c r="C107" s="3" t="s">
        <v>321</v>
      </c>
    </row>
    <row r="108" spans="2:3" x14ac:dyDescent="0.25">
      <c r="B108" s="9"/>
    </row>
    <row r="109" spans="2:3" x14ac:dyDescent="0.25">
      <c r="B109" s="9"/>
    </row>
    <row r="117" spans="2:3" x14ac:dyDescent="0.25">
      <c r="B117" t="s">
        <v>3</v>
      </c>
    </row>
    <row r="118" spans="2:3" x14ac:dyDescent="0.25">
      <c r="B118" t="s">
        <v>322</v>
      </c>
      <c r="C118" t="s">
        <v>323</v>
      </c>
    </row>
    <row r="119" spans="2:3" x14ac:dyDescent="0.25">
      <c r="B119" t="s">
        <v>324</v>
      </c>
      <c r="C119" t="s">
        <v>325</v>
      </c>
    </row>
    <row r="120" spans="2:3" x14ac:dyDescent="0.25">
      <c r="B120" t="s">
        <v>326</v>
      </c>
      <c r="C120" t="s">
        <v>327</v>
      </c>
    </row>
    <row r="121" spans="2:3" x14ac:dyDescent="0.25">
      <c r="B121" t="s">
        <v>328</v>
      </c>
      <c r="C121" t="s">
        <v>329</v>
      </c>
    </row>
    <row r="122" spans="2:3" x14ac:dyDescent="0.25">
      <c r="B122" t="s">
        <v>330</v>
      </c>
      <c r="C122" t="s">
        <v>331</v>
      </c>
    </row>
    <row r="123" spans="2:3" x14ac:dyDescent="0.25">
      <c r="B123" t="s">
        <v>332</v>
      </c>
      <c r="C123" t="s">
        <v>333</v>
      </c>
    </row>
    <row r="124" spans="2:3" x14ac:dyDescent="0.25">
      <c r="B124" t="s">
        <v>334</v>
      </c>
      <c r="C124" t="s">
        <v>335</v>
      </c>
    </row>
    <row r="125" spans="2:3" x14ac:dyDescent="0.25">
      <c r="B125" t="s">
        <v>336</v>
      </c>
      <c r="C125" t="s">
        <v>337</v>
      </c>
    </row>
    <row r="126" spans="2:3" x14ac:dyDescent="0.25">
      <c r="B126" t="s">
        <v>338</v>
      </c>
      <c r="C126" t="s">
        <v>339</v>
      </c>
    </row>
    <row r="127" spans="2:3" x14ac:dyDescent="0.25">
      <c r="B127" t="s">
        <v>340</v>
      </c>
      <c r="C127" t="s">
        <v>341</v>
      </c>
    </row>
    <row r="128" spans="2:3" x14ac:dyDescent="0.25">
      <c r="B128" t="s">
        <v>342</v>
      </c>
      <c r="C128" t="s">
        <v>343</v>
      </c>
    </row>
    <row r="129" spans="2:3" x14ac:dyDescent="0.25">
      <c r="B129" t="s">
        <v>344</v>
      </c>
      <c r="C129" t="s">
        <v>345</v>
      </c>
    </row>
    <row r="130" spans="2:3" x14ac:dyDescent="0.25">
      <c r="B130" t="s">
        <v>346</v>
      </c>
      <c r="C130" t="s">
        <v>347</v>
      </c>
    </row>
    <row r="131" spans="2:3" x14ac:dyDescent="0.25">
      <c r="B131" t="s">
        <v>348</v>
      </c>
      <c r="C131" t="s">
        <v>349</v>
      </c>
    </row>
    <row r="132" spans="2:3" x14ac:dyDescent="0.25">
      <c r="B132" t="s">
        <v>4</v>
      </c>
      <c r="C132" t="s">
        <v>9</v>
      </c>
    </row>
    <row r="133" spans="2:3" x14ac:dyDescent="0.25">
      <c r="B133" t="s">
        <v>350</v>
      </c>
      <c r="C133" t="s">
        <v>351</v>
      </c>
    </row>
    <row r="134" spans="2:3" x14ac:dyDescent="0.25">
      <c r="B134" t="s">
        <v>352</v>
      </c>
      <c r="C134" t="s">
        <v>353</v>
      </c>
    </row>
    <row r="135" spans="2:3" x14ac:dyDescent="0.25">
      <c r="B135" t="s">
        <v>354</v>
      </c>
      <c r="C135" t="s">
        <v>355</v>
      </c>
    </row>
    <row r="136" spans="2:3" x14ac:dyDescent="0.25">
      <c r="B136" t="s">
        <v>356</v>
      </c>
      <c r="C136" t="s">
        <v>357</v>
      </c>
    </row>
    <row r="137" spans="2:3" x14ac:dyDescent="0.25">
      <c r="B137" t="s">
        <v>358</v>
      </c>
      <c r="C137" t="s">
        <v>359</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PLAN GESTION POR PROCESO</vt:lpstr>
      <vt:lpstr>Hoja2</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Barreto</cp:lastModifiedBy>
  <cp:revision/>
  <dcterms:created xsi:type="dcterms:W3CDTF">2016-04-29T15:58:00Z</dcterms:created>
  <dcterms:modified xsi:type="dcterms:W3CDTF">2018-09-26T04:43:22Z</dcterms:modified>
  <cp:category/>
  <cp:contentStatus/>
</cp:coreProperties>
</file>