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584" activeTab="0"/>
  </bookViews>
  <sheets>
    <sheet name="PLAN GESTION POR PROCESO" sheetId="1" r:id="rId1"/>
    <sheet name="Hoja2" sheetId="2" state="hidden" r:id="rId2"/>
  </sheets>
  <externalReferences>
    <externalReference r:id="rId5"/>
  </externalReferences>
  <definedNames>
    <definedName name="_xlnm.Print_Area" localSheetId="0">'PLAN GESTION POR PROCESO'!$A$1:$V$38</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Y13" authorId="0">
      <text>
        <r>
          <rPr>
            <b/>
            <sz val="8"/>
            <rFont val="Tahoma"/>
            <family val="2"/>
          </rPr>
          <t>juan.jimenez:</t>
        </r>
        <r>
          <rPr>
            <sz val="8"/>
            <rFont val="Tahoma"/>
            <family val="2"/>
          </rPr>
          <t xml:space="preserve">
Al insertar el codigo del proyecto automaticamente se despliega el nombre del proyecto</t>
        </r>
      </text>
    </comment>
    <comment ref="B12" authorId="0">
      <text>
        <r>
          <rPr>
            <b/>
            <sz val="8"/>
            <rFont val="Tahoma"/>
            <family val="2"/>
          </rPr>
          <t>juan.jimenez:</t>
        </r>
        <r>
          <rPr>
            <sz val="8"/>
            <rFont val="Tahoma"/>
            <family val="2"/>
          </rPr>
          <t xml:space="preserve">
Seleccionar el objetivo estrategico asociado al proceso</t>
        </r>
      </text>
    </comment>
    <comment ref="K12" authorId="0">
      <text>
        <r>
          <rPr>
            <b/>
            <sz val="8"/>
            <rFont val="Tahoma"/>
            <family val="2"/>
          </rPr>
          <t>juan.jimenez:</t>
        </r>
        <r>
          <rPr>
            <sz val="8"/>
            <rFont val="Tahoma"/>
            <family val="2"/>
          </rPr>
          <t xml:space="preserve">
Establecer el tipo programacion:
- Suma
-Constante
-Creciente
-Decreciente</t>
        </r>
      </text>
    </comment>
    <comment ref="R12" authorId="0">
      <text>
        <r>
          <rPr>
            <b/>
            <sz val="8"/>
            <rFont val="Tahoma"/>
            <family val="2"/>
          </rPr>
          <t>juan.jimenez:</t>
        </r>
        <r>
          <rPr>
            <sz val="8"/>
            <rFont val="Tahoma"/>
            <family val="2"/>
          </rPr>
          <t xml:space="preserve">
Establecer el tipo de indicador para la medicion:
- Eficacia
-Efectividad
-Eficiencia</t>
        </r>
      </text>
    </comment>
    <comment ref="T12" authorId="0">
      <text>
        <r>
          <rPr>
            <b/>
            <sz val="8"/>
            <rFont val="Tahoma"/>
            <family val="2"/>
          </rPr>
          <t>juan.jimenez:</t>
        </r>
        <r>
          <rPr>
            <sz val="8"/>
            <rFont val="Tahoma"/>
            <family val="2"/>
          </rPr>
          <t xml:space="preserve">
Establecer la o las dependencias responsables del proceso</t>
        </r>
      </text>
    </comment>
    <comment ref="V12" authorId="0">
      <text>
        <r>
          <rPr>
            <b/>
            <sz val="8"/>
            <rFont val="Tahoma"/>
            <family val="2"/>
          </rPr>
          <t>juan.jimenez:</t>
        </r>
        <r>
          <rPr>
            <sz val="8"/>
            <rFont val="Tahoma"/>
            <family val="2"/>
          </rPr>
          <t xml:space="preserve">
Dejar este apartado para el diligenciamiento en la DPSI</t>
        </r>
      </text>
    </comment>
    <comment ref="W12" authorId="0">
      <text>
        <r>
          <rPr>
            <b/>
            <sz val="8"/>
            <rFont val="Tahoma"/>
            <family val="2"/>
          </rPr>
          <t>juan.jimenez:</t>
        </r>
        <r>
          <rPr>
            <sz val="8"/>
            <rFont val="Tahoma"/>
            <family val="2"/>
          </rPr>
          <t xml:space="preserve">
Asociar la fuente de financiacion
-Recursos Inversion
-Recursos Funcionamiento</t>
        </r>
      </text>
    </comment>
    <comment ref="AA12" authorId="0">
      <text>
        <r>
          <rPr>
            <b/>
            <sz val="8"/>
            <rFont val="Tahoma"/>
            <family val="2"/>
          </rPr>
          <t>juan.jimenez:</t>
        </r>
        <r>
          <rPr>
            <sz val="8"/>
            <rFont val="Tahoma"/>
            <family val="2"/>
          </rPr>
          <t xml:space="preserve">
Cuantificar el valor total (en millones de pesos) de cada meta</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<sst xmlns="http://schemas.openxmlformats.org/spreadsheetml/2006/main" count="469" uniqueCount="287">
  <si>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</si>
  <si>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</si>
  <si>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</si>
  <si>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</si>
  <si>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</si>
  <si>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</si>
  <si>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</si>
  <si>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</si>
  <si>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</si>
  <si>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</si>
  <si>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</si>
  <si>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</si>
  <si>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</si>
  <si>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</si>
  <si>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</si>
  <si>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</si>
  <si>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</si>
  <si>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</si>
  <si>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</si>
  <si>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</si>
  <si>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</si>
  <si>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</si>
  <si>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</si>
  <si>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</si>
  <si>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</si>
  <si>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</si>
  <si>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</si>
  <si>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</si>
  <si>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</si>
  <si>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</si>
  <si>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</si>
  <si>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</si>
  <si>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</si>
  <si>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</si>
  <si>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</si>
  <si>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</si>
  <si>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</si>
  <si>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</si>
  <si>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</si>
  <si>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</si>
  <si>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</si>
  <si>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</si>
  <si>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</si>
  <si>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</si>
  <si>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</si>
  <si>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</si>
  <si>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</si>
  <si>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</si>
  <si>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</si>
  <si>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</si>
  <si>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</si>
  <si>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</si>
  <si>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</si>
  <si>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</si>
  <si>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</si>
  <si>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</si>
  <si>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</si>
  <si>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</si>
  <si>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</si>
  <si>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</si>
  <si>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</si>
  <si>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</si>
  <si>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</si>
  <si>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</si>
  <si>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</si>
  <si>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</si>
  <si>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</si>
  <si>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</si>
  <si>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</si>
  <si>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</si>
  <si>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</si>
  <si>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</si>
  <si>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</si>
  <si>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</si>
  <si>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</si>
  <si>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</si>
  <si>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</si>
  <si>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</si>
  <si>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</si>
  <si>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</si>
  <si>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</si>
  <si>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</si>
  <si>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</si>
  <si>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</si>
  <si>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</si>
  <si>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</si>
  <si>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</si>
  <si>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</si>
  <si>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</si>
  <si>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</si>
  <si>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RUTINARIA</t>
  </si>
  <si>
    <t>RETADORA (MEJORA)</t>
  </si>
  <si>
    <t>GESTION</t>
  </si>
  <si>
    <t>SOSTENIBILIDAD DEL SISTEMA DE GESTIÓN</t>
  </si>
  <si>
    <t xml:space="preserve">VIGENCIA DE LA PLANEACIÓN: </t>
  </si>
  <si>
    <t xml:space="preserve">Dependencia: </t>
  </si>
  <si>
    <t>CONTROL DE CAMBIOS</t>
  </si>
  <si>
    <t>VERSIÓN</t>
  </si>
  <si>
    <t>FECHA</t>
  </si>
  <si>
    <t>DESCRIPCIÓN DE LA MODIFICACIÓN</t>
  </si>
  <si>
    <t>OBJETIVO ESPECIFICO/ESTRATEGIA</t>
  </si>
  <si>
    <t>METODO DE VERIFICACIÓN AL SEGUIMIENTO</t>
  </si>
  <si>
    <t>Gestionar por lo menos dos (2) procesos de formación y cualificación en atención a la Ciudadanía para los servidores públicos del 100% de los puntos.</t>
  </si>
  <si>
    <t>7. Asegurar el acceso de la ciudadanía a la información y oferta institucional</t>
  </si>
  <si>
    <t>Número de jornadas pedagógicas de actualización a los  servidores públicos de los puntos de Atención a la Ciudadanía.</t>
  </si>
  <si>
    <t>Participación en Nodos Sectoriales</t>
  </si>
  <si>
    <t>Reportes Monitoreo</t>
  </si>
  <si>
    <t>Registros y reportes</t>
  </si>
  <si>
    <t>Actualizaciones y publicaciones</t>
  </si>
  <si>
    <t>Estrategias</t>
  </si>
  <si>
    <t>Seguimiento Defensor</t>
  </si>
  <si>
    <t>Monitoreo</t>
  </si>
  <si>
    <t>Capacitación</t>
  </si>
  <si>
    <t xml:space="preserve">Plan de Acción </t>
  </si>
  <si>
    <t>Nodos</t>
  </si>
  <si>
    <t>Centros de Relevo</t>
  </si>
  <si>
    <t>Herramienta oferta institucional</t>
  </si>
  <si>
    <t>Herramienta Reporte Preventivo Respuesta Derecho de Petición</t>
  </si>
  <si>
    <t>Versiones de la guía de trámites y servicios, memorias de las publicaciones</t>
  </si>
  <si>
    <t>Estrategia reportada ante el  SUIT</t>
  </si>
  <si>
    <t xml:space="preserve">Reporte Expedición Certificados en SI ACTUA </t>
  </si>
  <si>
    <t>Documento Estrategia Encuestas</t>
  </si>
  <si>
    <t>Herramienta Oferta Institucional Local en páginas web</t>
  </si>
  <si>
    <t>Actas de capacitación, correos electrónicos, comunicaciones internas y externas</t>
  </si>
  <si>
    <t>Centros de relevo implementados</t>
  </si>
  <si>
    <t>Actas de asistencia, correos institucionales, documentos aclaración de competencias resultado de los nodos</t>
  </si>
  <si>
    <t>Documentos del Plan de Acción de Atención a la Ciudadanía con metodología DNP</t>
  </si>
  <si>
    <t>Equipo de profesionales SAC</t>
  </si>
  <si>
    <t>Subsecretario de Gestión Institucional / Líder Proceso SAC</t>
  </si>
  <si>
    <t>Actas de mesas Defensor del Ciudadano, presentaciones e informes de gestión Defensor a la Ciudadanía</t>
  </si>
  <si>
    <t>Equipo SAC</t>
  </si>
  <si>
    <t>Líder SAC</t>
  </si>
  <si>
    <t>Líder SAC / Dirección Tecnologías e Informacióni</t>
  </si>
  <si>
    <t>Subsecretario de Gestión Institucional /Líder SAC / Equipo SAC</t>
  </si>
  <si>
    <t>Base de Datos Reporte Preventivo</t>
  </si>
  <si>
    <t>Comunicados Actualización Guía de Trámites y Servicios</t>
  </si>
  <si>
    <r>
      <t>Objetivo Proceso:</t>
    </r>
    <r>
      <rPr>
        <sz val="11"/>
        <rFont val="Arial"/>
        <family val="2"/>
      </rPr>
      <t xml:space="preserve"> </t>
    </r>
  </si>
  <si>
    <r>
      <t>Alcance del Proceso:</t>
    </r>
    <r>
      <rPr>
        <sz val="11"/>
        <rFont val="Arial"/>
        <family val="2"/>
      </rPr>
      <t xml:space="preserve"> </t>
    </r>
  </si>
  <si>
    <r>
      <t>Líder del  Proceso:</t>
    </r>
    <r>
      <rPr>
        <sz val="11"/>
        <rFont val="Arial"/>
        <family val="2"/>
      </rPr>
      <t xml:space="preserve"> </t>
    </r>
  </si>
  <si>
    <t>Número de herramientas de oferta institucional diseñada y puesta en funcionamiento en los puntos SAC</t>
  </si>
  <si>
    <t>Número de Procesos de formación servidores SAC implementados</t>
  </si>
  <si>
    <t>Número de Centros de relevo atención a personas con discapacidad auditiva implementados</t>
  </si>
  <si>
    <t>Número de Nodos sectoriales con participación SAC</t>
  </si>
  <si>
    <t>Número de Plan de acción atención a la ciudadanía con metodología DNP diseñado e implementado</t>
  </si>
  <si>
    <t>SUBSECRETARÍA DE GESTIÓN INSTITUCIONAL/SERVICIO A LA CIUDADANÍA</t>
  </si>
  <si>
    <t>Atender peticiones, quejas, reclamos y sugerencias, y orientar con calidad y oportunidad a los ciudadanos que demanden de la Secretaría Distrital de Gobierno trámites y
servicios a través de sus canales presencial, telefónico y virtual, reportando periódicamente la percepción de las personas en relación a la calidad del servicio prestado con el fin
de garantizar una adecuada atención a los ciudadanos y ciudadanos y la garantía de sus derechos.</t>
  </si>
  <si>
    <t>El proceso de servicio a la ciudadanía inicia con la solicitud del ciudadano realizada a través de cualquiera de los canales de atención con que cuenta la Entidad, incluye la
respuesta de fondo y finaliza con el seguimiento y monitoreo a la gestión de los servidores públicos responsables de emitir respuesta con calidad y oportunidad.</t>
  </si>
  <si>
    <t>SUBSECRETARIO DE GESTIÓN INTITUCIONAL</t>
  </si>
  <si>
    <t>Fortalecer los niveles de monitoreo al cumplimiento de los términos de respuesta</t>
  </si>
  <si>
    <t>Incrementar el nivel de respuesta a los derechos de petición en todas las Alcaldías Locales.</t>
  </si>
  <si>
    <t>Simplificar el proceso para el seguimiento a los requerimientos, a cargo del proceso de servicio a la ciudadanía</t>
  </si>
  <si>
    <t>Simplificar la herramienta de seguimiento "reporte preventivo" de 10 a 3 pasos.</t>
  </si>
  <si>
    <t>Facilitar el acceso de los ciudadanos para la realización de los trámites y servicios a cargo de la Entidad, facilitando el ejercicio de sus derechos.</t>
  </si>
  <si>
    <t>Formular e implementar la estrategia de racionalización de trámites según las indicaciones del DAFP y las especificaciones de la Entidad.</t>
  </si>
  <si>
    <t>Establecer Nodos Sectoriales enfocados en las competencias de las Entidades Distritales en materia de espacio público, comparendos en el marco del nuevo Código de Policía y vendedores informales.</t>
  </si>
  <si>
    <t>Poner en funcionamiento los nodos sectoriales.</t>
  </si>
  <si>
    <t>Implementar 3 Centros de Relevo para atención a personas en situación de discapacidad auditiva, en por lo menos dos (2) alcaldías Locales y uno (1) nivel central.</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</si>
  <si>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</si>
  <si>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</si>
  <si>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</si>
  <si>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</si>
  <si>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</si>
  <si>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</si>
  <si>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</si>
  <si>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</si>
  <si>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Porcentaje de cumplimiento de las acciones según el Plan de Implementación del Modelo Integrado de Planeación</t>
  </si>
  <si>
    <t>(Numero de acciones cumplidas de responsabilidad del proceso/Alcaldía Local en el Plan de Implementación del MIPG/Numero total de acciones de responsabilidad del proceso en el Plan de Implementación del MIPG)*100</t>
  </si>
  <si>
    <t>ACCIONES SEGÚN EL PLAN DE IMPLEMENTACIÓN DEL MODELO INTEGRADO DE PLANEACIÓN</t>
  </si>
  <si>
    <t>Seguimiento al Plan de Implementación del MIPG</t>
  </si>
  <si>
    <t>Realizar entrenamiento en puesto de trabajo al 100% de los servidores públicos nuevos vinculados al proceso/Alcaldía Local durante la vigencia</t>
  </si>
  <si>
    <t>Porcentaje de servidores públicos entrenados en puesto de trabajo</t>
  </si>
  <si>
    <t>(Numero de servidores públicos nuevos vinculados al proceso/Alcaldía Local entrenados en puesto de trabajo/Numero total de servidores públicos vinculados al proceso/Alcaldía)*100</t>
  </si>
  <si>
    <t>Porcentaje de personas entrenadas en puesto de trabajo</t>
  </si>
  <si>
    <t>Actas de Reunión</t>
  </si>
  <si>
    <t>Cumplir con el 100% de las actividades y tareas asignadas al proceso/Alcaldía Local en el PAAC 2018</t>
  </si>
  <si>
    <t>Porcentaje de cumplimiento de las actividades y tareas asignadas al proceso/Alcaldía Local en el PAAC 2018</t>
  </si>
  <si>
    <t>(No. De acciones del plan anticorrupción cumplidas en el trimestre/No. De acciones del plan antocorrupción formuladas para el trimestre en la versión vigente del plan anticorrupción)*100</t>
  </si>
  <si>
    <t>Porcentaje de cumplimiento de las acciones y tareas asignadas en el PAAC 2018</t>
  </si>
  <si>
    <t>Modificacionesl PAAC</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</si>
  <si>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</si>
  <si>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</si>
  <si>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</si>
  <si>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</si>
  <si>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</si>
  <si>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</si>
  <si>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</si>
  <si>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</si>
  <si>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</si>
  <si>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</si>
  <si>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</si>
  <si>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</si>
  <si>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</si>
  <si>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</si>
  <si>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</si>
  <si>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Cumplir con el 100% de reportes de riesgos del proceso de manera oportuna con destino a la mejora del Sistema de Gestión de la Entidad</t>
  </si>
  <si>
    <t>Cumplimiento en reportes de riesgos de manera oportuna</t>
  </si>
  <si>
    <t>(No. de reportes  de riesgos remitidos oportunamente a la OAP/ No. De reportes de riesgos relacionados con el Sistema de gestion de la entidad)*100</t>
  </si>
  <si>
    <t>N/A</t>
  </si>
  <si>
    <t>Reportes de Riesgos y Servicio No Conforme</t>
  </si>
  <si>
    <t>REPORTES GESTION DEL RIESGO</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</si>
  <si>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</si>
  <si>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</si>
  <si>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</si>
  <si>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</si>
  <si>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</si>
  <si>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Mantener el 100% de las acciones de mejora asignadas al proceso/Alcaldía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</si>
  <si>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</si>
  <si>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</si>
  <si>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</si>
  <si>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</si>
  <si>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</si>
  <si>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Primera versión del Plan de Gestión 2018, en el cual se encuentran incluídas las metas de Implementación del Modelo de Planeación y Gestión.</t>
  </si>
  <si>
    <t>Porcentaje de Cumplimiento PLAN DE GESTIÓN 2018</t>
  </si>
  <si>
    <t>Diseñar y apoyar la implementación de una (1) estrategia para optimizar la aplicación y medición de la percepción y satisfacción de los servicios a cargo de la entidad por los canales presencial, virtual y telefónico.</t>
  </si>
  <si>
    <t>Diseñar y gestionar con la Dirección de Tecnologías e Información la implementación de una (1) herramienta que permita a los puntos de Atención a la Ciudadanía contar con información actualizada y en línea frente a la oferta institucional local.</t>
  </si>
  <si>
    <t>Implementar un (1) Plan de Acción de Atención a la Ciudadanía con la metodología del Departamento Nacional de Planeación (DNP).</t>
  </si>
  <si>
    <t>(N° de registros con seguimiento en la Base de Datos - Reporte Preventivo / N° de registros  de  requerimientos ingresados en los aplicativos SDQS-GESTOR DOCUMENTAL) *100</t>
  </si>
  <si>
    <t>Monitoreo a la estrategia de Racionalización de Trámites SUIT realizado</t>
  </si>
  <si>
    <t>(No. de Certificados de Residencia expedidos mensualmente por los puntos de Atención a la Ciudadanía / N° de solicitudes de Certificados de Residencia solicitadas mensualmente)*100%</t>
  </si>
  <si>
    <t>Estrategia para la medición de la Percepción y Satisfacción de los servicios diseñada e implementada</t>
  </si>
  <si>
    <t>N° de Estrategia diseñada e implementada</t>
  </si>
  <si>
    <t>Porcentaje de expedición de Certificados de Residencia</t>
  </si>
  <si>
    <t>Realizar cuatro (4) mesas de monitoreo a la respuesta de los Derechos de Petición con el Defensor de la Ciudadanía, Alcaldes Locales y grupos de trabajo, en las Alcaldías Locales que tengan un nivel bajo de respuesta.</t>
  </si>
  <si>
    <t>Mesas de seguimiento Defensor de la Ciudadanía respuesta Derechos de Petición realizadas</t>
  </si>
  <si>
    <t>Realizar un (1) informe mensual de monitoreo al cumplimiento de los términos de respuesta a los Derechos de Petición que ingresan a la entidad a través del GESTOR DOCUMENTAL-SDQS.</t>
  </si>
  <si>
    <t>Realizar un (1) reporte mensual con la actualización y publicación de la Guía de trámites y servicios de la Secretaría Distrital de Gobierno.</t>
  </si>
  <si>
    <t>Realizar un (1) monitoreo bimestral al cumplimiento de la estrategia registrada en el Sistema Único de Racionalización de Trámites (SUIT) frente a la racionalización de los trámites a cargo de la Entidad.</t>
  </si>
  <si>
    <t>Número de monitoreos realizados al cumplimiento de la estrategia de racionalización de trámites</t>
  </si>
  <si>
    <t>No. de mesas de Defensor al Ciudadano realizadas</t>
  </si>
  <si>
    <t>Porcentaje de registro de los derechos de petición ingresados en los aplicativos SDQS-GESTOR DOCUMENTAL</t>
  </si>
  <si>
    <t>Informes de monitoreo al cumplimiento de los términos de respuesta realizados</t>
  </si>
  <si>
    <t>Número de informes de monitoreo al cumplimiento de los términos de respuesta realizados</t>
  </si>
  <si>
    <t>Base de Datos Reporte Preventivo
Informes de monitoreo</t>
  </si>
  <si>
    <t>Reportes de actualizaciones y publicaciones de la Guía de trámites y servicios realizados</t>
  </si>
  <si>
    <t xml:space="preserve">Número de reportes de actualizaciones y publicaciones realizadas </t>
  </si>
  <si>
    <t>Informes de minotoreo a la Estrategia de recionalización de trámites</t>
  </si>
  <si>
    <t>Certificados de residencia</t>
  </si>
  <si>
    <t>Realizar el registro del 100% de los Derechos de Petición que ingresan a través del SDQS-GESTOR DOCUMENTAL en la base de datos "reporte preventivo".</t>
  </si>
  <si>
    <t>Porcentaje de monitoreo a los puntos de Atención a la Ciudadanía</t>
  </si>
  <si>
    <t>(No. de  puntos de atención a la ciudadanía visitados / Total puntos de Atención a la Ciudadanía en funcionamiento)*100</t>
  </si>
  <si>
    <t>Correos informativos de las visitas, actas de visita, informes de visita</t>
  </si>
  <si>
    <t>Herramienta de oferta institucional local diseñada e implementada</t>
  </si>
  <si>
    <t>Centros de Relevo Implementados</t>
  </si>
  <si>
    <t>Centros de relevo implementados, actas de verificación de funcionamiento, otros.</t>
  </si>
  <si>
    <t>Participar en por lo menos dos (2) Nodos sectoriales convocados por la Veeduría Distrital, para aclaración de competencias entre entidades Distritales con el fin de orientar de mejor manera a los ciudadanos y generar herramientas de ayuda a los puntos de Atención a la Ciudadanía.</t>
  </si>
  <si>
    <t>Plan de Acción con metodología DNP Implementado</t>
  </si>
  <si>
    <t>Atender el 100% de las solicitudes de certificados de residencia que se realicen a través de los puntos de atención a la ciudadanía de la Entidad.</t>
  </si>
  <si>
    <t>Realizar durante el año visitas de monitoreo al 100% de los puntos de Atención a la Ciudadanía y CDI de la Entidad, para verificar el cumplimiento de los protocolos de Servicio y evidenciar oportunidades de mejora.</t>
  </si>
  <si>
    <t xml:space="preserve">Base de reporte preventivo google drive </t>
  </si>
  <si>
    <t>La certificados de confiabilidad aseguran la actualizacion permanente de la guia de tramites con el fin de garantizar el acceso a la informacion por parte de la ciudadania</t>
  </si>
  <si>
    <t>radicados 
20184600003991
20184600037111
20184500087371</t>
  </si>
  <si>
    <t xml:space="preserve">Actas de Reunion 
</t>
  </si>
  <si>
    <t xml:space="preserve">Diplomas y actas </t>
  </si>
  <si>
    <t>Con el reporte preventivo se logra identificar las dependencias con menor nivel de respuesta con el fin de generar las acciones pertinentes de mejora en la materia.</t>
  </si>
  <si>
    <t>La publicación del informe permite consolidar todas las cifras de atención del grupos de Servicio al ciudadano y dar respuesta inmediata en términos de transparencia a la ciudadanía.</t>
  </si>
  <si>
    <t>Página de la Secretaría Distrital de Gobierno http://www.gobiernobogota.gov.co/tabla_archivos/1010-informes-pqrs-2018</t>
  </si>
  <si>
    <t>Se realizó la actualización de los trámites registrados en SUIT pasando de tener registrados 11 trámites a 12 trámites, se realizaron dos reuniones de seguimiento con las áreas misionales dando continuidad al plan de trabajo 2018.</t>
  </si>
  <si>
    <t xml:space="preserve">Actas de Reunión 
Guía de trámites y servicios </t>
  </si>
  <si>
    <t xml:space="preserve">Plan de trabajo </t>
  </si>
  <si>
    <t>Se realizan los diagnósticos de la gestión adelantada en el primer semestre por el grupo SAC con el fin de programar las mesas de trabajo atendiendo la priorización  establecida como resultado del mismo.</t>
  </si>
  <si>
    <t xml:space="preserve">Conforme a la solicitud ciudadana se realiza la expedición del 100% de los certificados de residencia en los 25 puntos de atención. </t>
  </si>
  <si>
    <t xml:space="preserve">SI ACTUA 
informe mensual de gestión </t>
  </si>
  <si>
    <t>Se realiza el perfeccionamiento de la estrategia, se adelantan estudios previos para la contratación lo que permitirá materializar las acciones necesarias para la puesta en marcha de la encuesta de percepción.</t>
  </si>
  <si>
    <t xml:space="preserve">Se dio inicio a las visitas de los puntos CDI, se visitaron los 20 puntos locales para generar el diagnóstico de los mismos que permitirá realizar las estrategias de mejora y unificación de criterios para toda la Entidad. </t>
  </si>
  <si>
    <t xml:space="preserve">Fichas de Diagnóstico </t>
  </si>
  <si>
    <t xml:space="preserve">La herramienta se desarrollará a partir de la información consignada en el aplicativo SIPSE localidades por lo que se atienden la capacitaciones para este fin y seguir con el cronograma planteado. </t>
  </si>
  <si>
    <t>Se realiza la primera jornada de capacitación del grupo SAC impartida por el DNP como un apoyo colaborativo entre entidades las fechas no eran confirmadas por lo que no se había programado pero hace parte de las acciones para dar cumplimientro a esta meta .</t>
  </si>
  <si>
    <t xml:space="preserve">Con la adiquisición de nuevos equipos se logra proveer de las condiciones necesarias para iniciar con el centro de relevo en Usaquén. </t>
  </si>
  <si>
    <t xml:space="preserve">Página Web de la Alcaldía Local de Usaquen </t>
  </si>
  <si>
    <t xml:space="preserve">La programación obedece aun ejercicio planteado por la Veeduría Distrital por lo tanto se hizo activa la participación conforme a la convocatoria. </t>
  </si>
  <si>
    <t xml:space="preserve">Acta de Reunión </t>
  </si>
  <si>
    <t>Se da continuidad a la labor adelantada en la vigencia 2017 con el fin de revisar y aprobar un Plan de Acción con la metodología propuesta por el DNP mismo que es socializado en Comité Directivo y aprobado a su vez .</t>
  </si>
  <si>
    <t xml:space="preserve">Acta de reunión </t>
  </si>
  <si>
    <t>NO PROGRAMADO</t>
  </si>
  <si>
    <t>META NO PROGRAMADA PARA I TRIMESTRE</t>
  </si>
  <si>
    <t>PREGUNTAR PROMOTORA</t>
  </si>
  <si>
    <t>META NO PROGRAMADA PARA I TRIMESTRE, SE TOMARÁ COMO INSUMO PARA LA MEDICIÓN DE ESTA META EL INFORME CUATRIMESTRAL DE LA OCI</t>
  </si>
  <si>
    <t>No ha reportado</t>
  </si>
  <si>
    <t>SEGÚN REPORTE DEL ANALISTA</t>
  </si>
  <si>
    <t>INFORME DE REPORTE DEL ANALISTA</t>
  </si>
  <si>
    <t>NO CUENTA CON ACCIONES DE MEJORA INTERNAS Y EXTERNAS VENCIDAS</t>
  </si>
  <si>
    <t>CUENTA CON TODA LAS PUBLICACIONES SEGÚN LA LEY 1712</t>
  </si>
  <si>
    <t>http://www.gobiernobogota.gov.co/transparencia/instrumentos-gestion-informacion-publica/relacionados-la-informacion/107-registro</t>
  </si>
  <si>
    <t>INFORME DE REPORTE DE MONITOREO DE RIESGOS</t>
  </si>
  <si>
    <t>Hacer un (1) ejercicio de evaluación del normograma  aplicables al proceso/Alcaldía Local de conformidad con el procedimiento  "Procedimiento para la identificación y evaluación de requisitos legales"</t>
  </si>
  <si>
    <r>
      <t>Cumplir el 100% de las acciones asignadas al proceso/Alcaldía Local en</t>
    </r>
    <r>
      <rPr>
        <sz val="28"/>
        <rFont val="Arial Rounded MT Bold"/>
        <family val="2"/>
      </rPr>
      <t xml:space="preserve"> </t>
    </r>
    <r>
      <rPr>
        <sz val="11"/>
        <rFont val="Arial Rounded MT Bold"/>
        <family val="2"/>
      </rPr>
      <t>el Plan de Implementación del Modelo Integrado de Planeación.</t>
    </r>
  </si>
  <si>
    <t>LINEAMIENTOS LEY 1712</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</si>
</sst>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d&quot; de &quot;mmmm&quot; de &quot;yyyy"/>
    <numFmt numFmtId="192" formatCode="[$-240A]h:mm:ss\ AM/PM"/>
  </numFmts>
  <fonts count="68">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b/>
      <sz val="11"/>
      <color indexed="16"/>
      <name val="Arial"/>
      <family val="2"/>
    </font>
    <font>
      <sz val="11"/>
      <color indexed="8"/>
      <name val="Arial"/>
      <family val="2"/>
    </font>
    <font>
      <b/>
      <sz val="11"/>
      <color indexed="8"/>
      <name val="Arial"/>
      <family val="2"/>
    </font>
    <font>
      <b/>
      <sz val="11"/>
      <name val="Arial"/>
      <family val="2"/>
    </font>
    <font>
      <sz val="11"/>
      <name val="Arial"/>
      <family val="2"/>
    </font>
    <font>
      <sz val="12"/>
      <name val="Arial"/>
      <family val="2"/>
    </font>
    <font>
      <sz val="12"/>
      <color indexed="8"/>
      <name val="Arial Rounded MT Bold"/>
      <family val="2"/>
    </font>
    <font>
      <b/>
      <sz val="22"/>
      <name val="Arial Rounded MT Bold"/>
      <family val="2"/>
    </font>
    <font>
      <b/>
      <sz val="18"/>
      <name val="Arial Rounded MT Bold"/>
      <family val="2"/>
    </font>
    <font>
      <sz val="28"/>
      <name val="Arial Rounded MT Bold"/>
      <family val="2"/>
    </font>
    <font>
      <sz val="11"/>
      <name val="Arial Rounded MT Bold"/>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sz val="14"/>
      <color indexed="8"/>
      <name val="Arial Narrow"/>
      <family val="2"/>
    </font>
    <font>
      <sz val="14"/>
      <color indexed="10"/>
      <name val="Arial Narrow"/>
      <family val="2"/>
    </font>
    <font>
      <b/>
      <sz val="11"/>
      <name val="Calibri"/>
      <family val="2"/>
    </font>
    <font>
      <sz val="11"/>
      <name val="Calibri"/>
      <family val="2"/>
    </font>
    <font>
      <b/>
      <sz val="22"/>
      <color indexed="8"/>
      <name val="Arial"/>
      <family val="2"/>
    </font>
    <font>
      <b/>
      <sz val="24"/>
      <color indexed="8"/>
      <name val="Arial Rounded MT Bold"/>
      <family val="2"/>
    </font>
    <font>
      <b/>
      <sz val="24"/>
      <color indexed="8"/>
      <name val="Arial"/>
      <family val="2"/>
    </font>
    <font>
      <b/>
      <sz val="20"/>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22"/>
      <color theme="1"/>
      <name val="Arial"/>
      <family val="2"/>
    </font>
    <font>
      <b/>
      <sz val="24"/>
      <color theme="1"/>
      <name val="Arial Rounded MT Bold"/>
      <family val="2"/>
    </font>
    <font>
      <b/>
      <sz val="24"/>
      <color theme="1"/>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medium"/>
      <right style="thin"/>
      <top style="thin"/>
      <bottom style="thin"/>
    </border>
    <border>
      <left/>
      <right/>
      <top style="thin"/>
      <bottom style="thin"/>
    </border>
    <border>
      <left style="medium"/>
      <right style="thin"/>
      <top style="thin"/>
      <bottom style="medium"/>
    </border>
    <border>
      <left style="thin"/>
      <right/>
      <top/>
      <bottom/>
    </border>
    <border>
      <left style="thin"/>
      <right style="medium"/>
      <top style="thin"/>
      <bottom style="thin"/>
    </border>
    <border>
      <left style="thin"/>
      <right/>
      <top style="thin"/>
      <bottom style="thin"/>
    </border>
    <border>
      <left style="medium"/>
      <right style="thin"/>
      <top style="thin"/>
      <bottom/>
    </border>
    <border>
      <left style="thin"/>
      <right style="medium"/>
      <top style="thin"/>
      <bottom/>
    </border>
    <border>
      <left style="thin"/>
      <right/>
      <top style="thin"/>
      <bottom style="medium"/>
    </border>
    <border>
      <left style="thin"/>
      <right style="medium"/>
      <top style="thin"/>
      <bottom style="medium"/>
    </border>
    <border>
      <left style="thin"/>
      <right/>
      <top style="medium"/>
      <bottom style="thin"/>
    </border>
    <border>
      <left style="medium"/>
      <right style="thin"/>
      <top style="medium"/>
      <bottom style="thin"/>
    </border>
    <border>
      <left style="thin"/>
      <right style="medium"/>
      <top/>
      <bottom style="thin"/>
    </border>
    <border>
      <left style="thin"/>
      <right/>
      <top style="thin"/>
      <bottom>
        <color indexed="63"/>
      </bottom>
    </border>
    <border>
      <left style="thin"/>
      <right/>
      <top/>
      <bottom style="thin"/>
    </border>
    <border>
      <left style="medium"/>
      <right style="thin"/>
      <top/>
      <bottom style="thin"/>
    </border>
    <border>
      <left/>
      <right style="medium"/>
      <top style="thin"/>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top style="thin"/>
      <bottom style="thin"/>
    </border>
    <border>
      <left/>
      <right/>
      <top/>
      <bottom style="thin"/>
    </border>
    <border>
      <left style="thin"/>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 fillId="20" borderId="0" applyNumberFormat="0" applyBorder="0" applyAlignment="0" applyProtection="0"/>
    <xf numFmtId="0" fontId="44" fillId="21" borderId="0" applyNumberFormat="0" applyBorder="0" applyAlignment="0" applyProtection="0"/>
    <xf numFmtId="0" fontId="45" fillId="22" borderId="1" applyNumberFormat="0" applyAlignment="0" applyProtection="0"/>
    <xf numFmtId="0" fontId="46" fillId="23"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30" borderId="1" applyNumberFormat="0" applyAlignment="0" applyProtection="0"/>
    <xf numFmtId="0" fontId="51" fillId="0" borderId="0" applyNumberFormat="0" applyFill="0" applyBorder="0" applyAlignment="0" applyProtection="0"/>
    <xf numFmtId="0" fontId="5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2" fillId="0" borderId="0" applyFill="0" applyBorder="0" applyAlignment="0" applyProtection="0"/>
    <xf numFmtId="184" fontId="0" fillId="0" borderId="0" applyFont="0" applyFill="0" applyBorder="0" applyAlignment="0" applyProtection="0"/>
    <xf numFmtId="176" fontId="0" fillId="0" borderId="0" applyFont="0" applyFill="0" applyBorder="0" applyAlignment="0" applyProtection="0"/>
    <xf numFmtId="0" fontId="53"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54" fillId="22"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xf numFmtId="0" fontId="2" fillId="35" borderId="0" applyNumberFormat="0" applyBorder="0" applyAlignment="0" applyProtection="0"/>
  </cellStyleXfs>
  <cellXfs count="305">
    <xf numFmtId="0" fontId="0" fillId="0" borderId="0" xfId="0" applyFont="1" applyAlignment="1">
      <alignment/>
    </xf>
    <xf numFmtId="0" fontId="60" fillId="0" borderId="10" xfId="0" applyFont="1" applyFill="1" applyBorder="1" applyAlignment="1">
      <alignment horizontal="justify" vertical="center" wrapText="1"/>
    </xf>
    <xf numFmtId="0" fontId="60" fillId="0" borderId="11" xfId="0" applyFont="1" applyFill="1" applyBorder="1" applyAlignment="1">
      <alignment horizontal="center" vertical="center" wrapText="1"/>
    </xf>
    <xf numFmtId="0" fontId="0" fillId="0" borderId="0" xfId="0" applyAlignment="1">
      <alignment wrapText="1"/>
    </xf>
    <xf numFmtId="0" fontId="60" fillId="0" borderId="12" xfId="0" applyFont="1" applyFill="1" applyBorder="1" applyAlignment="1">
      <alignment horizontal="justify" vertical="center" wrapText="1"/>
    </xf>
    <xf numFmtId="0" fontId="60" fillId="0" borderId="11" xfId="0" applyFont="1" applyFill="1" applyBorder="1" applyAlignment="1">
      <alignment horizontal="justify" vertical="center" wrapText="1"/>
    </xf>
    <xf numFmtId="0" fontId="60" fillId="0" borderId="13" xfId="0" applyFont="1" applyFill="1" applyBorder="1" applyAlignment="1">
      <alignment horizontal="justify" vertical="center" wrapText="1"/>
    </xf>
    <xf numFmtId="0" fontId="60" fillId="0" borderId="14" xfId="0" applyFont="1" applyFill="1" applyBorder="1" applyAlignment="1">
      <alignment horizontal="justify" vertical="center" wrapText="1"/>
    </xf>
    <xf numFmtId="0" fontId="60"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61" fillId="0" borderId="0" xfId="0" applyFont="1" applyAlignment="1">
      <alignment horizontal="justify"/>
    </xf>
    <xf numFmtId="0" fontId="62" fillId="10" borderId="16" xfId="0" applyFont="1" applyFill="1" applyBorder="1" applyAlignment="1">
      <alignment horizontal="justify" vertical="center" wrapText="1"/>
    </xf>
    <xf numFmtId="0" fontId="62"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62" fillId="8" borderId="16" xfId="0" applyFont="1" applyFill="1" applyBorder="1" applyAlignment="1">
      <alignment horizontal="justify" vertical="center" wrapText="1"/>
    </xf>
    <xf numFmtId="0" fontId="62"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62" fillId="38" borderId="19" xfId="0" applyFont="1" applyFill="1" applyBorder="1" applyAlignment="1">
      <alignment horizontal="justify" vertical="center" wrapText="1"/>
    </xf>
    <xf numFmtId="0" fontId="62"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62" fillId="13" borderId="18" xfId="0" applyFont="1" applyFill="1" applyBorder="1" applyAlignment="1">
      <alignment horizontal="justify" vertical="center" wrapText="1"/>
    </xf>
    <xf numFmtId="0" fontId="62"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63" fillId="13" borderId="16" xfId="0" applyFont="1" applyFill="1" applyBorder="1" applyAlignment="1">
      <alignment horizontal="justify" vertical="center" wrapText="1"/>
    </xf>
    <xf numFmtId="0" fontId="62" fillId="13" borderId="20" xfId="0" applyFont="1" applyFill="1" applyBorder="1" applyAlignment="1">
      <alignment horizontal="left" vertical="center" wrapText="1"/>
    </xf>
    <xf numFmtId="0" fontId="62"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6" fillId="12" borderId="21" xfId="0" applyFont="1" applyFill="1" applyBorder="1" applyAlignment="1">
      <alignment horizontal="center" vertical="center" wrapText="1"/>
    </xf>
    <xf numFmtId="0" fontId="6" fillId="12" borderId="11" xfId="0" applyFont="1" applyFill="1" applyBorder="1" applyAlignment="1">
      <alignment horizontal="center" vertical="center" wrapText="1"/>
    </xf>
    <xf numFmtId="9" fontId="0" fillId="36" borderId="11" xfId="57" applyFont="1" applyFill="1" applyBorder="1" applyAlignment="1">
      <alignment horizontal="center" vertical="center" wrapText="1"/>
    </xf>
    <xf numFmtId="0" fontId="0" fillId="36" borderId="11" xfId="0" applyFont="1" applyFill="1" applyBorder="1" applyAlignment="1" applyProtection="1">
      <alignment horizontal="left" vertical="center" wrapText="1"/>
      <protection locked="0"/>
    </xf>
    <xf numFmtId="0" fontId="0" fillId="36" borderId="15" xfId="0" applyFont="1" applyFill="1" applyBorder="1" applyAlignment="1" applyProtection="1">
      <alignment horizontal="left" vertical="center" wrapText="1"/>
      <protection locked="0"/>
    </xf>
    <xf numFmtId="0" fontId="0" fillId="0" borderId="0" xfId="0" applyFont="1" applyAlignment="1">
      <alignment/>
    </xf>
    <xf numFmtId="0" fontId="9" fillId="36" borderId="22" xfId="0" applyFont="1" applyFill="1" applyBorder="1" applyAlignment="1">
      <alignment vertical="center" wrapText="1"/>
    </xf>
    <xf numFmtId="0" fontId="9" fillId="36" borderId="16" xfId="0" applyFont="1" applyFill="1" applyBorder="1" applyAlignment="1">
      <alignment vertical="center" wrapText="1"/>
    </xf>
    <xf numFmtId="0" fontId="0" fillId="36" borderId="0" xfId="0" applyFont="1" applyFill="1" applyAlignment="1">
      <alignment/>
    </xf>
    <xf numFmtId="0" fontId="10" fillId="39" borderId="21" xfId="0" applyFont="1" applyFill="1" applyBorder="1" applyAlignment="1" applyProtection="1">
      <alignment horizontal="left" vertical="center" wrapText="1"/>
      <protection/>
    </xf>
    <xf numFmtId="0" fontId="10" fillId="39" borderId="11" xfId="0" applyFont="1" applyFill="1" applyBorder="1" applyAlignment="1" applyProtection="1">
      <alignment horizontal="left" vertical="center" wrapText="1"/>
      <protection/>
    </xf>
    <xf numFmtId="0" fontId="10" fillId="36" borderId="0" xfId="0" applyFont="1" applyFill="1" applyBorder="1" applyAlignment="1">
      <alignment horizontal="left" vertical="center" wrapText="1"/>
    </xf>
    <xf numFmtId="0" fontId="7" fillId="36" borderId="0" xfId="0" applyFont="1" applyFill="1" applyBorder="1" applyAlignment="1">
      <alignment horizontal="center"/>
    </xf>
    <xf numFmtId="0" fontId="9" fillId="36" borderId="23" xfId="0" applyFont="1" applyFill="1" applyBorder="1" applyAlignment="1">
      <alignment vertical="center" wrapText="1"/>
    </xf>
    <xf numFmtId="0" fontId="9" fillId="36" borderId="14" xfId="0" applyFont="1" applyFill="1" applyBorder="1" applyAlignment="1">
      <alignment vertical="center" wrapText="1"/>
    </xf>
    <xf numFmtId="0" fontId="10" fillId="36" borderId="24" xfId="0" applyFont="1" applyFill="1" applyBorder="1" applyAlignment="1">
      <alignment horizontal="left" vertical="center" wrapText="1"/>
    </xf>
    <xf numFmtId="0" fontId="33" fillId="40" borderId="21" xfId="0" applyFont="1" applyFill="1" applyBorder="1" applyAlignment="1">
      <alignment horizontal="center" vertical="center" wrapText="1"/>
    </xf>
    <xf numFmtId="0" fontId="33" fillId="40" borderId="11" xfId="0" applyFont="1" applyFill="1" applyBorder="1" applyAlignment="1">
      <alignment horizontal="center" vertical="center" wrapText="1"/>
    </xf>
    <xf numFmtId="0" fontId="33" fillId="40" borderId="25" xfId="0" applyFont="1" applyFill="1" applyBorder="1" applyAlignment="1">
      <alignment horizontal="center" vertical="center" wrapText="1"/>
    </xf>
    <xf numFmtId="0" fontId="37" fillId="41" borderId="22" xfId="0" applyFont="1" applyFill="1" applyBorder="1" applyAlignment="1">
      <alignment horizontal="center" vertical="center" wrapText="1"/>
    </xf>
    <xf numFmtId="0" fontId="37" fillId="40" borderId="21" xfId="0" applyFont="1" applyFill="1" applyBorder="1" applyAlignment="1">
      <alignment horizontal="center" vertical="center" wrapText="1"/>
    </xf>
    <xf numFmtId="0" fontId="37" fillId="40" borderId="11" xfId="0" applyFont="1" applyFill="1" applyBorder="1" applyAlignment="1">
      <alignment horizontal="center" vertical="center" wrapText="1"/>
    </xf>
    <xf numFmtId="0" fontId="37" fillId="24" borderId="25" xfId="0" applyFont="1" applyFill="1" applyBorder="1" applyAlignment="1">
      <alignment horizontal="center" vertical="center" wrapText="1"/>
    </xf>
    <xf numFmtId="0" fontId="37" fillId="41" borderId="21" xfId="0" applyFont="1" applyFill="1" applyBorder="1" applyAlignment="1">
      <alignment horizontal="center" vertical="center" wrapText="1"/>
    </xf>
    <xf numFmtId="0" fontId="37" fillId="41" borderId="11" xfId="0" applyFont="1" applyFill="1" applyBorder="1" applyAlignment="1">
      <alignment horizontal="center" vertical="center" wrapText="1"/>
    </xf>
    <xf numFmtId="0" fontId="37" fillId="41" borderId="26" xfId="0" applyFont="1" applyFill="1" applyBorder="1" applyAlignment="1">
      <alignment horizontal="center" vertical="center" wrapText="1"/>
    </xf>
    <xf numFmtId="0" fontId="37" fillId="19" borderId="21" xfId="0" applyFont="1" applyFill="1" applyBorder="1" applyAlignment="1">
      <alignment horizontal="center" vertical="center" wrapText="1"/>
    </xf>
    <xf numFmtId="0" fontId="37" fillId="19" borderId="11" xfId="0" applyFont="1" applyFill="1" applyBorder="1" applyAlignment="1">
      <alignment horizontal="center" vertical="center" wrapText="1"/>
    </xf>
    <xf numFmtId="0" fontId="37" fillId="19" borderId="25" xfId="0" applyFont="1" applyFill="1" applyBorder="1" applyAlignment="1">
      <alignment horizontal="center" vertical="center" wrapText="1"/>
    </xf>
    <xf numFmtId="0" fontId="37" fillId="26" borderId="21" xfId="0" applyFont="1" applyFill="1" applyBorder="1" applyAlignment="1">
      <alignment horizontal="center" vertical="center" wrapText="1"/>
    </xf>
    <xf numFmtId="0" fontId="37" fillId="42" borderId="11" xfId="0" applyFont="1" applyFill="1" applyBorder="1" applyAlignment="1">
      <alignment horizontal="center" vertical="center" wrapText="1"/>
    </xf>
    <xf numFmtId="0" fontId="37" fillId="42" borderId="21" xfId="0" applyFont="1" applyFill="1" applyBorder="1" applyAlignment="1">
      <alignment horizontal="center" vertical="center" wrapText="1"/>
    </xf>
    <xf numFmtId="0" fontId="37" fillId="37" borderId="21" xfId="0" applyFont="1" applyFill="1" applyBorder="1" applyAlignment="1">
      <alignment horizontal="center" vertical="center" wrapText="1"/>
    </xf>
    <xf numFmtId="0" fontId="37" fillId="37" borderId="11" xfId="0" applyFont="1" applyFill="1" applyBorder="1" applyAlignment="1">
      <alignment horizontal="center" vertical="center" wrapText="1"/>
    </xf>
    <xf numFmtId="0" fontId="37" fillId="16" borderId="21"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40" borderId="27" xfId="0" applyFont="1" applyFill="1" applyBorder="1" applyAlignment="1">
      <alignment horizontal="center" vertical="center" wrapText="1"/>
    </xf>
    <xf numFmtId="0" fontId="37" fillId="40" borderId="15" xfId="0" applyFont="1" applyFill="1" applyBorder="1" applyAlignment="1">
      <alignment vertical="center" wrapText="1"/>
    </xf>
    <xf numFmtId="0" fontId="37" fillId="40" borderId="28" xfId="0" applyFont="1" applyFill="1" applyBorder="1" applyAlignment="1">
      <alignment horizontal="center" vertical="center" wrapText="1"/>
    </xf>
    <xf numFmtId="0" fontId="37" fillId="41" borderId="23" xfId="0" applyFont="1" applyFill="1" applyBorder="1" applyAlignment="1">
      <alignment horizontal="center" vertical="center" wrapText="1"/>
    </xf>
    <xf numFmtId="0" fontId="37" fillId="41" borderId="14" xfId="0" applyFont="1" applyFill="1" applyBorder="1" applyAlignment="1">
      <alignment horizontal="center" vertical="center" wrapText="1"/>
    </xf>
    <xf numFmtId="0" fontId="37" fillId="41" borderId="29" xfId="0" applyFont="1" applyFill="1" applyBorder="1" applyAlignment="1">
      <alignment horizontal="center" vertical="center" wrapText="1"/>
    </xf>
    <xf numFmtId="0" fontId="37" fillId="19" borderId="23" xfId="0" applyFont="1" applyFill="1" applyBorder="1" applyAlignment="1">
      <alignment horizontal="center" vertical="center" wrapText="1"/>
    </xf>
    <xf numFmtId="0" fontId="37" fillId="19" borderId="14" xfId="0" applyFont="1" applyFill="1" applyBorder="1" applyAlignment="1">
      <alignment horizontal="center" vertical="center" wrapText="1"/>
    </xf>
    <xf numFmtId="0" fontId="37" fillId="19" borderId="30" xfId="0" applyFont="1" applyFill="1" applyBorder="1" applyAlignment="1">
      <alignment horizontal="center" vertical="center" wrapText="1"/>
    </xf>
    <xf numFmtId="0" fontId="37" fillId="42" borderId="27" xfId="0" applyFont="1" applyFill="1" applyBorder="1" applyAlignment="1">
      <alignment horizontal="center" vertical="center" wrapText="1"/>
    </xf>
    <xf numFmtId="0" fontId="37" fillId="42" borderId="15" xfId="0" applyFont="1" applyFill="1" applyBorder="1" applyAlignment="1">
      <alignment horizontal="center" vertical="center" wrapText="1"/>
    </xf>
    <xf numFmtId="0" fontId="37" fillId="26" borderId="15" xfId="0" applyFont="1" applyFill="1" applyBorder="1" applyAlignment="1">
      <alignment horizontal="center" vertical="center" wrapText="1"/>
    </xf>
    <xf numFmtId="0" fontId="37" fillId="42" borderId="28" xfId="0" applyFont="1" applyFill="1" applyBorder="1" applyAlignment="1">
      <alignment horizontal="center" vertical="center" wrapText="1"/>
    </xf>
    <xf numFmtId="0" fontId="37" fillId="19" borderId="27" xfId="0" applyFont="1" applyFill="1" applyBorder="1" applyAlignment="1">
      <alignment horizontal="center" vertical="center" wrapText="1"/>
    </xf>
    <xf numFmtId="0" fontId="37" fillId="19" borderId="15" xfId="0" applyFont="1" applyFill="1" applyBorder="1" applyAlignment="1">
      <alignment horizontal="center" vertical="center" wrapText="1"/>
    </xf>
    <xf numFmtId="0" fontId="37" fillId="19" borderId="28" xfId="0" applyFont="1" applyFill="1" applyBorder="1" applyAlignment="1">
      <alignment horizontal="center" vertical="center" wrapText="1"/>
    </xf>
    <xf numFmtId="0" fontId="37" fillId="37" borderId="27" xfId="0" applyFont="1" applyFill="1" applyBorder="1" applyAlignment="1">
      <alignment horizontal="center" vertical="center" wrapText="1"/>
    </xf>
    <xf numFmtId="0" fontId="37" fillId="37" borderId="15" xfId="0" applyFont="1" applyFill="1" applyBorder="1" applyAlignment="1">
      <alignment horizontal="center" vertical="center" wrapText="1"/>
    </xf>
    <xf numFmtId="0" fontId="37" fillId="37" borderId="28" xfId="0" applyFont="1" applyFill="1" applyBorder="1" applyAlignment="1">
      <alignment horizontal="center" vertical="center" wrapText="1"/>
    </xf>
    <xf numFmtId="0" fontId="37" fillId="16" borderId="30" xfId="0" applyFont="1" applyFill="1" applyBorder="1" applyAlignment="1">
      <alignment horizontal="center" vertical="center" wrapText="1"/>
    </xf>
    <xf numFmtId="0" fontId="0" fillId="36" borderId="12" xfId="0"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wrapText="1"/>
      <protection locked="0"/>
    </xf>
    <xf numFmtId="0" fontId="0" fillId="36" borderId="3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left" vertical="center" wrapText="1"/>
      <protection locked="0"/>
    </xf>
    <xf numFmtId="0" fontId="0" fillId="36" borderId="33" xfId="0" applyFont="1" applyFill="1" applyBorder="1" applyAlignment="1" applyProtection="1">
      <alignment horizontal="center" vertical="center" wrapText="1"/>
      <protection locked="0"/>
    </xf>
    <xf numFmtId="0" fontId="0" fillId="36" borderId="11" xfId="0" applyFont="1" applyFill="1" applyBorder="1" applyAlignment="1" applyProtection="1">
      <alignment horizontal="center" vertical="center" wrapText="1"/>
      <protection locked="0"/>
    </xf>
    <xf numFmtId="0" fontId="0" fillId="36" borderId="26" xfId="0" applyFont="1" applyFill="1" applyBorder="1" applyAlignment="1" applyProtection="1">
      <alignment horizontal="center" vertical="center" wrapText="1"/>
      <protection locked="0"/>
    </xf>
    <xf numFmtId="0" fontId="0" fillId="36" borderId="21" xfId="0" applyFont="1" applyFill="1" applyBorder="1" applyAlignment="1" applyProtection="1">
      <alignment horizontal="center" vertical="center" wrapText="1"/>
      <protection locked="0"/>
    </xf>
    <xf numFmtId="0" fontId="0" fillId="36" borderId="11" xfId="57" applyNumberFormat="1" applyFont="1" applyFill="1" applyBorder="1" applyAlignment="1" applyProtection="1">
      <alignment horizontal="center" vertical="center" wrapText="1"/>
      <protection locked="0"/>
    </xf>
    <xf numFmtId="0" fontId="0" fillId="36" borderId="25" xfId="0" applyFont="1" applyFill="1" applyBorder="1" applyAlignment="1" applyProtection="1">
      <alignment horizontal="center" vertical="center" wrapText="1"/>
      <protection locked="0"/>
    </xf>
    <xf numFmtId="9" fontId="38" fillId="36" borderId="11" xfId="57" applyFont="1" applyFill="1" applyBorder="1" applyAlignment="1">
      <alignment horizontal="center" vertical="center" wrapText="1"/>
    </xf>
    <xf numFmtId="186" fontId="0" fillId="36" borderId="11" xfId="57" applyNumberFormat="1" applyFont="1" applyFill="1" applyBorder="1" applyAlignment="1" applyProtection="1">
      <alignment horizontal="center" vertical="center" wrapText="1"/>
      <protection locked="0"/>
    </xf>
    <xf numFmtId="0" fontId="0" fillId="36" borderId="15" xfId="0" applyFont="1" applyFill="1" applyBorder="1" applyAlignment="1" applyProtection="1">
      <alignment horizontal="center" vertical="center" wrapText="1"/>
      <protection locked="0"/>
    </xf>
    <xf numFmtId="0" fontId="0" fillId="36" borderId="34" xfId="0" applyFont="1" applyFill="1" applyBorder="1" applyAlignment="1" applyProtection="1">
      <alignment horizontal="center" vertical="center" wrapText="1"/>
      <protection locked="0"/>
    </xf>
    <xf numFmtId="0" fontId="0" fillId="36" borderId="27" xfId="0" applyFont="1" applyFill="1" applyBorder="1" applyAlignment="1" applyProtection="1">
      <alignment horizontal="center" vertical="center" wrapText="1"/>
      <protection locked="0"/>
    </xf>
    <xf numFmtId="0" fontId="0" fillId="36" borderId="28" xfId="0" applyFont="1" applyFill="1" applyBorder="1" applyAlignment="1" applyProtection="1">
      <alignment horizontal="center" vertical="center" wrapText="1"/>
      <protection locked="0"/>
    </xf>
    <xf numFmtId="9" fontId="38" fillId="36" borderId="13" xfId="57" applyFont="1" applyFill="1" applyBorder="1" applyAlignment="1">
      <alignment horizontal="center" vertical="center" wrapText="1"/>
    </xf>
    <xf numFmtId="9" fontId="0" fillId="36" borderId="11" xfId="57" applyFont="1" applyFill="1" applyBorder="1" applyAlignment="1" applyProtection="1">
      <alignment horizontal="center" vertical="center" wrapText="1"/>
      <protection locked="0"/>
    </xf>
    <xf numFmtId="0" fontId="0" fillId="36" borderId="11" xfId="0" applyFont="1" applyFill="1" applyBorder="1" applyAlignment="1" applyProtection="1">
      <alignment horizontal="justify" vertical="center" wrapText="1"/>
      <protection locked="0"/>
    </xf>
    <xf numFmtId="9" fontId="0" fillId="36" borderId="11" xfId="0" applyNumberFormat="1" applyFont="1" applyFill="1" applyBorder="1" applyAlignment="1" applyProtection="1">
      <alignment horizontal="center" vertical="center" wrapText="1"/>
      <protection locked="0"/>
    </xf>
    <xf numFmtId="0" fontId="0" fillId="36" borderId="25" xfId="0" applyFont="1" applyFill="1" applyBorder="1" applyAlignment="1" applyProtection="1">
      <alignment horizontal="left" vertical="center" wrapText="1"/>
      <protection locked="0"/>
    </xf>
    <xf numFmtId="187" fontId="0" fillId="36" borderId="11" xfId="0" applyNumberFormat="1" applyFont="1" applyFill="1" applyBorder="1" applyAlignment="1" applyProtection="1">
      <alignment horizontal="center" vertical="center" wrapText="1"/>
      <protection locked="0"/>
    </xf>
    <xf numFmtId="0" fontId="0" fillId="36" borderId="28" xfId="0" applyFont="1" applyFill="1" applyBorder="1" applyAlignment="1" applyProtection="1">
      <alignment horizontal="left" vertical="center" wrapText="1"/>
      <protection locked="0"/>
    </xf>
    <xf numFmtId="0" fontId="37" fillId="36" borderId="35" xfId="0" applyFont="1" applyFill="1" applyBorder="1" applyAlignment="1">
      <alignment vertical="center" wrapText="1"/>
    </xf>
    <xf numFmtId="0" fontId="0" fillId="36" borderId="13" xfId="0" applyFont="1" applyFill="1" applyBorder="1" applyAlignment="1" applyProtection="1">
      <alignment horizontal="center" vertical="center" wrapText="1"/>
      <protection locked="0"/>
    </xf>
    <xf numFmtId="9" fontId="37" fillId="36" borderId="13" xfId="57" applyFont="1" applyFill="1" applyBorder="1" applyAlignment="1">
      <alignment horizontal="center" vertical="center" wrapText="1"/>
    </xf>
    <xf numFmtId="0" fontId="0" fillId="36" borderId="28" xfId="0" applyFont="1" applyFill="1" applyBorder="1" applyAlignment="1" applyProtection="1">
      <alignment horizontal="center" vertical="center" wrapText="1"/>
      <protection locked="0"/>
    </xf>
    <xf numFmtId="0" fontId="0" fillId="36" borderId="15" xfId="0" applyFont="1" applyFill="1" applyBorder="1" applyAlignment="1" applyProtection="1">
      <alignment horizontal="center" vertical="center" wrapText="1"/>
      <protection locked="0"/>
    </xf>
    <xf numFmtId="9" fontId="61" fillId="36" borderId="12" xfId="57" applyFont="1" applyFill="1" applyBorder="1" applyAlignment="1">
      <alignment horizontal="center" vertical="center" wrapText="1"/>
    </xf>
    <xf numFmtId="0" fontId="61" fillId="36" borderId="12" xfId="0" applyFont="1" applyFill="1" applyBorder="1" applyAlignment="1" applyProtection="1">
      <alignment horizontal="center" vertical="center" wrapText="1"/>
      <protection locked="0"/>
    </xf>
    <xf numFmtId="0" fontId="61" fillId="0" borderId="11" xfId="0" applyFont="1" applyBorder="1" applyAlignment="1">
      <alignment vertical="center" wrapText="1"/>
    </xf>
    <xf numFmtId="0" fontId="61" fillId="36" borderId="18" xfId="0" applyFont="1" applyFill="1" applyBorder="1" applyAlignment="1">
      <alignment horizontal="center" vertical="center" wrapText="1"/>
    </xf>
    <xf numFmtId="0" fontId="61" fillId="36" borderId="12" xfId="0" applyFont="1" applyFill="1" applyBorder="1" applyAlignment="1">
      <alignment horizontal="center" vertical="center" wrapText="1"/>
    </xf>
    <xf numFmtId="0" fontId="61" fillId="36" borderId="11" xfId="0" applyFont="1" applyFill="1" applyBorder="1" applyAlignment="1">
      <alignment horizontal="center" vertical="center" wrapText="1"/>
    </xf>
    <xf numFmtId="9" fontId="61" fillId="36" borderId="11" xfId="57" applyFont="1" applyFill="1" applyBorder="1" applyAlignment="1">
      <alignment horizontal="center" vertical="center" wrapText="1"/>
    </xf>
    <xf numFmtId="0" fontId="61" fillId="36" borderId="11" xfId="0" applyFont="1" applyFill="1" applyBorder="1" applyAlignment="1" applyProtection="1">
      <alignment horizontal="center" vertical="center" wrapText="1"/>
      <protection locked="0"/>
    </xf>
    <xf numFmtId="0" fontId="61" fillId="36" borderId="16" xfId="0" applyFont="1" applyFill="1" applyBorder="1" applyAlignment="1">
      <alignment horizontal="center" vertical="center" wrapText="1"/>
    </xf>
    <xf numFmtId="0" fontId="61" fillId="36" borderId="11" xfId="57" applyNumberFormat="1" applyFont="1" applyFill="1" applyBorder="1" applyAlignment="1">
      <alignment horizontal="center" vertical="center" wrapText="1"/>
    </xf>
    <xf numFmtId="9" fontId="61" fillId="36" borderId="15" xfId="57" applyFont="1" applyFill="1" applyBorder="1" applyAlignment="1">
      <alignment horizontal="center" vertical="center" wrapText="1"/>
    </xf>
    <xf numFmtId="0" fontId="61" fillId="36" borderId="15" xfId="0" applyFont="1" applyFill="1" applyBorder="1" applyAlignment="1" applyProtection="1">
      <alignment horizontal="center" vertical="center" wrapText="1"/>
      <protection locked="0"/>
    </xf>
    <xf numFmtId="0" fontId="61" fillId="36" borderId="15" xfId="0" applyFont="1" applyFill="1" applyBorder="1" applyAlignment="1">
      <alignment horizontal="justify" vertical="center" wrapText="1"/>
    </xf>
    <xf numFmtId="0" fontId="61" fillId="36" borderId="20" xfId="0" applyFont="1" applyFill="1" applyBorder="1" applyAlignment="1">
      <alignment horizontal="center" vertical="center" wrapText="1"/>
    </xf>
    <xf numFmtId="0" fontId="61" fillId="36" borderId="15" xfId="0" applyFont="1" applyFill="1" applyBorder="1" applyAlignment="1">
      <alignment horizontal="center" vertical="center" wrapText="1"/>
    </xf>
    <xf numFmtId="0" fontId="61" fillId="36" borderId="15" xfId="57" applyNumberFormat="1" applyFont="1" applyFill="1" applyBorder="1" applyAlignment="1">
      <alignment horizontal="center" vertical="center" wrapText="1"/>
    </xf>
    <xf numFmtId="9" fontId="61" fillId="36" borderId="11" xfId="57" applyFont="1" applyFill="1" applyBorder="1" applyAlignment="1">
      <alignment horizontal="center" vertical="center"/>
    </xf>
    <xf numFmtId="0" fontId="61" fillId="36" borderId="11" xfId="0" applyFont="1" applyFill="1" applyBorder="1" applyAlignment="1">
      <alignment vertical="center" wrapText="1"/>
    </xf>
    <xf numFmtId="0" fontId="61" fillId="36" borderId="11" xfId="0" applyFont="1" applyFill="1" applyBorder="1" applyAlignment="1" applyProtection="1">
      <alignment horizontal="left" vertical="center" wrapText="1"/>
      <protection locked="0"/>
    </xf>
    <xf numFmtId="0" fontId="11" fillId="36" borderId="11" xfId="0" applyFont="1" applyFill="1" applyBorder="1" applyAlignment="1" applyProtection="1">
      <alignment horizontal="left" vertical="center" wrapText="1"/>
      <protection locked="0"/>
    </xf>
    <xf numFmtId="9" fontId="61" fillId="36" borderId="15" xfId="57" applyFont="1" applyFill="1" applyBorder="1" applyAlignment="1">
      <alignment horizontal="center" vertical="center"/>
    </xf>
    <xf numFmtId="0" fontId="61" fillId="36" borderId="15" xfId="0" applyFont="1" applyFill="1" applyBorder="1" applyAlignment="1" applyProtection="1">
      <alignment horizontal="left" vertical="center" wrapText="1"/>
      <protection locked="0"/>
    </xf>
    <xf numFmtId="0" fontId="61" fillId="36" borderId="15" xfId="0" applyFont="1" applyFill="1" applyBorder="1" applyAlignment="1">
      <alignment vertical="center" wrapText="1"/>
    </xf>
    <xf numFmtId="9" fontId="64" fillId="36" borderId="13" xfId="57" applyFont="1" applyFill="1" applyBorder="1" applyAlignment="1" applyProtection="1">
      <alignment horizontal="center" vertical="center" wrapText="1"/>
      <protection locked="0"/>
    </xf>
    <xf numFmtId="188" fontId="0" fillId="36" borderId="11" xfId="52" applyNumberFormat="1" applyFont="1" applyFill="1" applyBorder="1" applyAlignment="1" applyProtection="1">
      <alignment horizontal="center" vertical="center" wrapText="1"/>
      <protection locked="0"/>
    </xf>
    <xf numFmtId="0" fontId="37" fillId="36" borderId="21" xfId="0" applyFont="1" applyFill="1" applyBorder="1" applyAlignment="1">
      <alignment horizontal="center" vertical="center" wrapText="1"/>
    </xf>
    <xf numFmtId="0" fontId="11" fillId="39" borderId="21" xfId="0" applyFont="1" applyFill="1" applyBorder="1" applyAlignment="1" applyProtection="1">
      <alignment horizontal="center" vertical="center" wrapText="1"/>
      <protection/>
    </xf>
    <xf numFmtId="14" fontId="11" fillId="39" borderId="11" xfId="0" applyNumberFormat="1" applyFont="1" applyFill="1" applyBorder="1" applyAlignment="1" applyProtection="1">
      <alignment horizontal="center" vertical="center" wrapText="1"/>
      <protection/>
    </xf>
    <xf numFmtId="0" fontId="61" fillId="36" borderId="15" xfId="0" applyFont="1" applyFill="1" applyBorder="1" applyAlignment="1">
      <alignment horizontal="center" vertical="center" wrapText="1"/>
    </xf>
    <xf numFmtId="0" fontId="61" fillId="36" borderId="13" xfId="0" applyFont="1" applyFill="1" applyBorder="1" applyAlignment="1">
      <alignment horizontal="center" vertical="center" wrapText="1"/>
    </xf>
    <xf numFmtId="0" fontId="61" fillId="36" borderId="15" xfId="0" applyFont="1" applyFill="1" applyBorder="1" applyAlignment="1" applyProtection="1">
      <alignment horizontal="center" vertical="center" wrapText="1"/>
      <protection locked="0"/>
    </xf>
    <xf numFmtId="0" fontId="61" fillId="36" borderId="13" xfId="0"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wrapText="1"/>
      <protection locked="0"/>
    </xf>
    <xf numFmtId="9" fontId="61" fillId="36" borderId="13" xfId="57" applyFont="1" applyFill="1" applyBorder="1" applyAlignment="1">
      <alignment horizontal="center" vertical="center"/>
    </xf>
    <xf numFmtId="0" fontId="61" fillId="36" borderId="13" xfId="0" applyFont="1" applyFill="1" applyBorder="1" applyAlignment="1">
      <alignment vertical="center" wrapText="1"/>
    </xf>
    <xf numFmtId="0" fontId="61" fillId="36" borderId="13" xfId="0" applyFont="1" applyFill="1" applyBorder="1" applyAlignment="1" applyProtection="1">
      <alignment horizontal="left" vertical="center" wrapText="1"/>
      <protection locked="0"/>
    </xf>
    <xf numFmtId="9" fontId="11" fillId="36" borderId="11" xfId="57" applyFont="1" applyFill="1" applyBorder="1" applyAlignment="1">
      <alignment horizontal="center" vertical="center" wrapText="1"/>
    </xf>
    <xf numFmtId="0" fontId="11" fillId="36" borderId="11" xfId="0" applyFont="1" applyFill="1" applyBorder="1" applyAlignment="1" applyProtection="1">
      <alignment horizontal="center" vertical="center" wrapText="1"/>
      <protection locked="0"/>
    </xf>
    <xf numFmtId="0" fontId="11" fillId="36" borderId="11" xfId="0" applyFont="1" applyFill="1" applyBorder="1" applyAlignment="1">
      <alignment vertical="center" wrapText="1"/>
    </xf>
    <xf numFmtId="0" fontId="11" fillId="36" borderId="11" xfId="0" applyFont="1" applyFill="1" applyBorder="1" applyAlignment="1">
      <alignment horizontal="left" vertical="center" wrapText="1"/>
    </xf>
    <xf numFmtId="0" fontId="11" fillId="36" borderId="11" xfId="0" applyFont="1" applyFill="1" applyBorder="1" applyAlignment="1">
      <alignment horizontal="center" vertical="center" wrapText="1"/>
    </xf>
    <xf numFmtId="9" fontId="61" fillId="36" borderId="11" xfId="0" applyNumberFormat="1" applyFont="1" applyFill="1" applyBorder="1" applyAlignment="1" applyProtection="1">
      <alignment horizontal="center" vertical="center" wrapText="1"/>
      <protection locked="0"/>
    </xf>
    <xf numFmtId="0" fontId="59" fillId="41" borderId="15" xfId="0" applyFont="1" applyFill="1" applyBorder="1" applyAlignment="1">
      <alignment/>
    </xf>
    <xf numFmtId="0" fontId="37" fillId="41" borderId="15" xfId="0" applyFont="1" applyFill="1" applyBorder="1" applyAlignment="1">
      <alignment horizontal="center" vertical="center" wrapText="1"/>
    </xf>
    <xf numFmtId="0" fontId="61" fillId="36" borderId="11" xfId="0" applyNumberFormat="1" applyFont="1" applyFill="1" applyBorder="1" applyAlignment="1">
      <alignment horizontal="center" vertical="center" wrapText="1"/>
    </xf>
    <xf numFmtId="0" fontId="37" fillId="41" borderId="34" xfId="0" applyFont="1" applyFill="1" applyBorder="1" applyAlignment="1">
      <alignment horizontal="center" vertical="center" wrapText="1"/>
    </xf>
    <xf numFmtId="188" fontId="0" fillId="36" borderId="31" xfId="52" applyNumberFormat="1" applyFont="1" applyFill="1" applyBorder="1" applyAlignment="1" applyProtection="1">
      <alignment horizontal="center" vertical="center" wrapText="1"/>
      <protection locked="0"/>
    </xf>
    <xf numFmtId="188" fontId="0" fillId="36" borderId="26" xfId="52" applyNumberFormat="1" applyFont="1" applyFill="1" applyBorder="1" applyAlignment="1" applyProtection="1">
      <alignment horizontal="center" vertical="center" wrapText="1"/>
      <protection locked="0"/>
    </xf>
    <xf numFmtId="188" fontId="0" fillId="36" borderId="34" xfId="52" applyNumberFormat="1" applyFont="1" applyFill="1" applyBorder="1" applyAlignment="1" applyProtection="1">
      <alignment horizontal="center" vertical="center" wrapText="1"/>
      <protection locked="0"/>
    </xf>
    <xf numFmtId="188" fontId="0" fillId="36" borderId="26" xfId="0" applyNumberFormat="1" applyFont="1" applyFill="1" applyBorder="1" applyAlignment="1" applyProtection="1">
      <alignment horizontal="center" vertical="center" wrapText="1"/>
      <protection locked="0"/>
    </xf>
    <xf numFmtId="188" fontId="0" fillId="36" borderId="34" xfId="0" applyNumberFormat="1" applyFont="1" applyFill="1" applyBorder="1" applyAlignment="1" applyProtection="1">
      <alignment horizontal="center" vertical="center" wrapText="1"/>
      <protection locked="0"/>
    </xf>
    <xf numFmtId="0" fontId="37" fillId="16" borderId="27" xfId="0" applyFont="1" applyFill="1" applyBorder="1" applyAlignment="1">
      <alignment horizontal="center" vertical="center" wrapText="1"/>
    </xf>
    <xf numFmtId="0" fontId="37" fillId="16" borderId="15"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11" xfId="57" applyNumberFormat="1" applyFont="1" applyFill="1" applyBorder="1" applyAlignment="1">
      <alignment horizontal="center" vertical="center" wrapText="1"/>
    </xf>
    <xf numFmtId="9" fontId="37" fillId="36" borderId="11" xfId="57" applyFont="1" applyFill="1" applyBorder="1" applyAlignment="1">
      <alignment horizontal="center" vertical="center" wrapText="1"/>
    </xf>
    <xf numFmtId="0" fontId="0" fillId="36" borderId="11" xfId="0" applyNumberFormat="1" applyFont="1" applyFill="1" applyBorder="1" applyAlignment="1" applyProtection="1">
      <alignment horizontal="center" vertical="center" wrapText="1"/>
      <protection locked="0"/>
    </xf>
    <xf numFmtId="9" fontId="38" fillId="36" borderId="11" xfId="57" applyFont="1" applyFill="1" applyBorder="1" applyAlignment="1" applyProtection="1">
      <alignment horizontal="center" vertical="center" wrapText="1"/>
      <protection locked="0"/>
    </xf>
    <xf numFmtId="9" fontId="0" fillId="36" borderId="11" xfId="57"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36" borderId="36" xfId="0" applyFont="1" applyFill="1" applyBorder="1" applyAlignment="1" applyProtection="1">
      <alignment horizontal="center" vertical="center" wrapText="1"/>
      <protection locked="0"/>
    </xf>
    <xf numFmtId="0" fontId="0" fillId="36" borderId="13" xfId="0" applyFont="1" applyFill="1" applyBorder="1" applyAlignment="1" applyProtection="1">
      <alignment horizontal="left" vertical="center" wrapText="1"/>
      <protection locked="0"/>
    </xf>
    <xf numFmtId="188" fontId="0" fillId="36" borderId="35" xfId="52" applyNumberFormat="1" applyFont="1" applyFill="1" applyBorder="1" applyAlignment="1" applyProtection="1">
      <alignment horizontal="center" vertical="center" wrapText="1"/>
      <protection locked="0"/>
    </xf>
    <xf numFmtId="9" fontId="61" fillId="36" borderId="11" xfId="0" applyNumberFormat="1" applyFont="1" applyFill="1" applyBorder="1" applyAlignment="1">
      <alignment horizontal="center" vertical="center" wrapText="1"/>
    </xf>
    <xf numFmtId="9" fontId="61" fillId="36" borderId="11" xfId="57" applyNumberFormat="1" applyFont="1" applyFill="1" applyBorder="1" applyAlignment="1">
      <alignment horizontal="center" vertical="center" wrapText="1"/>
    </xf>
    <xf numFmtId="9" fontId="0" fillId="36" borderId="11" xfId="0" applyNumberFormat="1" applyFont="1" applyFill="1" applyBorder="1" applyAlignment="1">
      <alignment horizontal="center" vertical="center" wrapText="1"/>
    </xf>
    <xf numFmtId="9" fontId="0" fillId="36" borderId="11" xfId="57" applyFont="1" applyFill="1" applyBorder="1" applyAlignment="1">
      <alignment horizontal="center" vertical="center" wrapText="1"/>
    </xf>
    <xf numFmtId="9" fontId="0" fillId="36" borderId="11" xfId="57" applyFont="1" applyFill="1" applyBorder="1" applyAlignment="1" applyProtection="1">
      <alignment horizontal="center" vertical="center" wrapText="1"/>
      <protection locked="0"/>
    </xf>
    <xf numFmtId="0" fontId="51" fillId="36" borderId="11" xfId="47" applyFill="1" applyBorder="1" applyAlignment="1" applyProtection="1">
      <alignment horizontal="justify" vertical="center" wrapText="1"/>
      <protection locked="0"/>
    </xf>
    <xf numFmtId="0" fontId="38" fillId="36" borderId="11" xfId="0" applyFont="1" applyFill="1" applyBorder="1" applyAlignment="1">
      <alignment horizontal="left" vertical="center" wrapText="1"/>
    </xf>
    <xf numFmtId="0" fontId="38" fillId="36" borderId="11" xfId="0" applyFont="1" applyFill="1" applyBorder="1" applyAlignment="1">
      <alignment horizontal="center" vertical="center" wrapText="1"/>
    </xf>
    <xf numFmtId="9" fontId="38" fillId="36" borderId="11" xfId="0" applyNumberFormat="1" applyFont="1" applyFill="1" applyBorder="1" applyAlignment="1">
      <alignment horizontal="center" vertical="center" wrapText="1"/>
    </xf>
    <xf numFmtId="9" fontId="38" fillId="36" borderId="14" xfId="57" applyFont="1" applyFill="1" applyBorder="1" applyAlignment="1">
      <alignment horizontal="center" vertical="center" wrapText="1"/>
    </xf>
    <xf numFmtId="0" fontId="38" fillId="36" borderId="14" xfId="0" applyFont="1" applyFill="1" applyBorder="1" applyAlignment="1">
      <alignment horizontal="left" vertical="center" wrapText="1"/>
    </xf>
    <xf numFmtId="0" fontId="61" fillId="0" borderId="16" xfId="0" applyFont="1" applyFill="1" applyBorder="1" applyAlignment="1" applyProtection="1">
      <alignment horizontal="justify" vertical="center" wrapText="1"/>
      <protection/>
    </xf>
    <xf numFmtId="0" fontId="61" fillId="36" borderId="16" xfId="0" applyFont="1" applyFill="1" applyBorder="1" applyAlignment="1" applyProtection="1">
      <alignment horizontal="justify" vertical="center" wrapText="1"/>
      <protection/>
    </xf>
    <xf numFmtId="0" fontId="11" fillId="36" borderId="16" xfId="0" applyFont="1" applyFill="1" applyBorder="1" applyAlignment="1" applyProtection="1">
      <alignment horizontal="justify" vertical="center" wrapText="1"/>
      <protection/>
    </xf>
    <xf numFmtId="0" fontId="11" fillId="36" borderId="20" xfId="0" applyFont="1" applyFill="1" applyBorder="1" applyAlignment="1" applyProtection="1">
      <alignment horizontal="justify" vertical="center" wrapText="1"/>
      <protection/>
    </xf>
    <xf numFmtId="0" fontId="61" fillId="36" borderId="20" xfId="0" applyFont="1" applyFill="1" applyBorder="1" applyAlignment="1" applyProtection="1">
      <alignment horizontal="justify" vertical="center" wrapText="1"/>
      <protection/>
    </xf>
    <xf numFmtId="0" fontId="38" fillId="37" borderId="21" xfId="0" applyFont="1" applyFill="1" applyBorder="1" applyAlignment="1" applyProtection="1">
      <alignment horizontal="left" vertical="center" wrapText="1"/>
      <protection/>
    </xf>
    <xf numFmtId="0" fontId="38" fillId="37" borderId="23" xfId="0" applyFont="1" applyFill="1" applyBorder="1" applyAlignment="1" applyProtection="1">
      <alignment horizontal="left" vertical="center" wrapText="1"/>
      <protection/>
    </xf>
    <xf numFmtId="0" fontId="9" fillId="36" borderId="11" xfId="0" applyFont="1" applyFill="1" applyBorder="1" applyAlignment="1">
      <alignment horizontal="center" vertical="center" wrapText="1"/>
    </xf>
    <xf numFmtId="0" fontId="8" fillId="36" borderId="0" xfId="0" applyFont="1" applyFill="1" applyBorder="1" applyAlignment="1">
      <alignment horizontal="center" vertical="center" wrapText="1"/>
    </xf>
    <xf numFmtId="0" fontId="9" fillId="36" borderId="26" xfId="0" applyFont="1" applyFill="1" applyBorder="1" applyAlignment="1">
      <alignment horizontal="center" vertical="center" wrapText="1"/>
    </xf>
    <xf numFmtId="0" fontId="9" fillId="36" borderId="37" xfId="0" applyFont="1" applyFill="1" applyBorder="1" applyAlignment="1">
      <alignment horizontal="center" vertical="center" wrapText="1"/>
    </xf>
    <xf numFmtId="0" fontId="9" fillId="36" borderId="26" xfId="0" applyFont="1" applyFill="1" applyBorder="1" applyAlignment="1">
      <alignment horizontal="justify" wrapText="1"/>
    </xf>
    <xf numFmtId="0" fontId="9" fillId="36" borderId="37" xfId="0" applyFont="1" applyFill="1" applyBorder="1" applyAlignment="1">
      <alignment horizontal="justify" wrapText="1"/>
    </xf>
    <xf numFmtId="0" fontId="9" fillId="36" borderId="26" xfId="0" applyFont="1" applyFill="1" applyBorder="1" applyAlignment="1">
      <alignment horizontal="justify" vertical="center" wrapText="1"/>
    </xf>
    <xf numFmtId="0" fontId="9" fillId="36" borderId="37" xfId="0" applyFont="1" applyFill="1" applyBorder="1" applyAlignment="1">
      <alignment horizontal="justify" vertical="center" wrapText="1"/>
    </xf>
    <xf numFmtId="0" fontId="37" fillId="16" borderId="25" xfId="0" applyFont="1" applyFill="1" applyBorder="1" applyAlignment="1">
      <alignment horizontal="center" vertical="center" wrapText="1"/>
    </xf>
    <xf numFmtId="0" fontId="37" fillId="42" borderId="21" xfId="0" applyFont="1" applyFill="1" applyBorder="1" applyAlignment="1">
      <alignment horizontal="center" vertical="center" wrapText="1"/>
    </xf>
    <xf numFmtId="0" fontId="37" fillId="42" borderId="11" xfId="0" applyFont="1" applyFill="1" applyBorder="1" applyAlignment="1">
      <alignment horizontal="center" vertical="center" wrapText="1"/>
    </xf>
    <xf numFmtId="0" fontId="33" fillId="42" borderId="21" xfId="0" applyFont="1" applyFill="1" applyBorder="1" applyAlignment="1">
      <alignment horizontal="center" vertical="center" wrapText="1"/>
    </xf>
    <xf numFmtId="0" fontId="33" fillId="42" borderId="11" xfId="0" applyFont="1" applyFill="1" applyBorder="1" applyAlignment="1">
      <alignment horizontal="center" vertical="center" wrapText="1"/>
    </xf>
    <xf numFmtId="0" fontId="33" fillId="42" borderId="25" xfId="0" applyFont="1" applyFill="1" applyBorder="1" applyAlignment="1">
      <alignment horizontal="center" vertical="center" wrapText="1"/>
    </xf>
    <xf numFmtId="0" fontId="33" fillId="16" borderId="32" xfId="0" applyFont="1" applyFill="1" applyBorder="1" applyAlignment="1">
      <alignment horizontal="center" vertical="center" wrapText="1"/>
    </xf>
    <xf numFmtId="0" fontId="33" fillId="16" borderId="12" xfId="0" applyFont="1" applyFill="1" applyBorder="1" applyAlignment="1">
      <alignment horizontal="center" vertical="center" wrapText="1"/>
    </xf>
    <xf numFmtId="0" fontId="33" fillId="16" borderId="38" xfId="0" applyFont="1" applyFill="1" applyBorder="1" applyAlignment="1">
      <alignment horizontal="center" vertical="center" wrapText="1"/>
    </xf>
    <xf numFmtId="0" fontId="6" fillId="12" borderId="32"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6" fillId="12" borderId="38"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2" borderId="25" xfId="0" applyFont="1" applyFill="1" applyBorder="1" applyAlignment="1">
      <alignment horizontal="center" vertical="center" wrapText="1"/>
    </xf>
    <xf numFmtId="0" fontId="11" fillId="39" borderId="11" xfId="0" applyFont="1" applyFill="1" applyBorder="1" applyAlignment="1" applyProtection="1">
      <alignment horizontal="center" vertical="center" wrapText="1"/>
      <protection/>
    </xf>
    <xf numFmtId="0" fontId="11" fillId="39" borderId="25" xfId="0" applyFont="1" applyFill="1" applyBorder="1" applyAlignment="1" applyProtection="1">
      <alignment horizontal="center" vertical="center" wrapText="1"/>
      <protection/>
    </xf>
    <xf numFmtId="0" fontId="10" fillId="39" borderId="11"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9" fillId="36" borderId="29" xfId="0" applyFont="1" applyFill="1" applyBorder="1" applyAlignment="1">
      <alignment horizontal="center" vertical="center" wrapText="1"/>
    </xf>
    <xf numFmtId="0" fontId="9" fillId="36" borderId="39" xfId="0" applyFont="1" applyFill="1" applyBorder="1" applyAlignment="1">
      <alignment horizontal="center" vertical="center" wrapText="1"/>
    </xf>
    <xf numFmtId="0" fontId="9" fillId="36" borderId="40" xfId="0" applyFont="1" applyFill="1" applyBorder="1" applyAlignment="1">
      <alignment horizontal="center" vertical="center" wrapText="1"/>
    </xf>
    <xf numFmtId="0" fontId="37" fillId="26" borderId="11" xfId="0" applyFont="1" applyFill="1" applyBorder="1" applyAlignment="1">
      <alignment horizontal="center" vertical="center" wrapText="1"/>
    </xf>
    <xf numFmtId="0" fontId="37" fillId="41" borderId="41" xfId="0" applyFont="1" applyFill="1" applyBorder="1" applyAlignment="1">
      <alignment horizontal="center" vertical="center" wrapText="1"/>
    </xf>
    <xf numFmtId="0" fontId="37" fillId="41" borderId="22" xfId="0" applyFont="1" applyFill="1" applyBorder="1" applyAlignment="1">
      <alignment horizontal="center" vertical="center" wrapText="1"/>
    </xf>
    <xf numFmtId="0" fontId="37" fillId="41" borderId="16" xfId="0" applyFont="1" applyFill="1" applyBorder="1" applyAlignment="1">
      <alignment horizontal="center" vertical="center" wrapText="1"/>
    </xf>
    <xf numFmtId="0" fontId="37" fillId="42" borderId="25" xfId="0" applyFont="1" applyFill="1" applyBorder="1" applyAlignment="1">
      <alignment horizontal="center" vertical="center" wrapText="1"/>
    </xf>
    <xf numFmtId="0" fontId="33" fillId="41" borderId="32" xfId="0" applyFont="1" applyFill="1" applyBorder="1" applyAlignment="1">
      <alignment horizontal="center" vertical="center" wrapText="1"/>
    </xf>
    <xf numFmtId="0" fontId="33" fillId="41" borderId="12" xfId="0" applyFont="1" applyFill="1" applyBorder="1" applyAlignment="1">
      <alignment horizontal="center" vertical="center" wrapText="1"/>
    </xf>
    <xf numFmtId="0" fontId="33" fillId="41" borderId="38" xfId="0" applyFont="1" applyFill="1" applyBorder="1" applyAlignment="1">
      <alignment horizontal="center" vertical="center" wrapText="1"/>
    </xf>
    <xf numFmtId="0" fontId="33" fillId="41" borderId="21" xfId="0" applyFont="1" applyFill="1" applyBorder="1" applyAlignment="1">
      <alignment horizontal="center" vertical="center" wrapText="1"/>
    </xf>
    <xf numFmtId="0" fontId="33" fillId="41" borderId="11" xfId="0" applyFont="1" applyFill="1" applyBorder="1" applyAlignment="1">
      <alignment horizontal="center" vertical="center" wrapText="1"/>
    </xf>
    <xf numFmtId="0" fontId="33" fillId="41" borderId="15" xfId="0" applyFont="1" applyFill="1" applyBorder="1" applyAlignment="1">
      <alignment horizontal="center" vertical="center" wrapText="1"/>
    </xf>
    <xf numFmtId="0" fontId="33" fillId="41" borderId="28" xfId="0" applyFont="1" applyFill="1" applyBorder="1" applyAlignment="1">
      <alignment horizontal="center" vertical="center" wrapText="1"/>
    </xf>
    <xf numFmtId="0" fontId="33" fillId="42" borderId="32" xfId="0" applyFont="1" applyFill="1" applyBorder="1" applyAlignment="1">
      <alignment horizontal="center" vertical="center" wrapText="1"/>
    </xf>
    <xf numFmtId="0" fontId="33" fillId="42" borderId="12" xfId="0" applyFont="1" applyFill="1" applyBorder="1" applyAlignment="1">
      <alignment horizontal="center" vertical="center" wrapText="1"/>
    </xf>
    <xf numFmtId="0" fontId="33" fillId="42" borderId="38" xfId="0" applyFont="1" applyFill="1" applyBorder="1" applyAlignment="1">
      <alignment horizontal="center" vertical="center" wrapText="1"/>
    </xf>
    <xf numFmtId="0" fontId="33" fillId="19" borderId="32" xfId="0" applyFont="1" applyFill="1" applyBorder="1" applyAlignment="1">
      <alignment horizontal="center" vertical="center" wrapText="1"/>
    </xf>
    <xf numFmtId="0" fontId="33" fillId="19" borderId="12" xfId="0" applyFont="1" applyFill="1" applyBorder="1" applyAlignment="1">
      <alignment horizontal="center" vertical="center" wrapText="1"/>
    </xf>
    <xf numFmtId="0" fontId="33" fillId="19" borderId="38" xfId="0" applyFont="1" applyFill="1" applyBorder="1" applyAlignment="1">
      <alignment horizontal="center" vertical="center" wrapText="1"/>
    </xf>
    <xf numFmtId="0" fontId="37" fillId="16" borderId="21" xfId="0" applyFont="1" applyFill="1" applyBorder="1" applyAlignment="1">
      <alignment horizontal="center" vertical="center" wrapText="1"/>
    </xf>
    <xf numFmtId="0" fontId="37" fillId="16" borderId="11" xfId="0" applyFont="1" applyFill="1" applyBorder="1" applyAlignment="1">
      <alignment horizontal="center" vertical="center" wrapText="1"/>
    </xf>
    <xf numFmtId="22" fontId="59" fillId="14" borderId="11" xfId="0" applyNumberFormat="1" applyFont="1" applyFill="1" applyBorder="1" applyAlignment="1">
      <alignment horizontal="center" vertical="center"/>
    </xf>
    <xf numFmtId="0" fontId="59" fillId="14" borderId="11" xfId="0" applyFont="1" applyFill="1" applyBorder="1" applyAlignment="1">
      <alignment horizontal="center" vertical="center"/>
    </xf>
    <xf numFmtId="0" fontId="59" fillId="8" borderId="11" xfId="0" applyFont="1" applyFill="1" applyBorder="1" applyAlignment="1">
      <alignment horizontal="center" vertical="center"/>
    </xf>
    <xf numFmtId="0" fontId="59" fillId="8" borderId="15" xfId="0" applyFont="1" applyFill="1" applyBorder="1" applyAlignment="1">
      <alignment horizontal="center" vertical="center"/>
    </xf>
    <xf numFmtId="0" fontId="37" fillId="19" borderId="25" xfId="0" applyFont="1" applyFill="1" applyBorder="1" applyAlignment="1">
      <alignment horizontal="center" vertical="center" wrapText="1"/>
    </xf>
    <xf numFmtId="0" fontId="59" fillId="26" borderId="35" xfId="0" applyFont="1" applyFill="1" applyBorder="1" applyAlignment="1" applyProtection="1">
      <alignment horizontal="center" vertical="center" wrapText="1"/>
      <protection locked="0"/>
    </xf>
    <xf numFmtId="0" fontId="59" fillId="26" borderId="42" xfId="0" applyFont="1" applyFill="1" applyBorder="1" applyAlignment="1" applyProtection="1">
      <alignment horizontal="center" vertical="center" wrapText="1"/>
      <protection locked="0"/>
    </xf>
    <xf numFmtId="0" fontId="59" fillId="26" borderId="19" xfId="0" applyFont="1" applyFill="1" applyBorder="1" applyAlignment="1" applyProtection="1">
      <alignment horizontal="center" vertical="center" wrapText="1"/>
      <protection locked="0"/>
    </xf>
    <xf numFmtId="0" fontId="37" fillId="19" borderId="11" xfId="0" applyFont="1" applyFill="1" applyBorder="1" applyAlignment="1">
      <alignment horizontal="center" vertical="center" wrapText="1"/>
    </xf>
    <xf numFmtId="0" fontId="33" fillId="40" borderId="32" xfId="0" applyFont="1" applyFill="1" applyBorder="1" applyAlignment="1">
      <alignment horizontal="center" vertical="center" wrapText="1"/>
    </xf>
    <xf numFmtId="0" fontId="33" fillId="40" borderId="12" xfId="0" applyFont="1" applyFill="1" applyBorder="1" applyAlignment="1">
      <alignment horizontal="center" vertical="center" wrapText="1"/>
    </xf>
    <xf numFmtId="0" fontId="33" fillId="40" borderId="38" xfId="0" applyFont="1" applyFill="1" applyBorder="1" applyAlignment="1">
      <alignment horizontal="center" vertical="center" wrapText="1"/>
    </xf>
    <xf numFmtId="0" fontId="33" fillId="40" borderId="21" xfId="0" applyFont="1" applyFill="1" applyBorder="1" applyAlignment="1">
      <alignment horizontal="center" vertical="center" wrapText="1"/>
    </xf>
    <xf numFmtId="0" fontId="33" fillId="40" borderId="11" xfId="0" applyFont="1" applyFill="1" applyBorder="1" applyAlignment="1">
      <alignment horizontal="center" vertical="center" wrapText="1"/>
    </xf>
    <xf numFmtId="0" fontId="33" fillId="40" borderId="25" xfId="0" applyFont="1" applyFill="1" applyBorder="1" applyAlignment="1">
      <alignment horizontal="center" vertical="center" wrapText="1"/>
    </xf>
    <xf numFmtId="0" fontId="37" fillId="19" borderId="26" xfId="0" applyFont="1" applyFill="1" applyBorder="1" applyAlignment="1">
      <alignment horizontal="center" vertical="center" wrapText="1"/>
    </xf>
    <xf numFmtId="0" fontId="37" fillId="19" borderId="16" xfId="0" applyFont="1" applyFill="1" applyBorder="1" applyAlignment="1">
      <alignment horizontal="center" vertical="center" wrapText="1"/>
    </xf>
    <xf numFmtId="0" fontId="0" fillId="36" borderId="35" xfId="0" applyFont="1" applyFill="1" applyBorder="1" applyAlignment="1" applyProtection="1">
      <alignment horizontal="center" vertical="center" wrapText="1"/>
      <protection locked="0"/>
    </xf>
    <xf numFmtId="0" fontId="0" fillId="36" borderId="19" xfId="0" applyFont="1" applyFill="1" applyBorder="1" applyAlignment="1" applyProtection="1">
      <alignment horizontal="center" vertical="center" wrapText="1"/>
      <protection locked="0"/>
    </xf>
    <xf numFmtId="0" fontId="59" fillId="43" borderId="35" xfId="0" applyFont="1" applyFill="1" applyBorder="1" applyAlignment="1" applyProtection="1">
      <alignment horizontal="center" vertical="center" wrapText="1"/>
      <protection locked="0"/>
    </xf>
    <xf numFmtId="0" fontId="59" fillId="43" borderId="42" xfId="0" applyFont="1" applyFill="1" applyBorder="1" applyAlignment="1" applyProtection="1">
      <alignment horizontal="center" vertical="center" wrapText="1"/>
      <protection locked="0"/>
    </xf>
    <xf numFmtId="0" fontId="59" fillId="43" borderId="19" xfId="0" applyFont="1" applyFill="1" applyBorder="1" applyAlignment="1" applyProtection="1">
      <alignment horizontal="center" vertical="center" wrapText="1"/>
      <protection locked="0"/>
    </xf>
    <xf numFmtId="0" fontId="59" fillId="29" borderId="35" xfId="0" applyFont="1" applyFill="1" applyBorder="1" applyAlignment="1" applyProtection="1">
      <alignment horizontal="center" vertical="center" wrapText="1"/>
      <protection locked="0"/>
    </xf>
    <xf numFmtId="0" fontId="59" fillId="29" borderId="42" xfId="0" applyFont="1" applyFill="1" applyBorder="1" applyAlignment="1" applyProtection="1">
      <alignment horizontal="center" vertical="center" wrapText="1"/>
      <protection locked="0"/>
    </xf>
    <xf numFmtId="0" fontId="59" fillId="29" borderId="19" xfId="0" applyFont="1" applyFill="1" applyBorder="1" applyAlignment="1" applyProtection="1">
      <alignment horizontal="center" vertical="center" wrapText="1"/>
      <protection locked="0"/>
    </xf>
    <xf numFmtId="0" fontId="37" fillId="19" borderId="21" xfId="0" applyFont="1" applyFill="1" applyBorder="1" applyAlignment="1">
      <alignment horizontal="center" vertical="center" wrapText="1"/>
    </xf>
    <xf numFmtId="0" fontId="0" fillId="36" borderId="42" xfId="0" applyFont="1" applyFill="1" applyBorder="1" applyAlignment="1" applyProtection="1">
      <alignment horizontal="center" vertical="center" wrapText="1"/>
      <protection locked="0"/>
    </xf>
    <xf numFmtId="0" fontId="61" fillId="36" borderId="15" xfId="0" applyFont="1" applyFill="1" applyBorder="1" applyAlignment="1">
      <alignment horizontal="center" vertical="center" wrapText="1"/>
    </xf>
    <xf numFmtId="0" fontId="61" fillId="36" borderId="43" xfId="0" applyFont="1" applyFill="1" applyBorder="1" applyAlignment="1">
      <alignment horizontal="center" vertical="center" wrapText="1"/>
    </xf>
    <xf numFmtId="0" fontId="61" fillId="36" borderId="13" xfId="0" applyFont="1" applyFill="1" applyBorder="1" applyAlignment="1">
      <alignment horizontal="center" vertical="center" wrapText="1"/>
    </xf>
    <xf numFmtId="0" fontId="37" fillId="37" borderId="21" xfId="0" applyFont="1" applyFill="1" applyBorder="1" applyAlignment="1">
      <alignment horizontal="center" vertical="center" wrapText="1"/>
    </xf>
    <xf numFmtId="0" fontId="37" fillId="37" borderId="11" xfId="0" applyFont="1" applyFill="1" applyBorder="1" applyAlignment="1">
      <alignment horizontal="center" vertical="center" wrapText="1"/>
    </xf>
    <xf numFmtId="0" fontId="33" fillId="19" borderId="21" xfId="0" applyFont="1" applyFill="1" applyBorder="1" applyAlignment="1">
      <alignment horizontal="center" vertical="center" wrapText="1"/>
    </xf>
    <xf numFmtId="0" fontId="33" fillId="19" borderId="11" xfId="0" applyFont="1" applyFill="1" applyBorder="1" applyAlignment="1">
      <alignment horizontal="center" vertical="center" wrapText="1"/>
    </xf>
    <xf numFmtId="0" fontId="33" fillId="19" borderId="25" xfId="0" applyFont="1" applyFill="1" applyBorder="1" applyAlignment="1">
      <alignment horizontal="center" vertical="center" wrapText="1"/>
    </xf>
    <xf numFmtId="0" fontId="33" fillId="37" borderId="21" xfId="0" applyFont="1" applyFill="1" applyBorder="1" applyAlignment="1">
      <alignment horizontal="center" vertical="center" wrapText="1"/>
    </xf>
    <xf numFmtId="0" fontId="33" fillId="37" borderId="11" xfId="0" applyFont="1" applyFill="1" applyBorder="1" applyAlignment="1">
      <alignment horizontal="center" vertical="center" wrapText="1"/>
    </xf>
    <xf numFmtId="0" fontId="33" fillId="37" borderId="25" xfId="0" applyFont="1" applyFill="1" applyBorder="1" applyAlignment="1">
      <alignment horizontal="center" vertical="center" wrapText="1"/>
    </xf>
    <xf numFmtId="0" fontId="33" fillId="37" borderId="32" xfId="0" applyFont="1" applyFill="1" applyBorder="1" applyAlignment="1">
      <alignment horizontal="center" vertical="center" wrapText="1"/>
    </xf>
    <xf numFmtId="0" fontId="33" fillId="37" borderId="12" xfId="0" applyFont="1" applyFill="1" applyBorder="1" applyAlignment="1">
      <alignment horizontal="center" vertical="center" wrapText="1"/>
    </xf>
    <xf numFmtId="0" fontId="33" fillId="37" borderId="38" xfId="0" applyFont="1" applyFill="1" applyBorder="1" applyAlignment="1">
      <alignment horizontal="center" vertical="center" wrapText="1"/>
    </xf>
    <xf numFmtId="9" fontId="38" fillId="36" borderId="35" xfId="57" applyFont="1" applyFill="1" applyBorder="1" applyAlignment="1" applyProtection="1">
      <alignment horizontal="center" vertical="center" wrapText="1"/>
      <protection locked="0"/>
    </xf>
    <xf numFmtId="9" fontId="38" fillId="36" borderId="19" xfId="57" applyFont="1" applyFill="1" applyBorder="1" applyAlignment="1" applyProtection="1">
      <alignment horizontal="center" vertical="center" wrapText="1"/>
      <protection locked="0"/>
    </xf>
    <xf numFmtId="0" fontId="33" fillId="16" borderId="21" xfId="0" applyFont="1" applyFill="1" applyBorder="1" applyAlignment="1">
      <alignment horizontal="center" vertical="center" wrapText="1"/>
    </xf>
    <xf numFmtId="0" fontId="33" fillId="16" borderId="11" xfId="0" applyFont="1" applyFill="1" applyBorder="1" applyAlignment="1">
      <alignment horizontal="center" vertical="center" wrapText="1"/>
    </xf>
    <xf numFmtId="0" fontId="33" fillId="16" borderId="25" xfId="0" applyFont="1" applyFill="1" applyBorder="1" applyAlignment="1">
      <alignment horizontal="center" vertical="center" wrapText="1"/>
    </xf>
    <xf numFmtId="0" fontId="59" fillId="37" borderId="35" xfId="0" applyFont="1" applyFill="1" applyBorder="1" applyAlignment="1" applyProtection="1">
      <alignment horizontal="center" vertical="center" wrapText="1"/>
      <protection locked="0"/>
    </xf>
    <xf numFmtId="0" fontId="59" fillId="37" borderId="42" xfId="0" applyFont="1" applyFill="1" applyBorder="1" applyAlignment="1" applyProtection="1">
      <alignment horizontal="center" vertical="center" wrapText="1"/>
      <protection locked="0"/>
    </xf>
    <xf numFmtId="0" fontId="59" fillId="37" borderId="19" xfId="0" applyFont="1" applyFill="1" applyBorder="1" applyAlignment="1" applyProtection="1">
      <alignment horizontal="center" vertical="center" wrapText="1"/>
      <protection locked="0"/>
    </xf>
    <xf numFmtId="0" fontId="37" fillId="37" borderId="25" xfId="0" applyFont="1" applyFill="1" applyBorder="1" applyAlignment="1">
      <alignment horizontal="center" vertical="center" wrapText="1"/>
    </xf>
    <xf numFmtId="0" fontId="61" fillId="36" borderId="15" xfId="0" applyFont="1" applyFill="1" applyBorder="1" applyAlignment="1" applyProtection="1">
      <alignment horizontal="center" vertical="center" wrapText="1"/>
      <protection locked="0"/>
    </xf>
    <xf numFmtId="0" fontId="61" fillId="36" borderId="43" xfId="0" applyFont="1" applyFill="1" applyBorder="1" applyAlignment="1" applyProtection="1">
      <alignment horizontal="center" vertical="center" wrapText="1"/>
      <protection locked="0"/>
    </xf>
    <xf numFmtId="0" fontId="61" fillId="36" borderId="13" xfId="0" applyFont="1" applyFill="1" applyBorder="1" applyAlignment="1" applyProtection="1">
      <alignment horizontal="center" vertical="center" wrapText="1"/>
      <protection locked="0"/>
    </xf>
    <xf numFmtId="0" fontId="65" fillId="36" borderId="11" xfId="0" applyFont="1" applyFill="1" applyBorder="1" applyAlignment="1" applyProtection="1">
      <alignment horizontal="center" vertical="center" textRotation="90" wrapText="1"/>
      <protection locked="0"/>
    </xf>
    <xf numFmtId="0" fontId="14" fillId="0" borderId="11" xfId="0" applyFont="1" applyBorder="1" applyAlignment="1">
      <alignment horizontal="center" vertical="center" textRotation="90" wrapText="1"/>
    </xf>
    <xf numFmtId="0" fontId="66" fillId="36" borderId="15" xfId="0" applyFont="1" applyFill="1" applyBorder="1" applyAlignment="1">
      <alignment horizontal="center" vertical="center" textRotation="90" wrapText="1"/>
    </xf>
    <xf numFmtId="0" fontId="66" fillId="36" borderId="43" xfId="0" applyFont="1" applyFill="1" applyBorder="1" applyAlignment="1">
      <alignment horizontal="center" vertical="center" textRotation="90"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Porcentaje 2" xfId="58"/>
    <cellStyle name="Porcentual 2" xfId="59"/>
    <cellStyle name="Rojo" xfId="60"/>
    <cellStyle name="Salida" xfId="61"/>
    <cellStyle name="Texto de advertencia" xfId="62"/>
    <cellStyle name="Texto explicativo" xfId="63"/>
    <cellStyle name="Título" xfId="64"/>
    <cellStyle name="Título 2" xfId="65"/>
    <cellStyle name="Título 3" xfId="66"/>
    <cellStyle name="Total" xfId="67"/>
    <cellStyle name="Verde" xfId="68"/>
  </cellStyles>
  <dxfs count="22">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13411200" y="2924175"/>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13411200" y="2924175"/>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13411200" y="2924175"/>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13411200" y="2924175"/>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3411200" y="1533525"/>
          <a:ext cx="0" cy="318135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xdr:nvSpPr>
        <xdr:cNvPr id="6" name="Rectangle 53"/>
        <xdr:cNvSpPr>
          <a:spLocks/>
        </xdr:cNvSpPr>
      </xdr:nvSpPr>
      <xdr:spPr>
        <a:xfrm>
          <a:off x="13411200" y="1533525"/>
          <a:ext cx="0" cy="318135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la-informacion/107-registr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8"/>
  <sheetViews>
    <sheetView showGridLines="0" tabSelected="1" zoomScale="70" zoomScaleNormal="70" zoomScaleSheetLayoutView="40" zoomScalePageLayoutView="0" workbookViewId="0" topLeftCell="T31">
      <selection activeCell="AE38" sqref="AE38"/>
    </sheetView>
  </sheetViews>
  <sheetFormatPr defaultColWidth="11.421875" defaultRowHeight="15"/>
  <cols>
    <col min="1" max="1" width="8.8515625" style="39" customWidth="1"/>
    <col min="2" max="2" width="26.8515625" style="39" customWidth="1"/>
    <col min="3" max="3" width="30.140625" style="39" customWidth="1"/>
    <col min="4" max="4" width="33.140625" style="39" customWidth="1"/>
    <col min="5" max="5" width="63.140625" style="39" customWidth="1"/>
    <col min="6" max="6" width="39.00390625" style="39" customWidth="1"/>
    <col min="7" max="7" width="36.00390625" style="39" customWidth="1"/>
    <col min="8" max="8" width="33.8515625" style="39" customWidth="1"/>
    <col min="9" max="9" width="39.7109375" style="39" customWidth="1"/>
    <col min="10" max="10" width="11.421875" style="39" customWidth="1"/>
    <col min="11" max="11" width="18.8515625" style="39" customWidth="1"/>
    <col min="12" max="12" width="28.00390625" style="39" customWidth="1"/>
    <col min="13" max="16" width="11.421875" style="39" customWidth="1"/>
    <col min="17" max="17" width="24.57421875" style="39" customWidth="1"/>
    <col min="18" max="18" width="20.00390625" style="39" customWidth="1"/>
    <col min="19" max="19" width="27.28125" style="39" customWidth="1"/>
    <col min="20" max="20" width="19.57421875" style="39" customWidth="1"/>
    <col min="21" max="21" width="46.28125" style="39" customWidth="1"/>
    <col min="22" max="25" width="11.421875" style="39" customWidth="1"/>
    <col min="26" max="26" width="20.8515625" style="39" customWidth="1"/>
    <col min="27" max="27" width="18.8515625" style="39" customWidth="1"/>
    <col min="28" max="28" width="26.7109375" style="39" customWidth="1"/>
    <col min="29" max="29" width="18.8515625" style="39" customWidth="1"/>
    <col min="30" max="30" width="14.140625" style="39" customWidth="1"/>
    <col min="31" max="31" width="18.421875" style="39" customWidth="1"/>
    <col min="32" max="32" width="57.140625" style="39" bestFit="1" customWidth="1"/>
    <col min="33" max="33" width="17.7109375" style="39" customWidth="1"/>
    <col min="34" max="34" width="33.7109375" style="39" customWidth="1"/>
    <col min="35" max="35" width="19.7109375" style="39" customWidth="1"/>
    <col min="36" max="37" width="16.421875" style="39" customWidth="1"/>
    <col min="38" max="38" width="55.421875" style="39" customWidth="1"/>
    <col min="39" max="39" width="27.28125" style="39" customWidth="1"/>
    <col min="40" max="40" width="22.8515625" style="39" customWidth="1"/>
    <col min="41" max="43" width="11.421875" style="39" customWidth="1"/>
    <col min="44" max="44" width="20.140625" style="39" customWidth="1"/>
    <col min="45" max="45" width="18.7109375" style="39" customWidth="1"/>
    <col min="46" max="46" width="24.8515625" style="39" customWidth="1"/>
    <col min="47" max="48" width="11.421875" style="39" customWidth="1"/>
    <col min="49" max="49" width="14.8515625" style="39" customWidth="1"/>
    <col min="50" max="50" width="14.57421875" style="39" customWidth="1"/>
    <col min="51" max="51" width="20.7109375" style="39" customWidth="1"/>
    <col min="52" max="52" width="23.00390625" style="39" customWidth="1"/>
    <col min="53" max="53" width="19.140625" style="39" customWidth="1"/>
    <col min="54" max="54" width="31.421875" style="39" customWidth="1"/>
    <col min="55" max="55" width="18.421875" style="39" customWidth="1"/>
    <col min="56" max="56" width="19.8515625" style="39" customWidth="1"/>
    <col min="57" max="16384" width="11.421875" style="39" customWidth="1"/>
  </cols>
  <sheetData>
    <row r="1" spans="1:27" ht="40.5" customHeight="1">
      <c r="A1" s="248">
        <v>20181300068783</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row>
    <row r="2" spans="1:27" ht="40.5" customHeight="1" thickBot="1">
      <c r="A2" s="250" t="s">
        <v>23</v>
      </c>
      <c r="B2" s="250"/>
      <c r="C2" s="250"/>
      <c r="D2" s="250"/>
      <c r="E2" s="251"/>
      <c r="F2" s="251"/>
      <c r="G2" s="251"/>
      <c r="H2" s="251"/>
      <c r="I2" s="251"/>
      <c r="J2" s="251"/>
      <c r="K2" s="250"/>
      <c r="L2" s="250"/>
      <c r="M2" s="250"/>
      <c r="N2" s="250"/>
      <c r="O2" s="250"/>
      <c r="P2" s="250"/>
      <c r="Q2" s="250"/>
      <c r="R2" s="250"/>
      <c r="S2" s="250"/>
      <c r="T2" s="250"/>
      <c r="U2" s="250"/>
      <c r="V2" s="250"/>
      <c r="W2" s="250"/>
      <c r="X2" s="250"/>
      <c r="Y2" s="250"/>
      <c r="Z2" s="250"/>
      <c r="AA2" s="250"/>
    </row>
    <row r="3" spans="1:56" ht="15" customHeight="1">
      <c r="A3" s="199" t="s">
        <v>94</v>
      </c>
      <c r="B3" s="199"/>
      <c r="C3" s="201">
        <v>2018</v>
      </c>
      <c r="D3" s="202"/>
      <c r="E3" s="216" t="s">
        <v>96</v>
      </c>
      <c r="F3" s="217"/>
      <c r="G3" s="217"/>
      <c r="H3" s="217"/>
      <c r="I3" s="217"/>
      <c r="J3" s="218"/>
      <c r="K3" s="40"/>
      <c r="L3" s="40"/>
      <c r="M3" s="40"/>
      <c r="N3" s="40"/>
      <c r="O3" s="40"/>
      <c r="P3" s="40"/>
      <c r="Q3" s="40"/>
      <c r="R3" s="40"/>
      <c r="S3" s="40"/>
      <c r="T3" s="40"/>
      <c r="U3" s="40"/>
      <c r="V3" s="40"/>
      <c r="W3" s="40"/>
      <c r="X3" s="40"/>
      <c r="Y3" s="40"/>
      <c r="Z3" s="40"/>
      <c r="AA3" s="41"/>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row>
    <row r="4" spans="1:56" ht="15" customHeight="1">
      <c r="A4" s="199" t="s">
        <v>95</v>
      </c>
      <c r="B4" s="199"/>
      <c r="C4" s="201" t="s">
        <v>144</v>
      </c>
      <c r="D4" s="202"/>
      <c r="E4" s="34" t="s">
        <v>97</v>
      </c>
      <c r="F4" s="35" t="s">
        <v>98</v>
      </c>
      <c r="G4" s="219" t="s">
        <v>99</v>
      </c>
      <c r="H4" s="219"/>
      <c r="I4" s="219"/>
      <c r="J4" s="220"/>
      <c r="K4" s="40"/>
      <c r="L4" s="40"/>
      <c r="M4" s="40"/>
      <c r="N4" s="40"/>
      <c r="O4" s="40"/>
      <c r="P4" s="40"/>
      <c r="Q4" s="40"/>
      <c r="R4" s="40"/>
      <c r="S4" s="40"/>
      <c r="T4" s="40"/>
      <c r="U4" s="40"/>
      <c r="V4" s="40"/>
      <c r="W4" s="40"/>
      <c r="X4" s="40"/>
      <c r="Y4" s="40"/>
      <c r="Z4" s="40"/>
      <c r="AA4" s="41"/>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row>
    <row r="5" spans="1:56" ht="119.25" customHeight="1">
      <c r="A5" s="199" t="s">
        <v>136</v>
      </c>
      <c r="B5" s="199"/>
      <c r="C5" s="203" t="s">
        <v>145</v>
      </c>
      <c r="D5" s="204"/>
      <c r="E5" s="144">
        <v>1</v>
      </c>
      <c r="F5" s="145">
        <v>43122</v>
      </c>
      <c r="G5" s="221" t="s">
        <v>211</v>
      </c>
      <c r="H5" s="221"/>
      <c r="I5" s="221"/>
      <c r="J5" s="222"/>
      <c r="K5" s="40"/>
      <c r="L5" s="40"/>
      <c r="M5" s="40"/>
      <c r="N5" s="40"/>
      <c r="O5" s="40"/>
      <c r="P5" s="40"/>
      <c r="Q5" s="40"/>
      <c r="R5" s="40"/>
      <c r="S5" s="40"/>
      <c r="T5" s="40"/>
      <c r="U5" s="40"/>
      <c r="V5" s="40"/>
      <c r="W5" s="40"/>
      <c r="X5" s="40"/>
      <c r="Y5" s="40"/>
      <c r="Z5" s="40"/>
      <c r="AA5" s="41"/>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row>
    <row r="6" spans="1:56" ht="141" customHeight="1">
      <c r="A6" s="199" t="s">
        <v>137</v>
      </c>
      <c r="B6" s="199"/>
      <c r="C6" s="205" t="s">
        <v>146</v>
      </c>
      <c r="D6" s="206"/>
      <c r="E6" s="43"/>
      <c r="F6" s="44"/>
      <c r="G6" s="223"/>
      <c r="H6" s="223"/>
      <c r="I6" s="223"/>
      <c r="J6" s="224"/>
      <c r="K6" s="40"/>
      <c r="L6" s="40"/>
      <c r="M6" s="40"/>
      <c r="N6" s="40"/>
      <c r="O6" s="40"/>
      <c r="P6" s="40"/>
      <c r="Q6" s="40"/>
      <c r="R6" s="40"/>
      <c r="S6" s="40"/>
      <c r="T6" s="40"/>
      <c r="U6" s="40"/>
      <c r="V6" s="40"/>
      <c r="W6" s="40"/>
      <c r="X6" s="40"/>
      <c r="Y6" s="40"/>
      <c r="Z6" s="40"/>
      <c r="AA6" s="41"/>
      <c r="AB6" s="45"/>
      <c r="AC6" s="46"/>
      <c r="AD6" s="46"/>
      <c r="AE6" s="46"/>
      <c r="AF6" s="46"/>
      <c r="AG6" s="46"/>
      <c r="AH6" s="45"/>
      <c r="AI6" s="46"/>
      <c r="AJ6" s="46"/>
      <c r="AK6" s="46"/>
      <c r="AL6" s="46"/>
      <c r="AM6" s="46"/>
      <c r="AN6" s="45"/>
      <c r="AO6" s="46"/>
      <c r="AP6" s="46"/>
      <c r="AQ6" s="46"/>
      <c r="AR6" s="46"/>
      <c r="AS6" s="46"/>
      <c r="AT6" s="45"/>
      <c r="AU6" s="46"/>
      <c r="AV6" s="46"/>
      <c r="AW6" s="46"/>
      <c r="AX6" s="46"/>
      <c r="AY6" s="46"/>
      <c r="AZ6" s="45"/>
      <c r="BA6" s="46"/>
      <c r="BB6" s="46"/>
      <c r="BC6" s="46"/>
      <c r="BD6" s="46"/>
    </row>
    <row r="7" spans="1:56" ht="15.75" customHeight="1" thickBot="1">
      <c r="A7" s="199" t="s">
        <v>138</v>
      </c>
      <c r="B7" s="199"/>
      <c r="C7" s="201" t="s">
        <v>147</v>
      </c>
      <c r="D7" s="202"/>
      <c r="E7" s="47"/>
      <c r="F7" s="48"/>
      <c r="G7" s="225"/>
      <c r="H7" s="226"/>
      <c r="I7" s="226"/>
      <c r="J7" s="227"/>
      <c r="K7" s="40"/>
      <c r="L7" s="40"/>
      <c r="M7" s="40"/>
      <c r="N7" s="40"/>
      <c r="O7" s="40"/>
      <c r="P7" s="40"/>
      <c r="Q7" s="40"/>
      <c r="R7" s="40"/>
      <c r="S7" s="40"/>
      <c r="T7" s="40"/>
      <c r="U7" s="40"/>
      <c r="V7" s="40"/>
      <c r="W7" s="40"/>
      <c r="X7" s="40"/>
      <c r="Y7" s="40"/>
      <c r="Z7" s="40"/>
      <c r="AA7" s="41"/>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row>
    <row r="8" spans="1:56" ht="15.75" thickBot="1">
      <c r="A8" s="49"/>
      <c r="B8" s="45"/>
      <c r="C8" s="45"/>
      <c r="D8" s="45"/>
      <c r="E8" s="45"/>
      <c r="F8" s="45"/>
      <c r="G8" s="45"/>
      <c r="H8" s="45"/>
      <c r="I8" s="45"/>
      <c r="J8" s="45"/>
      <c r="K8" s="45"/>
      <c r="L8" s="45"/>
      <c r="M8" s="45"/>
      <c r="N8" s="45"/>
      <c r="O8" s="45"/>
      <c r="P8" s="45"/>
      <c r="Q8" s="45"/>
      <c r="R8" s="42"/>
      <c r="S8" s="42"/>
      <c r="T8" s="42"/>
      <c r="U8" s="42"/>
      <c r="V8" s="42"/>
      <c r="W8" s="42"/>
      <c r="X8" s="42"/>
      <c r="Y8" s="42"/>
      <c r="Z8" s="42"/>
      <c r="AA8" s="42"/>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row>
    <row r="9" spans="1:56" ht="15">
      <c r="A9" s="257" t="s">
        <v>62</v>
      </c>
      <c r="B9" s="258"/>
      <c r="C9" s="258"/>
      <c r="D9" s="259"/>
      <c r="E9" s="233"/>
      <c r="F9" s="234"/>
      <c r="G9" s="234"/>
      <c r="H9" s="234"/>
      <c r="I9" s="234"/>
      <c r="J9" s="234"/>
      <c r="K9" s="234"/>
      <c r="L9" s="234"/>
      <c r="M9" s="234"/>
      <c r="N9" s="234"/>
      <c r="O9" s="234"/>
      <c r="P9" s="234"/>
      <c r="Q9" s="234"/>
      <c r="R9" s="234"/>
      <c r="S9" s="234"/>
      <c r="T9" s="234"/>
      <c r="U9" s="234"/>
      <c r="V9" s="234"/>
      <c r="W9" s="234"/>
      <c r="X9" s="234"/>
      <c r="Y9" s="234"/>
      <c r="Z9" s="234"/>
      <c r="AA9" s="235"/>
      <c r="AB9" s="240" t="s">
        <v>63</v>
      </c>
      <c r="AC9" s="241"/>
      <c r="AD9" s="241"/>
      <c r="AE9" s="241"/>
      <c r="AF9" s="241"/>
      <c r="AG9" s="242"/>
      <c r="AH9" s="243" t="s">
        <v>63</v>
      </c>
      <c r="AI9" s="244"/>
      <c r="AJ9" s="244"/>
      <c r="AK9" s="244"/>
      <c r="AL9" s="244"/>
      <c r="AM9" s="245"/>
      <c r="AN9" s="240" t="s">
        <v>63</v>
      </c>
      <c r="AO9" s="241"/>
      <c r="AP9" s="241"/>
      <c r="AQ9" s="241"/>
      <c r="AR9" s="241"/>
      <c r="AS9" s="242"/>
      <c r="AT9" s="286" t="s">
        <v>63</v>
      </c>
      <c r="AU9" s="287"/>
      <c r="AV9" s="287"/>
      <c r="AW9" s="287"/>
      <c r="AX9" s="287"/>
      <c r="AY9" s="288"/>
      <c r="AZ9" s="213" t="s">
        <v>63</v>
      </c>
      <c r="BA9" s="214"/>
      <c r="BB9" s="214"/>
      <c r="BC9" s="214"/>
      <c r="BD9" s="215"/>
    </row>
    <row r="10" spans="1:56" ht="15.75" thickBot="1">
      <c r="A10" s="260"/>
      <c r="B10" s="261"/>
      <c r="C10" s="261"/>
      <c r="D10" s="262"/>
      <c r="E10" s="236"/>
      <c r="F10" s="237"/>
      <c r="G10" s="237"/>
      <c r="H10" s="237"/>
      <c r="I10" s="237"/>
      <c r="J10" s="237"/>
      <c r="K10" s="237"/>
      <c r="L10" s="237"/>
      <c r="M10" s="237"/>
      <c r="N10" s="237"/>
      <c r="O10" s="237"/>
      <c r="P10" s="237"/>
      <c r="Q10" s="237"/>
      <c r="R10" s="237"/>
      <c r="S10" s="237"/>
      <c r="T10" s="237"/>
      <c r="U10" s="237"/>
      <c r="V10" s="237"/>
      <c r="W10" s="238"/>
      <c r="X10" s="238"/>
      <c r="Y10" s="238"/>
      <c r="Z10" s="238"/>
      <c r="AA10" s="239"/>
      <c r="AB10" s="210" t="s">
        <v>0</v>
      </c>
      <c r="AC10" s="211"/>
      <c r="AD10" s="211"/>
      <c r="AE10" s="211"/>
      <c r="AF10" s="211"/>
      <c r="AG10" s="212"/>
      <c r="AH10" s="280" t="s">
        <v>1</v>
      </c>
      <c r="AI10" s="281"/>
      <c r="AJ10" s="281"/>
      <c r="AK10" s="281"/>
      <c r="AL10" s="281"/>
      <c r="AM10" s="282"/>
      <c r="AN10" s="210" t="s">
        <v>2</v>
      </c>
      <c r="AO10" s="211"/>
      <c r="AP10" s="211"/>
      <c r="AQ10" s="211"/>
      <c r="AR10" s="211"/>
      <c r="AS10" s="212"/>
      <c r="AT10" s="283" t="s">
        <v>3</v>
      </c>
      <c r="AU10" s="284"/>
      <c r="AV10" s="284"/>
      <c r="AW10" s="284"/>
      <c r="AX10" s="284"/>
      <c r="AY10" s="285"/>
      <c r="AZ10" s="291" t="s">
        <v>82</v>
      </c>
      <c r="BA10" s="292"/>
      <c r="BB10" s="292"/>
      <c r="BC10" s="292"/>
      <c r="BD10" s="293"/>
    </row>
    <row r="11" spans="1:56" ht="15" customHeight="1">
      <c r="A11" s="50"/>
      <c r="B11" s="51"/>
      <c r="C11" s="51"/>
      <c r="D11" s="52"/>
      <c r="E11" s="229" t="s">
        <v>4</v>
      </c>
      <c r="F11" s="230"/>
      <c r="G11" s="230"/>
      <c r="H11" s="230"/>
      <c r="I11" s="230"/>
      <c r="J11" s="230"/>
      <c r="K11" s="230"/>
      <c r="L11" s="230"/>
      <c r="M11" s="230"/>
      <c r="N11" s="230"/>
      <c r="O11" s="230"/>
      <c r="P11" s="230"/>
      <c r="Q11" s="230"/>
      <c r="R11" s="230"/>
      <c r="S11" s="230"/>
      <c r="T11" s="231"/>
      <c r="U11" s="53"/>
      <c r="V11" s="53"/>
      <c r="W11" s="243" t="s">
        <v>24</v>
      </c>
      <c r="X11" s="244"/>
      <c r="Y11" s="244"/>
      <c r="Z11" s="244"/>
      <c r="AA11" s="245"/>
      <c r="AB11" s="208" t="s">
        <v>5</v>
      </c>
      <c r="AC11" s="209"/>
      <c r="AD11" s="209"/>
      <c r="AE11" s="228" t="s">
        <v>6</v>
      </c>
      <c r="AF11" s="209" t="s">
        <v>7</v>
      </c>
      <c r="AG11" s="232" t="s">
        <v>8</v>
      </c>
      <c r="AH11" s="273" t="s">
        <v>5</v>
      </c>
      <c r="AI11" s="256"/>
      <c r="AJ11" s="256"/>
      <c r="AK11" s="256" t="s">
        <v>6</v>
      </c>
      <c r="AL11" s="256" t="s">
        <v>7</v>
      </c>
      <c r="AM11" s="252" t="s">
        <v>8</v>
      </c>
      <c r="AN11" s="208" t="s">
        <v>5</v>
      </c>
      <c r="AO11" s="209"/>
      <c r="AP11" s="209"/>
      <c r="AQ11" s="209" t="s">
        <v>6</v>
      </c>
      <c r="AR11" s="209" t="s">
        <v>7</v>
      </c>
      <c r="AS11" s="232" t="s">
        <v>8</v>
      </c>
      <c r="AT11" s="278" t="s">
        <v>5</v>
      </c>
      <c r="AU11" s="279"/>
      <c r="AV11" s="279"/>
      <c r="AW11" s="279" t="s">
        <v>6</v>
      </c>
      <c r="AX11" s="279" t="s">
        <v>7</v>
      </c>
      <c r="AY11" s="297" t="s">
        <v>8</v>
      </c>
      <c r="AZ11" s="246" t="s">
        <v>5</v>
      </c>
      <c r="BA11" s="247"/>
      <c r="BB11" s="247"/>
      <c r="BC11" s="247" t="s">
        <v>6</v>
      </c>
      <c r="BD11" s="207" t="s">
        <v>70</v>
      </c>
    </row>
    <row r="12" spans="1:56" ht="60">
      <c r="A12" s="54" t="s">
        <v>18</v>
      </c>
      <c r="B12" s="55" t="s">
        <v>19</v>
      </c>
      <c r="C12" s="55" t="s">
        <v>100</v>
      </c>
      <c r="D12" s="56" t="s">
        <v>77</v>
      </c>
      <c r="E12" s="57" t="s">
        <v>76</v>
      </c>
      <c r="F12" s="58" t="s">
        <v>85</v>
      </c>
      <c r="G12" s="58" t="s">
        <v>75</v>
      </c>
      <c r="H12" s="58" t="s">
        <v>9</v>
      </c>
      <c r="I12" s="58" t="s">
        <v>10</v>
      </c>
      <c r="J12" s="58" t="s">
        <v>11</v>
      </c>
      <c r="K12" s="58" t="s">
        <v>42</v>
      </c>
      <c r="L12" s="58" t="s">
        <v>12</v>
      </c>
      <c r="M12" s="58" t="s">
        <v>78</v>
      </c>
      <c r="N12" s="58" t="s">
        <v>79</v>
      </c>
      <c r="O12" s="58" t="s">
        <v>80</v>
      </c>
      <c r="P12" s="58" t="s">
        <v>81</v>
      </c>
      <c r="Q12" s="58" t="s">
        <v>83</v>
      </c>
      <c r="R12" s="58" t="s">
        <v>13</v>
      </c>
      <c r="S12" s="58" t="s">
        <v>14</v>
      </c>
      <c r="T12" s="58" t="s">
        <v>15</v>
      </c>
      <c r="U12" s="58" t="s">
        <v>101</v>
      </c>
      <c r="V12" s="59" t="s">
        <v>31</v>
      </c>
      <c r="W12" s="60" t="s">
        <v>25</v>
      </c>
      <c r="X12" s="61" t="s">
        <v>27</v>
      </c>
      <c r="Y12" s="263" t="s">
        <v>28</v>
      </c>
      <c r="Z12" s="264"/>
      <c r="AA12" s="62" t="s">
        <v>21</v>
      </c>
      <c r="AB12" s="63" t="s">
        <v>9</v>
      </c>
      <c r="AC12" s="64" t="s">
        <v>16</v>
      </c>
      <c r="AD12" s="64" t="s">
        <v>17</v>
      </c>
      <c r="AE12" s="228"/>
      <c r="AF12" s="209"/>
      <c r="AG12" s="232"/>
      <c r="AH12" s="60" t="s">
        <v>9</v>
      </c>
      <c r="AI12" s="61" t="s">
        <v>16</v>
      </c>
      <c r="AJ12" s="61" t="s">
        <v>17</v>
      </c>
      <c r="AK12" s="256"/>
      <c r="AL12" s="256"/>
      <c r="AM12" s="252"/>
      <c r="AN12" s="65" t="s">
        <v>9</v>
      </c>
      <c r="AO12" s="64" t="s">
        <v>16</v>
      </c>
      <c r="AP12" s="64" t="s">
        <v>17</v>
      </c>
      <c r="AQ12" s="209"/>
      <c r="AR12" s="209"/>
      <c r="AS12" s="232"/>
      <c r="AT12" s="66" t="s">
        <v>9</v>
      </c>
      <c r="AU12" s="67" t="s">
        <v>16</v>
      </c>
      <c r="AV12" s="67" t="s">
        <v>17</v>
      </c>
      <c r="AW12" s="279"/>
      <c r="AX12" s="279"/>
      <c r="AY12" s="297"/>
      <c r="AZ12" s="68" t="s">
        <v>9</v>
      </c>
      <c r="BA12" s="69" t="s">
        <v>16</v>
      </c>
      <c r="BB12" s="69" t="s">
        <v>17</v>
      </c>
      <c r="BC12" s="247"/>
      <c r="BD12" s="207"/>
    </row>
    <row r="13" spans="1:56" ht="15.75" thickBot="1">
      <c r="A13" s="70"/>
      <c r="B13" s="71"/>
      <c r="C13" s="71"/>
      <c r="D13" s="72"/>
      <c r="E13" s="73" t="s">
        <v>22</v>
      </c>
      <c r="F13" s="74"/>
      <c r="G13" s="74" t="s">
        <v>22</v>
      </c>
      <c r="H13" s="74" t="s">
        <v>22</v>
      </c>
      <c r="I13" s="74" t="s">
        <v>22</v>
      </c>
      <c r="J13" s="74" t="s">
        <v>22</v>
      </c>
      <c r="K13" s="74" t="s">
        <v>22</v>
      </c>
      <c r="L13" s="74" t="s">
        <v>22</v>
      </c>
      <c r="M13" s="160" t="s">
        <v>22</v>
      </c>
      <c r="N13" s="160" t="s">
        <v>22</v>
      </c>
      <c r="O13" s="160" t="s">
        <v>22</v>
      </c>
      <c r="P13" s="160" t="s">
        <v>22</v>
      </c>
      <c r="Q13" s="161" t="s">
        <v>22</v>
      </c>
      <c r="R13" s="161" t="s">
        <v>22</v>
      </c>
      <c r="S13" s="161" t="s">
        <v>22</v>
      </c>
      <c r="T13" s="161" t="s">
        <v>22</v>
      </c>
      <c r="U13" s="163"/>
      <c r="V13" s="75"/>
      <c r="W13" s="76" t="s">
        <v>26</v>
      </c>
      <c r="X13" s="77" t="s">
        <v>22</v>
      </c>
      <c r="Y13" s="77" t="s">
        <v>29</v>
      </c>
      <c r="Z13" s="77" t="s">
        <v>30</v>
      </c>
      <c r="AA13" s="78" t="s">
        <v>22</v>
      </c>
      <c r="AB13" s="79" t="s">
        <v>22</v>
      </c>
      <c r="AC13" s="80" t="s">
        <v>22</v>
      </c>
      <c r="AD13" s="80"/>
      <c r="AE13" s="81" t="s">
        <v>22</v>
      </c>
      <c r="AF13" s="80" t="s">
        <v>22</v>
      </c>
      <c r="AG13" s="82" t="s">
        <v>22</v>
      </c>
      <c r="AH13" s="83" t="s">
        <v>22</v>
      </c>
      <c r="AI13" s="84" t="s">
        <v>22</v>
      </c>
      <c r="AJ13" s="84" t="s">
        <v>22</v>
      </c>
      <c r="AK13" s="84" t="s">
        <v>22</v>
      </c>
      <c r="AL13" s="84" t="s">
        <v>22</v>
      </c>
      <c r="AM13" s="85" t="s">
        <v>22</v>
      </c>
      <c r="AN13" s="79" t="s">
        <v>22</v>
      </c>
      <c r="AO13" s="80" t="s">
        <v>22</v>
      </c>
      <c r="AP13" s="80" t="s">
        <v>22</v>
      </c>
      <c r="AQ13" s="80"/>
      <c r="AR13" s="80" t="s">
        <v>22</v>
      </c>
      <c r="AS13" s="82" t="s">
        <v>22</v>
      </c>
      <c r="AT13" s="86" t="s">
        <v>22</v>
      </c>
      <c r="AU13" s="87" t="s">
        <v>22</v>
      </c>
      <c r="AV13" s="87" t="s">
        <v>22</v>
      </c>
      <c r="AW13" s="87" t="s">
        <v>22</v>
      </c>
      <c r="AX13" s="87" t="s">
        <v>22</v>
      </c>
      <c r="AY13" s="88" t="s">
        <v>22</v>
      </c>
      <c r="AZ13" s="169" t="s">
        <v>22</v>
      </c>
      <c r="BA13" s="170"/>
      <c r="BB13" s="170" t="s">
        <v>22</v>
      </c>
      <c r="BC13" s="170" t="s">
        <v>22</v>
      </c>
      <c r="BD13" s="89" t="s">
        <v>22</v>
      </c>
    </row>
    <row r="14" spans="1:56" ht="84.75" customHeight="1">
      <c r="A14" s="143">
        <v>1</v>
      </c>
      <c r="B14" s="303" t="s">
        <v>103</v>
      </c>
      <c r="C14" s="275" t="s">
        <v>148</v>
      </c>
      <c r="D14" s="275" t="s">
        <v>149</v>
      </c>
      <c r="E14" s="192" t="s">
        <v>237</v>
      </c>
      <c r="F14" s="118">
        <v>0.07</v>
      </c>
      <c r="G14" s="119" t="s">
        <v>92</v>
      </c>
      <c r="H14" s="120" t="s">
        <v>229</v>
      </c>
      <c r="I14" s="130" t="s">
        <v>216</v>
      </c>
      <c r="J14" s="121">
        <v>12</v>
      </c>
      <c r="K14" s="122" t="s">
        <v>45</v>
      </c>
      <c r="L14" s="123" t="s">
        <v>107</v>
      </c>
      <c r="M14" s="182">
        <v>1</v>
      </c>
      <c r="N14" s="124">
        <v>1</v>
      </c>
      <c r="O14" s="124">
        <v>1</v>
      </c>
      <c r="P14" s="124">
        <v>1</v>
      </c>
      <c r="Q14" s="181">
        <v>1</v>
      </c>
      <c r="R14" s="123" t="s">
        <v>51</v>
      </c>
      <c r="S14" s="123" t="s">
        <v>117</v>
      </c>
      <c r="T14" s="123" t="s">
        <v>127</v>
      </c>
      <c r="U14" s="123" t="s">
        <v>134</v>
      </c>
      <c r="V14" s="91"/>
      <c r="W14" s="92"/>
      <c r="X14" s="90"/>
      <c r="Y14" s="90"/>
      <c r="Z14" s="93"/>
      <c r="AA14" s="164"/>
      <c r="AB14" s="171" t="str">
        <f>H14</f>
        <v>Porcentaje de registro de los derechos de petición ingresados en los aplicativos SDQS-GESTOR DOCUMENTAL</v>
      </c>
      <c r="AC14" s="183">
        <v>1</v>
      </c>
      <c r="AD14" s="100">
        <v>1</v>
      </c>
      <c r="AE14" s="100">
        <f>AD14/AC14</f>
        <v>1</v>
      </c>
      <c r="AF14" s="108" t="s">
        <v>253</v>
      </c>
      <c r="AG14" s="108" t="s">
        <v>248</v>
      </c>
      <c r="AH14" s="171" t="str">
        <f>H14</f>
        <v>Porcentaje de registro de los derechos de petición ingresados en los aplicativos SDQS-GESTOR DOCUMENTAL</v>
      </c>
      <c r="AI14" s="183">
        <v>1</v>
      </c>
      <c r="AJ14" s="98"/>
      <c r="AK14" s="173">
        <f>AJ14/AI14</f>
        <v>0</v>
      </c>
      <c r="AL14" s="95"/>
      <c r="AM14" s="95"/>
      <c r="AN14" s="171" t="str">
        <f>H14</f>
        <v>Porcentaje de registro de los derechos de petición ingresados en los aplicativos SDQS-GESTOR DOCUMENTAL</v>
      </c>
      <c r="AO14" s="183">
        <v>1</v>
      </c>
      <c r="AP14" s="95"/>
      <c r="AQ14" s="100">
        <f>AP14/AO14</f>
        <v>0</v>
      </c>
      <c r="AR14" s="95"/>
      <c r="AS14" s="95"/>
      <c r="AT14" s="171" t="str">
        <f>H14</f>
        <v>Porcentaje de registro de los derechos de petición ingresados en los aplicativos SDQS-GESTOR DOCUMENTAL</v>
      </c>
      <c r="AU14" s="183">
        <v>1</v>
      </c>
      <c r="AV14" s="174"/>
      <c r="AW14" s="100">
        <f>AV14/AU14</f>
        <v>0</v>
      </c>
      <c r="AX14" s="95"/>
      <c r="AY14" s="95"/>
      <c r="AZ14" s="171" t="str">
        <f>H14</f>
        <v>Porcentaje de registro de los derechos de petición ingresados en los aplicativos SDQS-GESTOR DOCUMENTAL</v>
      </c>
      <c r="BA14" s="171">
        <f>Q14</f>
        <v>1</v>
      </c>
      <c r="BB14" s="36"/>
      <c r="BC14" s="175">
        <f>BB14/BA14</f>
        <v>0</v>
      </c>
      <c r="BD14" s="94"/>
    </row>
    <row r="15" spans="1:56" ht="70.5" customHeight="1">
      <c r="A15" s="143">
        <v>2</v>
      </c>
      <c r="B15" s="304"/>
      <c r="C15" s="276"/>
      <c r="D15" s="276"/>
      <c r="E15" s="192" t="s">
        <v>224</v>
      </c>
      <c r="F15" s="124">
        <v>0.06</v>
      </c>
      <c r="G15" s="125" t="s">
        <v>90</v>
      </c>
      <c r="H15" s="120" t="s">
        <v>230</v>
      </c>
      <c r="I15" s="130" t="s">
        <v>231</v>
      </c>
      <c r="J15" s="126">
        <v>12</v>
      </c>
      <c r="K15" s="123" t="s">
        <v>44</v>
      </c>
      <c r="L15" s="123" t="s">
        <v>106</v>
      </c>
      <c r="M15" s="127">
        <v>3</v>
      </c>
      <c r="N15" s="127">
        <v>3</v>
      </c>
      <c r="O15" s="127">
        <v>3</v>
      </c>
      <c r="P15" s="127">
        <v>3</v>
      </c>
      <c r="Q15" s="123">
        <v>12</v>
      </c>
      <c r="R15" s="123" t="s">
        <v>51</v>
      </c>
      <c r="S15" s="123" t="s">
        <v>117</v>
      </c>
      <c r="T15" s="123" t="s">
        <v>127</v>
      </c>
      <c r="U15" s="123" t="s">
        <v>232</v>
      </c>
      <c r="V15" s="96"/>
      <c r="W15" s="97"/>
      <c r="X15" s="95"/>
      <c r="Y15" s="95"/>
      <c r="Z15" s="37"/>
      <c r="AA15" s="165"/>
      <c r="AB15" s="171" t="str">
        <f aca="true" t="shared" si="0" ref="AB15:AB37">H15</f>
        <v>Informes de monitoreo al cumplimiento de los términos de respuesta realizados</v>
      </c>
      <c r="AC15" s="171">
        <f aca="true" t="shared" si="1" ref="AC15:AD37">M15</f>
        <v>3</v>
      </c>
      <c r="AD15" s="171">
        <f t="shared" si="1"/>
        <v>3</v>
      </c>
      <c r="AE15" s="100">
        <f>AD15/AC15</f>
        <v>1</v>
      </c>
      <c r="AF15" s="108" t="s">
        <v>254</v>
      </c>
      <c r="AG15" s="108" t="s">
        <v>255</v>
      </c>
      <c r="AH15" s="171" t="str">
        <f aca="true" t="shared" si="2" ref="AH15:AH37">H15</f>
        <v>Informes de monitoreo al cumplimiento de los términos de respuesta realizados</v>
      </c>
      <c r="AI15" s="172">
        <f aca="true" t="shared" si="3" ref="AI15:AI37">N15</f>
        <v>3</v>
      </c>
      <c r="AJ15" s="98"/>
      <c r="AK15" s="173">
        <f aca="true" t="shared" si="4" ref="AK15:AK37">AJ15/AI15</f>
        <v>0</v>
      </c>
      <c r="AL15" s="37"/>
      <c r="AM15" s="95"/>
      <c r="AN15" s="171" t="str">
        <f aca="true" t="shared" si="5" ref="AN15:AN37">H15</f>
        <v>Informes de monitoreo al cumplimiento de los términos de respuesta realizados</v>
      </c>
      <c r="AO15" s="171">
        <f aca="true" t="shared" si="6" ref="AO15:AO37">O15</f>
        <v>3</v>
      </c>
      <c r="AP15" s="95"/>
      <c r="AQ15" s="100">
        <f aca="true" t="shared" si="7" ref="AQ15:AQ37">AP15/AO15</f>
        <v>0</v>
      </c>
      <c r="AR15" s="95"/>
      <c r="AS15" s="95"/>
      <c r="AT15" s="171" t="str">
        <f aca="true" t="shared" si="8" ref="AT15:AT37">H15</f>
        <v>Informes de monitoreo al cumplimiento de los términos de respuesta realizados</v>
      </c>
      <c r="AU15" s="171">
        <f aca="true" t="shared" si="9" ref="AU15:AU37">P15</f>
        <v>3</v>
      </c>
      <c r="AV15" s="101"/>
      <c r="AW15" s="100">
        <f aca="true" t="shared" si="10" ref="AW15:AW37">AV15/AU15</f>
        <v>0</v>
      </c>
      <c r="AX15" s="95"/>
      <c r="AY15" s="95"/>
      <c r="AZ15" s="171" t="str">
        <f aca="true" t="shared" si="11" ref="AZ15:AZ37">H15</f>
        <v>Informes de monitoreo al cumplimiento de los términos de respuesta realizados</v>
      </c>
      <c r="BA15" s="171">
        <f aca="true" t="shared" si="12" ref="BA15:BA37">Q15</f>
        <v>12</v>
      </c>
      <c r="BB15" s="36"/>
      <c r="BC15" s="175">
        <f aca="true" t="shared" si="13" ref="BC15:BC37">BB15/BA15</f>
        <v>0</v>
      </c>
      <c r="BD15" s="99"/>
    </row>
    <row r="16" spans="1:56" ht="76.5" customHeight="1">
      <c r="A16" s="143">
        <v>3</v>
      </c>
      <c r="B16" s="304"/>
      <c r="C16" s="276"/>
      <c r="D16" s="276"/>
      <c r="E16" s="192" t="s">
        <v>225</v>
      </c>
      <c r="F16" s="124">
        <v>0.06</v>
      </c>
      <c r="G16" s="125" t="s">
        <v>90</v>
      </c>
      <c r="H16" s="120" t="s">
        <v>233</v>
      </c>
      <c r="I16" s="130" t="s">
        <v>234</v>
      </c>
      <c r="J16" s="126">
        <v>12</v>
      </c>
      <c r="K16" s="123" t="s">
        <v>44</v>
      </c>
      <c r="L16" s="123" t="s">
        <v>108</v>
      </c>
      <c r="M16" s="127">
        <v>3</v>
      </c>
      <c r="N16" s="127">
        <v>3</v>
      </c>
      <c r="O16" s="127">
        <v>3</v>
      </c>
      <c r="P16" s="127">
        <v>3</v>
      </c>
      <c r="Q16" s="123">
        <v>12</v>
      </c>
      <c r="R16" s="123" t="s">
        <v>51</v>
      </c>
      <c r="S16" s="125" t="s">
        <v>118</v>
      </c>
      <c r="T16" s="123" t="s">
        <v>127</v>
      </c>
      <c r="U16" s="123" t="s">
        <v>135</v>
      </c>
      <c r="V16" s="96"/>
      <c r="W16" s="97"/>
      <c r="X16" s="95"/>
      <c r="Y16" s="95"/>
      <c r="Z16" s="37"/>
      <c r="AA16" s="165"/>
      <c r="AB16" s="171" t="str">
        <f t="shared" si="0"/>
        <v>Reportes de actualizaciones y publicaciones de la Guía de trámites y servicios realizados</v>
      </c>
      <c r="AC16" s="171">
        <f t="shared" si="1"/>
        <v>3</v>
      </c>
      <c r="AD16" s="171">
        <f t="shared" si="1"/>
        <v>3</v>
      </c>
      <c r="AE16" s="100">
        <f>AD16/AC16</f>
        <v>1</v>
      </c>
      <c r="AF16" s="108" t="s">
        <v>249</v>
      </c>
      <c r="AG16" s="108" t="s">
        <v>250</v>
      </c>
      <c r="AH16" s="171" t="str">
        <f t="shared" si="2"/>
        <v>Reportes de actualizaciones y publicaciones de la Guía de trámites y servicios realizados</v>
      </c>
      <c r="AI16" s="172">
        <f t="shared" si="3"/>
        <v>3</v>
      </c>
      <c r="AJ16" s="98"/>
      <c r="AK16" s="173">
        <f t="shared" si="4"/>
        <v>0</v>
      </c>
      <c r="AL16" s="37"/>
      <c r="AM16" s="95"/>
      <c r="AN16" s="171" t="str">
        <f t="shared" si="5"/>
        <v>Reportes de actualizaciones y publicaciones de la Guía de trámites y servicios realizados</v>
      </c>
      <c r="AO16" s="171">
        <f t="shared" si="6"/>
        <v>3</v>
      </c>
      <c r="AP16" s="95"/>
      <c r="AQ16" s="100">
        <f t="shared" si="7"/>
        <v>0</v>
      </c>
      <c r="AR16" s="95"/>
      <c r="AS16" s="95"/>
      <c r="AT16" s="171" t="str">
        <f t="shared" si="8"/>
        <v>Reportes de actualizaciones y publicaciones de la Guía de trámites y servicios realizados</v>
      </c>
      <c r="AU16" s="171">
        <f t="shared" si="9"/>
        <v>3</v>
      </c>
      <c r="AV16" s="101"/>
      <c r="AW16" s="100">
        <f t="shared" si="10"/>
        <v>0</v>
      </c>
      <c r="AX16" s="95"/>
      <c r="AY16" s="95"/>
      <c r="AZ16" s="171" t="str">
        <f t="shared" si="11"/>
        <v>Reportes de actualizaciones y publicaciones de la Guía de trámites y servicios realizados</v>
      </c>
      <c r="BA16" s="171">
        <f t="shared" si="12"/>
        <v>12</v>
      </c>
      <c r="BB16" s="36"/>
      <c r="BC16" s="175">
        <f t="shared" si="13"/>
        <v>0</v>
      </c>
      <c r="BD16" s="99"/>
    </row>
    <row r="17" spans="1:56" ht="66" customHeight="1">
      <c r="A17" s="143">
        <v>4</v>
      </c>
      <c r="B17" s="304"/>
      <c r="C17" s="276"/>
      <c r="D17" s="276"/>
      <c r="E17" s="192" t="s">
        <v>226</v>
      </c>
      <c r="F17" s="128">
        <v>0.06</v>
      </c>
      <c r="G17" s="129" t="s">
        <v>92</v>
      </c>
      <c r="H17" s="130" t="s">
        <v>217</v>
      </c>
      <c r="I17" s="130" t="s">
        <v>227</v>
      </c>
      <c r="J17" s="131">
        <v>1</v>
      </c>
      <c r="K17" s="132" t="s">
        <v>44</v>
      </c>
      <c r="L17" s="132" t="s">
        <v>109</v>
      </c>
      <c r="M17" s="127">
        <v>1</v>
      </c>
      <c r="N17" s="127">
        <v>2</v>
      </c>
      <c r="O17" s="127">
        <v>1</v>
      </c>
      <c r="P17" s="127">
        <v>2</v>
      </c>
      <c r="Q17" s="162">
        <v>6</v>
      </c>
      <c r="R17" s="123" t="s">
        <v>51</v>
      </c>
      <c r="S17" s="123" t="s">
        <v>119</v>
      </c>
      <c r="T17" s="123" t="s">
        <v>127</v>
      </c>
      <c r="U17" s="123" t="s">
        <v>235</v>
      </c>
      <c r="V17" s="103"/>
      <c r="W17" s="104"/>
      <c r="X17" s="102"/>
      <c r="Y17" s="102"/>
      <c r="Z17" s="38"/>
      <c r="AA17" s="166"/>
      <c r="AB17" s="171" t="str">
        <f t="shared" si="0"/>
        <v>Monitoreo a la estrategia de Racionalización de Trámites SUIT realizado</v>
      </c>
      <c r="AC17" s="171">
        <f t="shared" si="1"/>
        <v>1</v>
      </c>
      <c r="AD17" s="171">
        <v>1</v>
      </c>
      <c r="AE17" s="100">
        <f>AD17/AC17</f>
        <v>1</v>
      </c>
      <c r="AF17" s="108" t="s">
        <v>256</v>
      </c>
      <c r="AG17" s="108" t="s">
        <v>257</v>
      </c>
      <c r="AH17" s="171" t="str">
        <f t="shared" si="2"/>
        <v>Monitoreo a la estrategia de Racionalización de Trámites SUIT realizado</v>
      </c>
      <c r="AI17" s="172">
        <f t="shared" si="3"/>
        <v>2</v>
      </c>
      <c r="AJ17" s="98"/>
      <c r="AK17" s="173">
        <f t="shared" si="4"/>
        <v>0</v>
      </c>
      <c r="AL17" s="37"/>
      <c r="AM17" s="95"/>
      <c r="AN17" s="171" t="str">
        <f t="shared" si="5"/>
        <v>Monitoreo a la estrategia de Racionalización de Trámites SUIT realizado</v>
      </c>
      <c r="AO17" s="171">
        <f t="shared" si="6"/>
        <v>1</v>
      </c>
      <c r="AP17" s="95"/>
      <c r="AQ17" s="100">
        <f t="shared" si="7"/>
        <v>0</v>
      </c>
      <c r="AR17" s="95"/>
      <c r="AS17" s="95"/>
      <c r="AT17" s="171" t="str">
        <f t="shared" si="8"/>
        <v>Monitoreo a la estrategia de Racionalización de Trámites SUIT realizado</v>
      </c>
      <c r="AU17" s="171">
        <f t="shared" si="9"/>
        <v>2</v>
      </c>
      <c r="AV17" s="101"/>
      <c r="AW17" s="100">
        <f t="shared" si="10"/>
        <v>0</v>
      </c>
      <c r="AX17" s="95"/>
      <c r="AY17" s="95"/>
      <c r="AZ17" s="171" t="str">
        <f t="shared" si="11"/>
        <v>Monitoreo a la estrategia de Racionalización de Trámites SUIT realizado</v>
      </c>
      <c r="BA17" s="171">
        <f t="shared" si="12"/>
        <v>6</v>
      </c>
      <c r="BB17" s="36"/>
      <c r="BC17" s="175">
        <f t="shared" si="13"/>
        <v>0</v>
      </c>
      <c r="BD17" s="105"/>
    </row>
    <row r="18" spans="1:56" ht="80.25" customHeight="1">
      <c r="A18" s="143">
        <v>5</v>
      </c>
      <c r="B18" s="304"/>
      <c r="C18" s="277"/>
      <c r="D18" s="277"/>
      <c r="E18" s="192" t="s">
        <v>222</v>
      </c>
      <c r="F18" s="128">
        <v>0.07</v>
      </c>
      <c r="G18" s="148" t="s">
        <v>92</v>
      </c>
      <c r="H18" s="130" t="s">
        <v>223</v>
      </c>
      <c r="I18" s="130" t="s">
        <v>228</v>
      </c>
      <c r="J18" s="131">
        <v>4</v>
      </c>
      <c r="K18" s="146" t="s">
        <v>44</v>
      </c>
      <c r="L18" s="146" t="s">
        <v>110</v>
      </c>
      <c r="M18" s="127">
        <v>0</v>
      </c>
      <c r="N18" s="127">
        <v>1</v>
      </c>
      <c r="O18" s="127">
        <v>1</v>
      </c>
      <c r="P18" s="127">
        <v>2</v>
      </c>
      <c r="Q18" s="123">
        <f>+P18+O18+N18</f>
        <v>4</v>
      </c>
      <c r="R18" s="123" t="s">
        <v>51</v>
      </c>
      <c r="S18" s="123" t="s">
        <v>129</v>
      </c>
      <c r="T18" s="123" t="s">
        <v>128</v>
      </c>
      <c r="U18" s="123" t="s">
        <v>129</v>
      </c>
      <c r="V18" s="95"/>
      <c r="W18" s="104"/>
      <c r="X18" s="95"/>
      <c r="Y18" s="95"/>
      <c r="Z18" s="37"/>
      <c r="AA18" s="142"/>
      <c r="AB18" s="171" t="str">
        <f t="shared" si="0"/>
        <v>Mesas de seguimiento Defensor de la Ciudadanía respuesta Derechos de Petición realizadas</v>
      </c>
      <c r="AC18" s="171">
        <f t="shared" si="1"/>
        <v>0</v>
      </c>
      <c r="AD18" s="171">
        <v>0</v>
      </c>
      <c r="AE18" s="100"/>
      <c r="AF18" s="108" t="s">
        <v>259</v>
      </c>
      <c r="AG18" s="108" t="s">
        <v>258</v>
      </c>
      <c r="AH18" s="171" t="str">
        <f t="shared" si="2"/>
        <v>Mesas de seguimiento Defensor de la Ciudadanía respuesta Derechos de Petición realizadas</v>
      </c>
      <c r="AI18" s="172">
        <f t="shared" si="3"/>
        <v>1</v>
      </c>
      <c r="AJ18" s="107"/>
      <c r="AK18" s="173">
        <f t="shared" si="4"/>
        <v>0</v>
      </c>
      <c r="AL18" s="37"/>
      <c r="AM18" s="95"/>
      <c r="AN18" s="171" t="str">
        <f t="shared" si="5"/>
        <v>Mesas de seguimiento Defensor de la Ciudadanía respuesta Derechos de Petición realizadas</v>
      </c>
      <c r="AO18" s="171">
        <f t="shared" si="6"/>
        <v>1</v>
      </c>
      <c r="AP18" s="95"/>
      <c r="AQ18" s="100">
        <f t="shared" si="7"/>
        <v>0</v>
      </c>
      <c r="AR18" s="95"/>
      <c r="AS18" s="95"/>
      <c r="AT18" s="171" t="str">
        <f t="shared" si="8"/>
        <v>Mesas de seguimiento Defensor de la Ciudadanía respuesta Derechos de Petición realizadas</v>
      </c>
      <c r="AU18" s="171">
        <f t="shared" si="9"/>
        <v>2</v>
      </c>
      <c r="AV18" s="101"/>
      <c r="AW18" s="100">
        <f t="shared" si="10"/>
        <v>0</v>
      </c>
      <c r="AX18" s="95"/>
      <c r="AY18" s="95"/>
      <c r="AZ18" s="171" t="str">
        <f t="shared" si="11"/>
        <v>Mesas de seguimiento Defensor de la Ciudadanía respuesta Derechos de Petición realizadas</v>
      </c>
      <c r="BA18" s="171">
        <f t="shared" si="12"/>
        <v>4</v>
      </c>
      <c r="BB18" s="36"/>
      <c r="BC18" s="175">
        <f t="shared" si="13"/>
        <v>0</v>
      </c>
      <c r="BD18" s="116"/>
    </row>
    <row r="19" spans="1:56" ht="113.25" customHeight="1">
      <c r="A19" s="143">
        <v>6</v>
      </c>
      <c r="B19" s="304"/>
      <c r="C19" s="125" t="s">
        <v>152</v>
      </c>
      <c r="D19" s="125" t="s">
        <v>153</v>
      </c>
      <c r="E19" s="192" t="s">
        <v>246</v>
      </c>
      <c r="F19" s="154">
        <v>0.07</v>
      </c>
      <c r="G19" s="155" t="s">
        <v>90</v>
      </c>
      <c r="H19" s="156" t="s">
        <v>221</v>
      </c>
      <c r="I19" s="157" t="s">
        <v>218</v>
      </c>
      <c r="J19" s="155">
        <v>1</v>
      </c>
      <c r="K19" s="158" t="s">
        <v>45</v>
      </c>
      <c r="L19" s="155" t="s">
        <v>236</v>
      </c>
      <c r="M19" s="159">
        <v>1</v>
      </c>
      <c r="N19" s="159">
        <v>1</v>
      </c>
      <c r="O19" s="159">
        <v>1</v>
      </c>
      <c r="P19" s="159">
        <v>1</v>
      </c>
      <c r="Q19" s="159">
        <v>1</v>
      </c>
      <c r="R19" s="123" t="s">
        <v>51</v>
      </c>
      <c r="S19" s="125" t="s">
        <v>120</v>
      </c>
      <c r="T19" s="123" t="s">
        <v>130</v>
      </c>
      <c r="U19" s="125" t="s">
        <v>120</v>
      </c>
      <c r="V19" s="150"/>
      <c r="W19" s="178"/>
      <c r="X19" s="114"/>
      <c r="Y19" s="114"/>
      <c r="Z19" s="179"/>
      <c r="AA19" s="180"/>
      <c r="AB19" s="171" t="str">
        <f t="shared" si="0"/>
        <v>Porcentaje de expedición de Certificados de Residencia</v>
      </c>
      <c r="AC19" s="183">
        <f t="shared" si="1"/>
        <v>1</v>
      </c>
      <c r="AD19" s="183">
        <v>1</v>
      </c>
      <c r="AE19" s="100">
        <f>AD19/AC19</f>
        <v>1</v>
      </c>
      <c r="AF19" s="108" t="s">
        <v>260</v>
      </c>
      <c r="AG19" s="108" t="s">
        <v>261</v>
      </c>
      <c r="AH19" s="171" t="str">
        <f t="shared" si="2"/>
        <v>Porcentaje de expedición de Certificados de Residencia</v>
      </c>
      <c r="AI19" s="172">
        <f t="shared" si="3"/>
        <v>1</v>
      </c>
      <c r="AJ19" s="172"/>
      <c r="AK19" s="173">
        <f t="shared" si="4"/>
        <v>0</v>
      </c>
      <c r="AL19" s="95"/>
      <c r="AM19" s="108"/>
      <c r="AN19" s="171" t="str">
        <f t="shared" si="5"/>
        <v>Porcentaje de expedición de Certificados de Residencia</v>
      </c>
      <c r="AO19" s="171">
        <f t="shared" si="6"/>
        <v>1</v>
      </c>
      <c r="AP19" s="107"/>
      <c r="AQ19" s="100">
        <f t="shared" si="7"/>
        <v>0</v>
      </c>
      <c r="AR19" s="108"/>
      <c r="AS19" s="108"/>
      <c r="AT19" s="171" t="str">
        <f t="shared" si="8"/>
        <v>Porcentaje de expedición de Certificados de Residencia</v>
      </c>
      <c r="AU19" s="171">
        <f t="shared" si="9"/>
        <v>1</v>
      </c>
      <c r="AV19" s="176"/>
      <c r="AW19" s="100">
        <f t="shared" si="10"/>
        <v>0</v>
      </c>
      <c r="AX19" s="108"/>
      <c r="AY19" s="95"/>
      <c r="AZ19" s="171" t="str">
        <f t="shared" si="11"/>
        <v>Porcentaje de expedición de Certificados de Residencia</v>
      </c>
      <c r="BA19" s="171">
        <f t="shared" si="12"/>
        <v>1</v>
      </c>
      <c r="BB19" s="36"/>
      <c r="BC19" s="175">
        <f t="shared" si="13"/>
        <v>0</v>
      </c>
      <c r="BD19" s="116"/>
    </row>
    <row r="20" spans="1:56" ht="92.25" customHeight="1">
      <c r="A20" s="143">
        <v>7</v>
      </c>
      <c r="B20" s="304"/>
      <c r="C20" s="298" t="s">
        <v>150</v>
      </c>
      <c r="D20" s="298" t="s">
        <v>151</v>
      </c>
      <c r="E20" s="193" t="s">
        <v>213</v>
      </c>
      <c r="F20" s="151">
        <v>0.07</v>
      </c>
      <c r="G20" s="149" t="s">
        <v>91</v>
      </c>
      <c r="H20" s="152" t="s">
        <v>219</v>
      </c>
      <c r="I20" s="153" t="s">
        <v>220</v>
      </c>
      <c r="J20" s="149">
        <v>1</v>
      </c>
      <c r="K20" s="147" t="s">
        <v>46</v>
      </c>
      <c r="L20" s="149" t="s">
        <v>109</v>
      </c>
      <c r="M20" s="127">
        <v>0</v>
      </c>
      <c r="N20" s="127">
        <v>0.5</v>
      </c>
      <c r="O20" s="127">
        <v>0</v>
      </c>
      <c r="P20" s="127">
        <v>1</v>
      </c>
      <c r="Q20" s="162">
        <v>1</v>
      </c>
      <c r="R20" s="123" t="s">
        <v>51</v>
      </c>
      <c r="S20" s="125" t="s">
        <v>121</v>
      </c>
      <c r="T20" s="123" t="s">
        <v>131</v>
      </c>
      <c r="U20" s="125" t="s">
        <v>121</v>
      </c>
      <c r="V20" s="96"/>
      <c r="W20" s="97"/>
      <c r="X20" s="95"/>
      <c r="Y20" s="95"/>
      <c r="Z20" s="37"/>
      <c r="AA20" s="167"/>
      <c r="AB20" s="171" t="str">
        <f t="shared" si="0"/>
        <v>Estrategia para la medición de la Percepción y Satisfacción de los servicios diseñada e implementada</v>
      </c>
      <c r="AC20" s="171">
        <f t="shared" si="1"/>
        <v>0</v>
      </c>
      <c r="AD20" s="171">
        <v>0</v>
      </c>
      <c r="AE20" s="100"/>
      <c r="AF20" s="108" t="s">
        <v>262</v>
      </c>
      <c r="AG20" s="108" t="s">
        <v>251</v>
      </c>
      <c r="AH20" s="171" t="str">
        <f t="shared" si="2"/>
        <v>Estrategia para la medición de la Percepción y Satisfacción de los servicios diseñada e implementada</v>
      </c>
      <c r="AI20" s="172">
        <f t="shared" si="3"/>
        <v>0.5</v>
      </c>
      <c r="AJ20" s="107"/>
      <c r="AK20" s="173">
        <f t="shared" si="4"/>
        <v>0</v>
      </c>
      <c r="AL20" s="95"/>
      <c r="AM20" s="95"/>
      <c r="AN20" s="171" t="str">
        <f t="shared" si="5"/>
        <v>Estrategia para la medición de la Percepción y Satisfacción de los servicios diseñada e implementada</v>
      </c>
      <c r="AO20" s="171">
        <f t="shared" si="6"/>
        <v>0</v>
      </c>
      <c r="AP20" s="109"/>
      <c r="AQ20" s="100" t="e">
        <f t="shared" si="7"/>
        <v>#DIV/0!</v>
      </c>
      <c r="AR20" s="95"/>
      <c r="AS20" s="95"/>
      <c r="AT20" s="171" t="str">
        <f t="shared" si="8"/>
        <v>Estrategia para la medición de la Percepción y Satisfacción de los servicios diseñada e implementada</v>
      </c>
      <c r="AU20" s="171">
        <f t="shared" si="9"/>
        <v>1</v>
      </c>
      <c r="AV20" s="109"/>
      <c r="AW20" s="100">
        <f t="shared" si="10"/>
        <v>0</v>
      </c>
      <c r="AX20" s="37"/>
      <c r="AY20" s="95"/>
      <c r="AZ20" s="171" t="str">
        <f t="shared" si="11"/>
        <v>Estrategia para la medición de la Percepción y Satisfacción de los servicios diseñada e implementada</v>
      </c>
      <c r="BA20" s="171">
        <f t="shared" si="12"/>
        <v>1</v>
      </c>
      <c r="BB20" s="36"/>
      <c r="BC20" s="175">
        <f t="shared" si="13"/>
        <v>0</v>
      </c>
      <c r="BD20" s="116"/>
    </row>
    <row r="21" spans="1:56" ht="94.5" customHeight="1">
      <c r="A21" s="143">
        <v>8</v>
      </c>
      <c r="B21" s="304"/>
      <c r="C21" s="299"/>
      <c r="D21" s="299"/>
      <c r="E21" s="194" t="s">
        <v>247</v>
      </c>
      <c r="F21" s="134">
        <v>0.07</v>
      </c>
      <c r="G21" s="125" t="s">
        <v>90</v>
      </c>
      <c r="H21" s="135" t="s">
        <v>238</v>
      </c>
      <c r="I21" s="137" t="s">
        <v>239</v>
      </c>
      <c r="J21" s="125">
        <v>44</v>
      </c>
      <c r="K21" s="123" t="s">
        <v>44</v>
      </c>
      <c r="L21" s="133" t="s">
        <v>111</v>
      </c>
      <c r="M21" s="127">
        <v>11</v>
      </c>
      <c r="N21" s="127">
        <v>11</v>
      </c>
      <c r="O21" s="127">
        <v>11</v>
      </c>
      <c r="P21" s="127">
        <v>11</v>
      </c>
      <c r="Q21" s="127">
        <f>+P21+O21+N21+M21</f>
        <v>44</v>
      </c>
      <c r="R21" s="123" t="s">
        <v>51</v>
      </c>
      <c r="S21" s="125" t="s">
        <v>240</v>
      </c>
      <c r="T21" s="123" t="s">
        <v>131</v>
      </c>
      <c r="U21" s="125" t="s">
        <v>240</v>
      </c>
      <c r="V21" s="96"/>
      <c r="W21" s="97"/>
      <c r="X21" s="95"/>
      <c r="Y21" s="95"/>
      <c r="Z21" s="37"/>
      <c r="AA21" s="167"/>
      <c r="AB21" s="171" t="str">
        <f t="shared" si="0"/>
        <v>Porcentaje de monitoreo a los puntos de Atención a la Ciudadanía</v>
      </c>
      <c r="AC21" s="171">
        <f t="shared" si="1"/>
        <v>11</v>
      </c>
      <c r="AD21" s="171">
        <v>20</v>
      </c>
      <c r="AE21" s="100">
        <v>1</v>
      </c>
      <c r="AF21" s="95" t="s">
        <v>263</v>
      </c>
      <c r="AG21" s="95" t="s">
        <v>264</v>
      </c>
      <c r="AH21" s="171" t="str">
        <f t="shared" si="2"/>
        <v>Porcentaje de monitoreo a los puntos de Atención a la Ciudadanía</v>
      </c>
      <c r="AI21" s="172">
        <f t="shared" si="3"/>
        <v>11</v>
      </c>
      <c r="AJ21" s="107"/>
      <c r="AK21" s="173">
        <f t="shared" si="4"/>
        <v>0</v>
      </c>
      <c r="AL21" s="95"/>
      <c r="AM21" s="95"/>
      <c r="AN21" s="171" t="str">
        <f t="shared" si="5"/>
        <v>Porcentaje de monitoreo a los puntos de Atención a la Ciudadanía</v>
      </c>
      <c r="AO21" s="171">
        <f t="shared" si="6"/>
        <v>11</v>
      </c>
      <c r="AP21" s="111"/>
      <c r="AQ21" s="100">
        <f t="shared" si="7"/>
        <v>0</v>
      </c>
      <c r="AR21" s="95"/>
      <c r="AS21" s="95"/>
      <c r="AT21" s="171" t="str">
        <f t="shared" si="8"/>
        <v>Porcentaje de monitoreo a los puntos de Atención a la Ciudadanía</v>
      </c>
      <c r="AU21" s="171">
        <f t="shared" si="9"/>
        <v>11</v>
      </c>
      <c r="AV21" s="111"/>
      <c r="AW21" s="100">
        <f t="shared" si="10"/>
        <v>0</v>
      </c>
      <c r="AX21" s="95"/>
      <c r="AY21" s="95"/>
      <c r="AZ21" s="171" t="str">
        <f t="shared" si="11"/>
        <v>Porcentaje de monitoreo a los puntos de Atención a la Ciudadanía</v>
      </c>
      <c r="BA21" s="171">
        <f t="shared" si="12"/>
        <v>44</v>
      </c>
      <c r="BB21" s="36"/>
      <c r="BC21" s="175">
        <f t="shared" si="13"/>
        <v>0</v>
      </c>
      <c r="BD21" s="110"/>
    </row>
    <row r="22" spans="1:56" ht="105.75" customHeight="1">
      <c r="A22" s="143">
        <v>10</v>
      </c>
      <c r="B22" s="304"/>
      <c r="C22" s="299"/>
      <c r="D22" s="299"/>
      <c r="E22" s="194" t="s">
        <v>214</v>
      </c>
      <c r="F22" s="134">
        <v>0.06</v>
      </c>
      <c r="G22" s="125" t="s">
        <v>91</v>
      </c>
      <c r="H22" s="135" t="s">
        <v>241</v>
      </c>
      <c r="I22" s="136" t="s">
        <v>139</v>
      </c>
      <c r="J22" s="125">
        <v>1</v>
      </c>
      <c r="K22" s="123" t="s">
        <v>46</v>
      </c>
      <c r="L22" s="125" t="s">
        <v>116</v>
      </c>
      <c r="M22" s="127">
        <v>0</v>
      </c>
      <c r="N22" s="127">
        <v>0</v>
      </c>
      <c r="O22" s="127">
        <v>0.5</v>
      </c>
      <c r="P22" s="127">
        <v>1</v>
      </c>
      <c r="Q22" s="162">
        <v>1</v>
      </c>
      <c r="R22" s="123" t="s">
        <v>51</v>
      </c>
      <c r="S22" s="125" t="s">
        <v>122</v>
      </c>
      <c r="T22" s="123" t="s">
        <v>131</v>
      </c>
      <c r="U22" s="125" t="s">
        <v>122</v>
      </c>
      <c r="V22" s="96"/>
      <c r="W22" s="97"/>
      <c r="X22" s="95"/>
      <c r="Y22" s="95"/>
      <c r="Z22" s="37"/>
      <c r="AA22" s="167"/>
      <c r="AB22" s="171" t="str">
        <f t="shared" si="0"/>
        <v>Herramienta de oferta institucional local diseñada e implementada</v>
      </c>
      <c r="AC22" s="171">
        <f t="shared" si="1"/>
        <v>0</v>
      </c>
      <c r="AD22" s="171">
        <v>0</v>
      </c>
      <c r="AE22" s="100"/>
      <c r="AF22" s="108" t="s">
        <v>265</v>
      </c>
      <c r="AG22" s="108"/>
      <c r="AH22" s="171" t="str">
        <f t="shared" si="2"/>
        <v>Herramienta de oferta institucional local diseñada e implementada</v>
      </c>
      <c r="AI22" s="172">
        <f t="shared" si="3"/>
        <v>0</v>
      </c>
      <c r="AJ22" s="107"/>
      <c r="AK22" s="173" t="e">
        <f>AJ22/AI22</f>
        <v>#DIV/0!</v>
      </c>
      <c r="AL22" s="177"/>
      <c r="AM22" s="95"/>
      <c r="AN22" s="171" t="str">
        <f t="shared" si="5"/>
        <v>Herramienta de oferta institucional local diseñada e implementada</v>
      </c>
      <c r="AO22" s="171">
        <f t="shared" si="6"/>
        <v>0.5</v>
      </c>
      <c r="AP22" s="111"/>
      <c r="AQ22" s="100">
        <f t="shared" si="7"/>
        <v>0</v>
      </c>
      <c r="AR22" s="95"/>
      <c r="AS22" s="95"/>
      <c r="AT22" s="171" t="str">
        <f t="shared" si="8"/>
        <v>Herramienta de oferta institucional local diseñada e implementada</v>
      </c>
      <c r="AU22" s="171">
        <f t="shared" si="9"/>
        <v>1</v>
      </c>
      <c r="AV22" s="111"/>
      <c r="AW22" s="100">
        <f t="shared" si="10"/>
        <v>0</v>
      </c>
      <c r="AX22" s="95"/>
      <c r="AY22" s="95"/>
      <c r="AZ22" s="171" t="str">
        <f t="shared" si="11"/>
        <v>Herramienta de oferta institucional local diseñada e implementada</v>
      </c>
      <c r="BA22" s="171">
        <f t="shared" si="12"/>
        <v>1</v>
      </c>
      <c r="BB22" s="36"/>
      <c r="BC22" s="175">
        <f t="shared" si="13"/>
        <v>0</v>
      </c>
      <c r="BD22" s="110"/>
    </row>
    <row r="23" spans="1:56" ht="89.25" customHeight="1">
      <c r="A23" s="143">
        <v>11</v>
      </c>
      <c r="B23" s="304"/>
      <c r="C23" s="300"/>
      <c r="D23" s="300"/>
      <c r="E23" s="195" t="s">
        <v>102</v>
      </c>
      <c r="F23" s="138">
        <v>0.05</v>
      </c>
      <c r="G23" s="129" t="s">
        <v>92</v>
      </c>
      <c r="H23" s="120" t="s">
        <v>104</v>
      </c>
      <c r="I23" s="139" t="s">
        <v>140</v>
      </c>
      <c r="J23" s="129">
        <v>2</v>
      </c>
      <c r="K23" s="132" t="s">
        <v>44</v>
      </c>
      <c r="L23" s="129" t="s">
        <v>112</v>
      </c>
      <c r="M23" s="127">
        <v>0</v>
      </c>
      <c r="N23" s="127">
        <v>1</v>
      </c>
      <c r="O23" s="127">
        <v>0</v>
      </c>
      <c r="P23" s="127">
        <v>1</v>
      </c>
      <c r="Q23" s="127">
        <f>+P23+N23</f>
        <v>2</v>
      </c>
      <c r="R23" s="123" t="s">
        <v>51</v>
      </c>
      <c r="S23" s="125" t="s">
        <v>123</v>
      </c>
      <c r="T23" s="123" t="s">
        <v>127</v>
      </c>
      <c r="U23" s="129" t="s">
        <v>123</v>
      </c>
      <c r="V23" s="103"/>
      <c r="W23" s="104"/>
      <c r="X23" s="102"/>
      <c r="Y23" s="102"/>
      <c r="Z23" s="38"/>
      <c r="AA23" s="168"/>
      <c r="AB23" s="171" t="str">
        <f t="shared" si="0"/>
        <v>Número de jornadas pedagógicas de actualización a los  servidores públicos de los puntos de Atención a la Ciudadanía.</v>
      </c>
      <c r="AC23" s="171">
        <f t="shared" si="1"/>
        <v>0</v>
      </c>
      <c r="AD23" s="171">
        <v>1</v>
      </c>
      <c r="AE23" s="100">
        <v>1</v>
      </c>
      <c r="AF23" s="108" t="s">
        <v>266</v>
      </c>
      <c r="AG23" s="108" t="s">
        <v>252</v>
      </c>
      <c r="AH23" s="171" t="str">
        <f t="shared" si="2"/>
        <v>Número de jornadas pedagógicas de actualización a los  servidores públicos de los puntos de Atención a la Ciudadanía.</v>
      </c>
      <c r="AI23" s="172">
        <f t="shared" si="3"/>
        <v>1</v>
      </c>
      <c r="AJ23" s="107"/>
      <c r="AK23" s="173">
        <f>AJ23/AI23</f>
        <v>0</v>
      </c>
      <c r="AL23" s="177"/>
      <c r="AM23" s="95"/>
      <c r="AN23" s="171" t="str">
        <f t="shared" si="5"/>
        <v>Número de jornadas pedagógicas de actualización a los  servidores públicos de los puntos de Atención a la Ciudadanía.</v>
      </c>
      <c r="AO23" s="171">
        <f t="shared" si="6"/>
        <v>0</v>
      </c>
      <c r="AP23" s="111"/>
      <c r="AQ23" s="100" t="e">
        <f t="shared" si="7"/>
        <v>#DIV/0!</v>
      </c>
      <c r="AR23" s="95"/>
      <c r="AS23" s="95"/>
      <c r="AT23" s="171" t="str">
        <f t="shared" si="8"/>
        <v>Número de jornadas pedagógicas de actualización a los  servidores públicos de los puntos de Atención a la Ciudadanía.</v>
      </c>
      <c r="AU23" s="171">
        <f t="shared" si="9"/>
        <v>1</v>
      </c>
      <c r="AV23" s="111"/>
      <c r="AW23" s="100">
        <f t="shared" si="10"/>
        <v>0</v>
      </c>
      <c r="AX23" s="95"/>
      <c r="AY23" s="95"/>
      <c r="AZ23" s="171" t="str">
        <f t="shared" si="11"/>
        <v>Número de jornadas pedagógicas de actualización a los  servidores públicos de los puntos de Atención a la Ciudadanía.</v>
      </c>
      <c r="BA23" s="171">
        <f t="shared" si="12"/>
        <v>2</v>
      </c>
      <c r="BB23" s="36"/>
      <c r="BC23" s="175">
        <f t="shared" si="13"/>
        <v>0</v>
      </c>
      <c r="BD23" s="112"/>
    </row>
    <row r="24" spans="1:56" ht="63.75" customHeight="1">
      <c r="A24" s="143">
        <v>12</v>
      </c>
      <c r="B24" s="304"/>
      <c r="C24" s="298" t="s">
        <v>154</v>
      </c>
      <c r="D24" s="298" t="s">
        <v>155</v>
      </c>
      <c r="E24" s="195" t="s">
        <v>156</v>
      </c>
      <c r="F24" s="138">
        <v>0.05</v>
      </c>
      <c r="G24" s="129" t="s">
        <v>91</v>
      </c>
      <c r="H24" s="140" t="s">
        <v>242</v>
      </c>
      <c r="I24" s="139" t="s">
        <v>141</v>
      </c>
      <c r="J24" s="129">
        <v>2</v>
      </c>
      <c r="K24" s="132" t="s">
        <v>44</v>
      </c>
      <c r="L24" s="129" t="s">
        <v>115</v>
      </c>
      <c r="M24" s="127">
        <v>0</v>
      </c>
      <c r="N24" s="127">
        <v>1</v>
      </c>
      <c r="O24" s="127">
        <v>0</v>
      </c>
      <c r="P24" s="127">
        <v>2</v>
      </c>
      <c r="Q24" s="127">
        <f>+P24+N24</f>
        <v>3</v>
      </c>
      <c r="R24" s="123" t="s">
        <v>51</v>
      </c>
      <c r="S24" s="125" t="s">
        <v>124</v>
      </c>
      <c r="T24" s="123" t="s">
        <v>132</v>
      </c>
      <c r="U24" s="129" t="s">
        <v>243</v>
      </c>
      <c r="V24" s="103"/>
      <c r="W24" s="104"/>
      <c r="X24" s="102"/>
      <c r="Y24" s="102"/>
      <c r="Z24" s="38"/>
      <c r="AA24" s="168"/>
      <c r="AB24" s="171" t="str">
        <f t="shared" si="0"/>
        <v>Centros de Relevo Implementados</v>
      </c>
      <c r="AC24" s="171">
        <f t="shared" si="1"/>
        <v>0</v>
      </c>
      <c r="AD24" s="171">
        <v>0</v>
      </c>
      <c r="AE24" s="100"/>
      <c r="AF24" s="108" t="s">
        <v>267</v>
      </c>
      <c r="AG24" s="108" t="s">
        <v>268</v>
      </c>
      <c r="AH24" s="171" t="str">
        <f t="shared" si="2"/>
        <v>Centros de Relevo Implementados</v>
      </c>
      <c r="AI24" s="172">
        <f t="shared" si="3"/>
        <v>1</v>
      </c>
      <c r="AJ24" s="107"/>
      <c r="AK24" s="173">
        <f t="shared" si="4"/>
        <v>0</v>
      </c>
      <c r="AL24" s="177"/>
      <c r="AM24" s="95"/>
      <c r="AN24" s="171" t="str">
        <f t="shared" si="5"/>
        <v>Centros de Relevo Implementados</v>
      </c>
      <c r="AO24" s="171">
        <f t="shared" si="6"/>
        <v>0</v>
      </c>
      <c r="AP24" s="111"/>
      <c r="AQ24" s="100" t="e">
        <f t="shared" si="7"/>
        <v>#DIV/0!</v>
      </c>
      <c r="AR24" s="95"/>
      <c r="AS24" s="95"/>
      <c r="AT24" s="171" t="str">
        <f t="shared" si="8"/>
        <v>Centros de Relevo Implementados</v>
      </c>
      <c r="AU24" s="171">
        <f t="shared" si="9"/>
        <v>2</v>
      </c>
      <c r="AV24" s="111"/>
      <c r="AW24" s="100">
        <f t="shared" si="10"/>
        <v>0</v>
      </c>
      <c r="AX24" s="95"/>
      <c r="AY24" s="95"/>
      <c r="AZ24" s="171" t="str">
        <f t="shared" si="11"/>
        <v>Centros de Relevo Implementados</v>
      </c>
      <c r="BA24" s="171">
        <f t="shared" si="12"/>
        <v>3</v>
      </c>
      <c r="BB24" s="36"/>
      <c r="BC24" s="175">
        <f t="shared" si="13"/>
        <v>0</v>
      </c>
      <c r="BD24" s="112"/>
    </row>
    <row r="25" spans="1:56" ht="98.25" customHeight="1">
      <c r="A25" s="143">
        <v>13</v>
      </c>
      <c r="B25" s="304"/>
      <c r="C25" s="299"/>
      <c r="D25" s="299"/>
      <c r="E25" s="195" t="s">
        <v>244</v>
      </c>
      <c r="F25" s="138">
        <v>0.05</v>
      </c>
      <c r="G25" s="129" t="s">
        <v>91</v>
      </c>
      <c r="H25" s="140" t="s">
        <v>105</v>
      </c>
      <c r="I25" s="139" t="s">
        <v>142</v>
      </c>
      <c r="J25" s="129">
        <v>2</v>
      </c>
      <c r="K25" s="132" t="s">
        <v>44</v>
      </c>
      <c r="L25" s="129" t="s">
        <v>114</v>
      </c>
      <c r="M25" s="127">
        <v>0</v>
      </c>
      <c r="N25" s="127">
        <v>1</v>
      </c>
      <c r="O25" s="127">
        <v>0</v>
      </c>
      <c r="P25" s="127">
        <v>1</v>
      </c>
      <c r="Q25" s="127">
        <f>+P25+N25</f>
        <v>2</v>
      </c>
      <c r="R25" s="123" t="s">
        <v>51</v>
      </c>
      <c r="S25" s="125" t="s">
        <v>125</v>
      </c>
      <c r="T25" s="123" t="s">
        <v>131</v>
      </c>
      <c r="U25" s="129" t="s">
        <v>125</v>
      </c>
      <c r="V25" s="103"/>
      <c r="W25" s="104"/>
      <c r="X25" s="102"/>
      <c r="Y25" s="102"/>
      <c r="Z25" s="38"/>
      <c r="AA25" s="168"/>
      <c r="AB25" s="171" t="str">
        <f t="shared" si="0"/>
        <v>Participación en Nodos Sectoriales</v>
      </c>
      <c r="AC25" s="171">
        <f t="shared" si="1"/>
        <v>0</v>
      </c>
      <c r="AD25" s="171">
        <v>0</v>
      </c>
      <c r="AE25" s="100"/>
      <c r="AF25" s="108" t="s">
        <v>269</v>
      </c>
      <c r="AG25" s="108" t="s">
        <v>270</v>
      </c>
      <c r="AH25" s="171" t="str">
        <f t="shared" si="2"/>
        <v>Participación en Nodos Sectoriales</v>
      </c>
      <c r="AI25" s="172">
        <f t="shared" si="3"/>
        <v>1</v>
      </c>
      <c r="AJ25" s="107"/>
      <c r="AK25" s="173">
        <f t="shared" si="4"/>
        <v>0</v>
      </c>
      <c r="AL25" s="177"/>
      <c r="AM25" s="95"/>
      <c r="AN25" s="171" t="str">
        <f t="shared" si="5"/>
        <v>Participación en Nodos Sectoriales</v>
      </c>
      <c r="AO25" s="171">
        <f t="shared" si="6"/>
        <v>0</v>
      </c>
      <c r="AP25" s="111"/>
      <c r="AQ25" s="100" t="e">
        <f t="shared" si="7"/>
        <v>#DIV/0!</v>
      </c>
      <c r="AR25" s="95"/>
      <c r="AS25" s="95"/>
      <c r="AT25" s="171" t="str">
        <f t="shared" si="8"/>
        <v>Participación en Nodos Sectoriales</v>
      </c>
      <c r="AU25" s="171">
        <f t="shared" si="9"/>
        <v>1</v>
      </c>
      <c r="AV25" s="111"/>
      <c r="AW25" s="100">
        <f t="shared" si="10"/>
        <v>0</v>
      </c>
      <c r="AX25" s="95"/>
      <c r="AY25" s="95"/>
      <c r="AZ25" s="171" t="str">
        <f t="shared" si="11"/>
        <v>Participación en Nodos Sectoriales</v>
      </c>
      <c r="BA25" s="171">
        <f t="shared" si="12"/>
        <v>2</v>
      </c>
      <c r="BB25" s="36"/>
      <c r="BC25" s="175">
        <f t="shared" si="13"/>
        <v>0</v>
      </c>
      <c r="BD25" s="112"/>
    </row>
    <row r="26" spans="1:56" ht="93.75" customHeight="1">
      <c r="A26" s="143">
        <v>14</v>
      </c>
      <c r="B26" s="304"/>
      <c r="C26" s="299"/>
      <c r="D26" s="299"/>
      <c r="E26" s="196" t="s">
        <v>215</v>
      </c>
      <c r="F26" s="138">
        <v>0.06</v>
      </c>
      <c r="G26" s="129" t="s">
        <v>91</v>
      </c>
      <c r="H26" s="132" t="s">
        <v>245</v>
      </c>
      <c r="I26" s="139" t="s">
        <v>143</v>
      </c>
      <c r="J26" s="129">
        <v>1</v>
      </c>
      <c r="K26" s="132" t="s">
        <v>45</v>
      </c>
      <c r="L26" s="129" t="s">
        <v>113</v>
      </c>
      <c r="M26" s="125">
        <v>1</v>
      </c>
      <c r="N26" s="125">
        <v>1</v>
      </c>
      <c r="O26" s="125">
        <v>1</v>
      </c>
      <c r="P26" s="125">
        <v>1</v>
      </c>
      <c r="Q26" s="125">
        <v>1</v>
      </c>
      <c r="R26" s="123" t="s">
        <v>52</v>
      </c>
      <c r="S26" s="125" t="s">
        <v>126</v>
      </c>
      <c r="T26" s="123" t="s">
        <v>133</v>
      </c>
      <c r="U26" s="129" t="s">
        <v>126</v>
      </c>
      <c r="V26" s="103"/>
      <c r="W26" s="104"/>
      <c r="X26" s="117"/>
      <c r="Y26" s="117"/>
      <c r="Z26" s="38"/>
      <c r="AA26" s="166"/>
      <c r="AB26" s="171" t="str">
        <f t="shared" si="0"/>
        <v>Plan de Acción con metodología DNP Implementado</v>
      </c>
      <c r="AC26" s="171">
        <f t="shared" si="1"/>
        <v>1</v>
      </c>
      <c r="AD26" s="171">
        <v>1</v>
      </c>
      <c r="AE26" s="100">
        <f>+AD26/AC26</f>
        <v>1</v>
      </c>
      <c r="AF26" s="108" t="s">
        <v>271</v>
      </c>
      <c r="AG26" s="108" t="s">
        <v>272</v>
      </c>
      <c r="AH26" s="171" t="str">
        <f t="shared" si="2"/>
        <v>Plan de Acción con metodología DNP Implementado</v>
      </c>
      <c r="AI26" s="172">
        <f t="shared" si="3"/>
        <v>1</v>
      </c>
      <c r="AJ26" s="107"/>
      <c r="AK26" s="173">
        <f t="shared" si="4"/>
        <v>0</v>
      </c>
      <c r="AL26" s="95"/>
      <c r="AM26" s="95"/>
      <c r="AN26" s="171" t="str">
        <f t="shared" si="5"/>
        <v>Plan de Acción con metodología DNP Implementado</v>
      </c>
      <c r="AO26" s="171">
        <f t="shared" si="6"/>
        <v>1</v>
      </c>
      <c r="AP26" s="95"/>
      <c r="AQ26" s="100">
        <f t="shared" si="7"/>
        <v>0</v>
      </c>
      <c r="AR26" s="95"/>
      <c r="AS26" s="95"/>
      <c r="AT26" s="171" t="str">
        <f t="shared" si="8"/>
        <v>Plan de Acción con metodología DNP Implementado</v>
      </c>
      <c r="AU26" s="171">
        <f t="shared" si="9"/>
        <v>1</v>
      </c>
      <c r="AV26" s="95"/>
      <c r="AW26" s="100">
        <f t="shared" si="10"/>
        <v>0</v>
      </c>
      <c r="AX26" s="95"/>
      <c r="AY26" s="95"/>
      <c r="AZ26" s="171" t="str">
        <f t="shared" si="11"/>
        <v>Plan de Acción con metodología DNP Implementado</v>
      </c>
      <c r="BA26" s="171">
        <f t="shared" si="12"/>
        <v>1</v>
      </c>
      <c r="BB26" s="36"/>
      <c r="BC26" s="175">
        <f t="shared" si="13"/>
        <v>0</v>
      </c>
      <c r="BD26" s="116"/>
    </row>
    <row r="27" spans="1:56" ht="93.75" customHeight="1">
      <c r="A27" s="143">
        <v>15</v>
      </c>
      <c r="B27" s="301" t="s">
        <v>157</v>
      </c>
      <c r="C27" s="301" t="s">
        <v>158</v>
      </c>
      <c r="D27" s="302" t="s">
        <v>159</v>
      </c>
      <c r="E27" s="197" t="s">
        <v>284</v>
      </c>
      <c r="F27" s="100">
        <v>0.02</v>
      </c>
      <c r="G27" s="187" t="s">
        <v>160</v>
      </c>
      <c r="H27" s="187" t="s">
        <v>161</v>
      </c>
      <c r="I27" s="187" t="s">
        <v>162</v>
      </c>
      <c r="J27" s="187"/>
      <c r="K27" s="188" t="s">
        <v>44</v>
      </c>
      <c r="L27" s="187" t="s">
        <v>163</v>
      </c>
      <c r="M27" s="188">
        <v>0</v>
      </c>
      <c r="N27" s="188">
        <v>0</v>
      </c>
      <c r="O27" s="188">
        <v>0</v>
      </c>
      <c r="P27" s="188">
        <v>1</v>
      </c>
      <c r="Q27" s="188">
        <v>1</v>
      </c>
      <c r="R27" s="157" t="s">
        <v>51</v>
      </c>
      <c r="S27" s="157" t="s">
        <v>164</v>
      </c>
      <c r="T27" s="123"/>
      <c r="U27" s="125"/>
      <c r="V27" s="95"/>
      <c r="W27" s="95"/>
      <c r="X27" s="95"/>
      <c r="Y27" s="95"/>
      <c r="Z27" s="37"/>
      <c r="AA27" s="165"/>
      <c r="AB27" s="171" t="str">
        <f t="shared" si="0"/>
        <v>Ejercicios de evaluación de los requisitos legales aplicables el proceso/Alcaldía realizados</v>
      </c>
      <c r="AC27" s="171">
        <f t="shared" si="1"/>
        <v>0</v>
      </c>
      <c r="AD27" s="95" t="s">
        <v>273</v>
      </c>
      <c r="AE27" s="100" t="s">
        <v>273</v>
      </c>
      <c r="AF27" s="108" t="s">
        <v>274</v>
      </c>
      <c r="AG27" s="108"/>
      <c r="AH27" s="171" t="str">
        <f t="shared" si="2"/>
        <v>Ejercicios de evaluación de los requisitos legales aplicables el proceso/Alcaldía realizados</v>
      </c>
      <c r="AI27" s="172">
        <f t="shared" si="3"/>
        <v>0</v>
      </c>
      <c r="AJ27" s="107"/>
      <c r="AK27" s="173" t="e">
        <f t="shared" si="4"/>
        <v>#DIV/0!</v>
      </c>
      <c r="AL27" s="95"/>
      <c r="AM27" s="95"/>
      <c r="AN27" s="171" t="str">
        <f t="shared" si="5"/>
        <v>Ejercicios de evaluación de los requisitos legales aplicables el proceso/Alcaldía realizados</v>
      </c>
      <c r="AO27" s="171">
        <f t="shared" si="6"/>
        <v>0</v>
      </c>
      <c r="AP27" s="95"/>
      <c r="AQ27" s="100" t="e">
        <f t="shared" si="7"/>
        <v>#DIV/0!</v>
      </c>
      <c r="AR27" s="95"/>
      <c r="AS27" s="95"/>
      <c r="AT27" s="171" t="str">
        <f t="shared" si="8"/>
        <v>Ejercicios de evaluación de los requisitos legales aplicables el proceso/Alcaldía realizados</v>
      </c>
      <c r="AU27" s="171">
        <f t="shared" si="9"/>
        <v>1</v>
      </c>
      <c r="AV27" s="95"/>
      <c r="AW27" s="100">
        <f t="shared" si="10"/>
        <v>0</v>
      </c>
      <c r="AX27" s="95"/>
      <c r="AY27" s="95"/>
      <c r="AZ27" s="171" t="str">
        <f t="shared" si="11"/>
        <v>Ejercicios de evaluación de los requisitos legales aplicables el proceso/Alcaldía realizados</v>
      </c>
      <c r="BA27" s="171">
        <f t="shared" si="12"/>
        <v>1</v>
      </c>
      <c r="BB27" s="36"/>
      <c r="BC27" s="175">
        <f t="shared" si="13"/>
        <v>0</v>
      </c>
      <c r="BD27" s="95"/>
    </row>
    <row r="28" spans="1:56" ht="93.75" customHeight="1">
      <c r="A28" s="143">
        <v>16</v>
      </c>
      <c r="B28" s="301"/>
      <c r="C28" s="301"/>
      <c r="D28" s="302"/>
      <c r="E28" s="197" t="s">
        <v>285</v>
      </c>
      <c r="F28" s="100">
        <v>0.025</v>
      </c>
      <c r="G28" s="187" t="s">
        <v>160</v>
      </c>
      <c r="H28" s="187" t="s">
        <v>165</v>
      </c>
      <c r="I28" s="187" t="s">
        <v>166</v>
      </c>
      <c r="J28" s="187"/>
      <c r="K28" s="187" t="s">
        <v>45</v>
      </c>
      <c r="L28" s="187" t="s">
        <v>167</v>
      </c>
      <c r="M28" s="100">
        <v>0</v>
      </c>
      <c r="N28" s="100">
        <v>1</v>
      </c>
      <c r="O28" s="100">
        <v>1</v>
      </c>
      <c r="P28" s="100">
        <v>1</v>
      </c>
      <c r="Q28" s="100">
        <v>1</v>
      </c>
      <c r="R28" s="157" t="s">
        <v>51</v>
      </c>
      <c r="S28" s="157" t="s">
        <v>168</v>
      </c>
      <c r="T28" s="123"/>
      <c r="U28" s="125"/>
      <c r="V28" s="95"/>
      <c r="W28" s="95"/>
      <c r="X28" s="95"/>
      <c r="Y28" s="95"/>
      <c r="Z28" s="37"/>
      <c r="AA28" s="165"/>
      <c r="AB28" s="171" t="str">
        <f t="shared" si="0"/>
        <v>Porcentaje de cumplimiento de las acciones según el Plan de Implementación del Modelo Integrado de Planeación</v>
      </c>
      <c r="AC28" s="171">
        <f t="shared" si="1"/>
        <v>0</v>
      </c>
      <c r="AD28" s="95" t="s">
        <v>273</v>
      </c>
      <c r="AE28" s="100" t="s">
        <v>273</v>
      </c>
      <c r="AF28" s="108" t="s">
        <v>274</v>
      </c>
      <c r="AG28" s="108"/>
      <c r="AH28" s="171" t="str">
        <f t="shared" si="2"/>
        <v>Porcentaje de cumplimiento de las acciones según el Plan de Implementación del Modelo Integrado de Planeación</v>
      </c>
      <c r="AI28" s="172">
        <f t="shared" si="3"/>
        <v>1</v>
      </c>
      <c r="AJ28" s="107"/>
      <c r="AK28" s="173">
        <f t="shared" si="4"/>
        <v>0</v>
      </c>
      <c r="AL28" s="95"/>
      <c r="AM28" s="95"/>
      <c r="AN28" s="171" t="str">
        <f t="shared" si="5"/>
        <v>Porcentaje de cumplimiento de las acciones según el Plan de Implementación del Modelo Integrado de Planeación</v>
      </c>
      <c r="AO28" s="171">
        <f t="shared" si="6"/>
        <v>1</v>
      </c>
      <c r="AP28" s="95"/>
      <c r="AQ28" s="100">
        <f t="shared" si="7"/>
        <v>0</v>
      </c>
      <c r="AR28" s="95"/>
      <c r="AS28" s="95"/>
      <c r="AT28" s="171" t="str">
        <f t="shared" si="8"/>
        <v>Porcentaje de cumplimiento de las acciones según el Plan de Implementación del Modelo Integrado de Planeación</v>
      </c>
      <c r="AU28" s="171">
        <f t="shared" si="9"/>
        <v>1</v>
      </c>
      <c r="AV28" s="95"/>
      <c r="AW28" s="100">
        <f t="shared" si="10"/>
        <v>0</v>
      </c>
      <c r="AX28" s="95"/>
      <c r="AY28" s="95"/>
      <c r="AZ28" s="171" t="str">
        <f t="shared" si="11"/>
        <v>Porcentaje de cumplimiento de las acciones según el Plan de Implementación del Modelo Integrado de Planeación</v>
      </c>
      <c r="BA28" s="36">
        <f t="shared" si="12"/>
        <v>1</v>
      </c>
      <c r="BB28" s="36"/>
      <c r="BC28" s="175">
        <f t="shared" si="13"/>
        <v>0</v>
      </c>
      <c r="BD28" s="95"/>
    </row>
    <row r="29" spans="1:56" ht="93.75" customHeight="1">
      <c r="A29" s="143">
        <v>17</v>
      </c>
      <c r="B29" s="301"/>
      <c r="C29" s="301"/>
      <c r="D29" s="302"/>
      <c r="E29" s="197" t="s">
        <v>169</v>
      </c>
      <c r="F29" s="100">
        <v>0.03</v>
      </c>
      <c r="G29" s="187" t="s">
        <v>160</v>
      </c>
      <c r="H29" s="187" t="s">
        <v>170</v>
      </c>
      <c r="I29" s="187" t="s">
        <v>171</v>
      </c>
      <c r="J29" s="187"/>
      <c r="K29" s="187" t="s">
        <v>45</v>
      </c>
      <c r="L29" s="187" t="s">
        <v>172</v>
      </c>
      <c r="M29" s="100">
        <v>1</v>
      </c>
      <c r="N29" s="100">
        <v>1</v>
      </c>
      <c r="O29" s="100">
        <v>1</v>
      </c>
      <c r="P29" s="100">
        <v>1</v>
      </c>
      <c r="Q29" s="100">
        <v>1</v>
      </c>
      <c r="R29" s="157" t="s">
        <v>51</v>
      </c>
      <c r="S29" s="157" t="s">
        <v>173</v>
      </c>
      <c r="T29" s="123"/>
      <c r="U29" s="125"/>
      <c r="V29" s="95"/>
      <c r="W29" s="95"/>
      <c r="X29" s="95"/>
      <c r="Y29" s="95"/>
      <c r="Z29" s="37"/>
      <c r="AA29" s="165"/>
      <c r="AB29" s="171" t="str">
        <f t="shared" si="0"/>
        <v>Porcentaje de servidores públicos entrenados en puesto de trabajo</v>
      </c>
      <c r="AC29" s="171">
        <f t="shared" si="1"/>
        <v>1</v>
      </c>
      <c r="AD29" s="95">
        <v>1</v>
      </c>
      <c r="AE29" s="100"/>
      <c r="AF29" s="108" t="s">
        <v>275</v>
      </c>
      <c r="AG29" s="108"/>
      <c r="AH29" s="171" t="str">
        <f t="shared" si="2"/>
        <v>Porcentaje de servidores públicos entrenados en puesto de trabajo</v>
      </c>
      <c r="AI29" s="172">
        <f t="shared" si="3"/>
        <v>1</v>
      </c>
      <c r="AJ29" s="107"/>
      <c r="AK29" s="173">
        <f t="shared" si="4"/>
        <v>0</v>
      </c>
      <c r="AL29" s="95"/>
      <c r="AM29" s="95"/>
      <c r="AN29" s="171" t="str">
        <f t="shared" si="5"/>
        <v>Porcentaje de servidores públicos entrenados en puesto de trabajo</v>
      </c>
      <c r="AO29" s="171">
        <f t="shared" si="6"/>
        <v>1</v>
      </c>
      <c r="AP29" s="95"/>
      <c r="AQ29" s="100">
        <f t="shared" si="7"/>
        <v>0</v>
      </c>
      <c r="AR29" s="95"/>
      <c r="AS29" s="95"/>
      <c r="AT29" s="171" t="str">
        <f t="shared" si="8"/>
        <v>Porcentaje de servidores públicos entrenados en puesto de trabajo</v>
      </c>
      <c r="AU29" s="171">
        <f t="shared" si="9"/>
        <v>1</v>
      </c>
      <c r="AV29" s="95"/>
      <c r="AW29" s="100">
        <f t="shared" si="10"/>
        <v>0</v>
      </c>
      <c r="AX29" s="95"/>
      <c r="AY29" s="95"/>
      <c r="AZ29" s="171" t="str">
        <f t="shared" si="11"/>
        <v>Porcentaje de servidores públicos entrenados en puesto de trabajo</v>
      </c>
      <c r="BA29" s="36">
        <f t="shared" si="12"/>
        <v>1</v>
      </c>
      <c r="BB29" s="36"/>
      <c r="BC29" s="175">
        <f t="shared" si="13"/>
        <v>0</v>
      </c>
      <c r="BD29" s="95"/>
    </row>
    <row r="30" spans="1:56" ht="93.75" customHeight="1">
      <c r="A30" s="143">
        <v>18</v>
      </c>
      <c r="B30" s="301"/>
      <c r="C30" s="301"/>
      <c r="D30" s="302"/>
      <c r="E30" s="197" t="s">
        <v>174</v>
      </c>
      <c r="F30" s="100">
        <v>0.015</v>
      </c>
      <c r="G30" s="187" t="s">
        <v>160</v>
      </c>
      <c r="H30" s="187" t="s">
        <v>175</v>
      </c>
      <c r="I30" s="187" t="s">
        <v>176</v>
      </c>
      <c r="J30" s="187"/>
      <c r="K30" s="187" t="s">
        <v>45</v>
      </c>
      <c r="L30" s="187" t="s">
        <v>177</v>
      </c>
      <c r="M30" s="100">
        <v>0</v>
      </c>
      <c r="N30" s="100">
        <v>1</v>
      </c>
      <c r="O30" s="100">
        <v>0</v>
      </c>
      <c r="P30" s="100">
        <v>1</v>
      </c>
      <c r="Q30" s="100">
        <v>1</v>
      </c>
      <c r="R30" s="157" t="s">
        <v>51</v>
      </c>
      <c r="S30" s="157" t="s">
        <v>178</v>
      </c>
      <c r="T30" s="123"/>
      <c r="U30" s="125"/>
      <c r="V30" s="95"/>
      <c r="W30" s="95"/>
      <c r="X30" s="95"/>
      <c r="Y30" s="95"/>
      <c r="Z30" s="37"/>
      <c r="AA30" s="165"/>
      <c r="AB30" s="171" t="str">
        <f t="shared" si="0"/>
        <v>Porcentaje de cumplimiento de las actividades y tareas asignadas al proceso/Alcaldía Local en el PAAC 2018</v>
      </c>
      <c r="AC30" s="171">
        <f t="shared" si="1"/>
        <v>0</v>
      </c>
      <c r="AD30" s="95">
        <v>0</v>
      </c>
      <c r="AE30" s="100" t="s">
        <v>273</v>
      </c>
      <c r="AF30" s="108" t="s">
        <v>276</v>
      </c>
      <c r="AG30" s="108"/>
      <c r="AH30" s="171" t="str">
        <f t="shared" si="2"/>
        <v>Porcentaje de cumplimiento de las actividades y tareas asignadas al proceso/Alcaldía Local en el PAAC 2018</v>
      </c>
      <c r="AI30" s="172">
        <f t="shared" si="3"/>
        <v>1</v>
      </c>
      <c r="AJ30" s="107"/>
      <c r="AK30" s="173">
        <f t="shared" si="4"/>
        <v>0</v>
      </c>
      <c r="AL30" s="95"/>
      <c r="AM30" s="95"/>
      <c r="AN30" s="171" t="str">
        <f t="shared" si="5"/>
        <v>Porcentaje de cumplimiento de las actividades y tareas asignadas al proceso/Alcaldía Local en el PAAC 2018</v>
      </c>
      <c r="AO30" s="171">
        <f t="shared" si="6"/>
        <v>0</v>
      </c>
      <c r="AP30" s="95"/>
      <c r="AQ30" s="100" t="e">
        <f t="shared" si="7"/>
        <v>#DIV/0!</v>
      </c>
      <c r="AR30" s="95"/>
      <c r="AS30" s="95"/>
      <c r="AT30" s="171" t="str">
        <f t="shared" si="8"/>
        <v>Porcentaje de cumplimiento de las actividades y tareas asignadas al proceso/Alcaldía Local en el PAAC 2018</v>
      </c>
      <c r="AU30" s="171">
        <f t="shared" si="9"/>
        <v>1</v>
      </c>
      <c r="AV30" s="95"/>
      <c r="AW30" s="100">
        <f t="shared" si="10"/>
        <v>0</v>
      </c>
      <c r="AX30" s="95"/>
      <c r="AY30" s="95"/>
      <c r="AZ30" s="171" t="str">
        <f t="shared" si="11"/>
        <v>Porcentaje de cumplimiento de las actividades y tareas asignadas al proceso/Alcaldía Local en el PAAC 2018</v>
      </c>
      <c r="BA30" s="36">
        <f t="shared" si="12"/>
        <v>1</v>
      </c>
      <c r="BB30" s="36"/>
      <c r="BC30" s="175">
        <f t="shared" si="13"/>
        <v>0</v>
      </c>
      <c r="BD30" s="95"/>
    </row>
    <row r="31" spans="1:56" ht="93.75" customHeight="1">
      <c r="A31" s="143">
        <v>19</v>
      </c>
      <c r="B31" s="301"/>
      <c r="C31" s="301"/>
      <c r="D31" s="302"/>
      <c r="E31" s="197" t="s">
        <v>179</v>
      </c>
      <c r="F31" s="100">
        <v>0.015</v>
      </c>
      <c r="G31" s="187" t="s">
        <v>160</v>
      </c>
      <c r="H31" s="187" t="s">
        <v>180</v>
      </c>
      <c r="I31" s="187" t="s">
        <v>181</v>
      </c>
      <c r="J31" s="187"/>
      <c r="K31" s="187" t="s">
        <v>44</v>
      </c>
      <c r="L31" s="187" t="s">
        <v>180</v>
      </c>
      <c r="M31" s="188">
        <v>0</v>
      </c>
      <c r="N31" s="188">
        <v>1</v>
      </c>
      <c r="O31" s="188">
        <v>0</v>
      </c>
      <c r="P31" s="188">
        <v>1</v>
      </c>
      <c r="Q31" s="188">
        <v>2</v>
      </c>
      <c r="R31" s="157" t="s">
        <v>51</v>
      </c>
      <c r="S31" s="157" t="s">
        <v>182</v>
      </c>
      <c r="T31" s="123"/>
      <c r="U31" s="125"/>
      <c r="V31" s="95"/>
      <c r="W31" s="95"/>
      <c r="X31" s="95"/>
      <c r="Y31" s="95"/>
      <c r="Z31" s="37"/>
      <c r="AA31" s="165"/>
      <c r="AB31" s="171" t="str">
        <f t="shared" si="0"/>
        <v>Mediciones de desempeño ambiental realizadas en el proceso/alcaldia local</v>
      </c>
      <c r="AC31" s="171">
        <f t="shared" si="1"/>
        <v>0</v>
      </c>
      <c r="AD31" s="95" t="s">
        <v>273</v>
      </c>
      <c r="AE31" s="100" t="s">
        <v>273</v>
      </c>
      <c r="AF31" s="108" t="s">
        <v>274</v>
      </c>
      <c r="AG31" s="108"/>
      <c r="AH31" s="171" t="str">
        <f t="shared" si="2"/>
        <v>Mediciones de desempeño ambiental realizadas en el proceso/alcaldia local</v>
      </c>
      <c r="AI31" s="172">
        <f t="shared" si="3"/>
        <v>1</v>
      </c>
      <c r="AJ31" s="107"/>
      <c r="AK31" s="173">
        <f t="shared" si="4"/>
        <v>0</v>
      </c>
      <c r="AL31" s="95"/>
      <c r="AM31" s="95"/>
      <c r="AN31" s="171" t="str">
        <f t="shared" si="5"/>
        <v>Mediciones de desempeño ambiental realizadas en el proceso/alcaldia local</v>
      </c>
      <c r="AO31" s="171">
        <f t="shared" si="6"/>
        <v>0</v>
      </c>
      <c r="AP31" s="95"/>
      <c r="AQ31" s="100" t="e">
        <f t="shared" si="7"/>
        <v>#DIV/0!</v>
      </c>
      <c r="AR31" s="95"/>
      <c r="AS31" s="95"/>
      <c r="AT31" s="171" t="str">
        <f t="shared" si="8"/>
        <v>Mediciones de desempeño ambiental realizadas en el proceso/alcaldia local</v>
      </c>
      <c r="AU31" s="171">
        <f t="shared" si="9"/>
        <v>1</v>
      </c>
      <c r="AV31" s="95"/>
      <c r="AW31" s="100">
        <f t="shared" si="10"/>
        <v>0</v>
      </c>
      <c r="AX31" s="95"/>
      <c r="AY31" s="95"/>
      <c r="AZ31" s="171" t="str">
        <f t="shared" si="11"/>
        <v>Mediciones de desempeño ambiental realizadas en el proceso/alcaldia local</v>
      </c>
      <c r="BA31" s="171">
        <f t="shared" si="12"/>
        <v>2</v>
      </c>
      <c r="BB31" s="36"/>
      <c r="BC31" s="175">
        <f t="shared" si="13"/>
        <v>0</v>
      </c>
      <c r="BD31" s="95"/>
    </row>
    <row r="32" spans="1:56" ht="93.75" customHeight="1">
      <c r="A32" s="143">
        <v>21</v>
      </c>
      <c r="B32" s="301"/>
      <c r="C32" s="301"/>
      <c r="D32" s="302"/>
      <c r="E32" s="197" t="s">
        <v>183</v>
      </c>
      <c r="F32" s="100">
        <v>0.025</v>
      </c>
      <c r="G32" s="187" t="s">
        <v>160</v>
      </c>
      <c r="H32" s="187" t="s">
        <v>184</v>
      </c>
      <c r="I32" s="187" t="s">
        <v>185</v>
      </c>
      <c r="J32" s="187"/>
      <c r="K32" s="187" t="s">
        <v>44</v>
      </c>
      <c r="L32" s="187" t="s">
        <v>186</v>
      </c>
      <c r="M32" s="188">
        <v>0</v>
      </c>
      <c r="N32" s="188">
        <v>1</v>
      </c>
      <c r="O32" s="188">
        <v>1</v>
      </c>
      <c r="P32" s="188">
        <v>0</v>
      </c>
      <c r="Q32" s="188">
        <v>2</v>
      </c>
      <c r="R32" s="157" t="s">
        <v>51</v>
      </c>
      <c r="S32" s="157" t="s">
        <v>187</v>
      </c>
      <c r="T32" s="123"/>
      <c r="U32" s="125"/>
      <c r="V32" s="95"/>
      <c r="W32" s="95"/>
      <c r="X32" s="95"/>
      <c r="Y32" s="95"/>
      <c r="Z32" s="37"/>
      <c r="AA32" s="165"/>
      <c r="AB32" s="171" t="str">
        <f t="shared" si="0"/>
        <v>Buenas practicas y lecciones aprendidas identificadas por proceso o Alcaldía Local en la herramienta de gestión del conocimiento (AGORA)</v>
      </c>
      <c r="AC32" s="171">
        <f t="shared" si="1"/>
        <v>0</v>
      </c>
      <c r="AD32" s="95" t="s">
        <v>273</v>
      </c>
      <c r="AE32" s="100" t="s">
        <v>273</v>
      </c>
      <c r="AF32" s="108" t="s">
        <v>274</v>
      </c>
      <c r="AG32" s="108"/>
      <c r="AH32" s="171" t="str">
        <f t="shared" si="2"/>
        <v>Buenas practicas y lecciones aprendidas identificadas por proceso o Alcaldía Local en la herramienta de gestión del conocimiento (AGORA)</v>
      </c>
      <c r="AI32" s="172">
        <f t="shared" si="3"/>
        <v>1</v>
      </c>
      <c r="AJ32" s="107"/>
      <c r="AK32" s="173">
        <f t="shared" si="4"/>
        <v>0</v>
      </c>
      <c r="AL32" s="95"/>
      <c r="AM32" s="95"/>
      <c r="AN32" s="171" t="str">
        <f t="shared" si="5"/>
        <v>Buenas practicas y lecciones aprendidas identificadas por proceso o Alcaldía Local en la herramienta de gestión del conocimiento (AGORA)</v>
      </c>
      <c r="AO32" s="171">
        <f t="shared" si="6"/>
        <v>1</v>
      </c>
      <c r="AP32" s="95"/>
      <c r="AQ32" s="100">
        <f t="shared" si="7"/>
        <v>0</v>
      </c>
      <c r="AR32" s="95"/>
      <c r="AS32" s="95"/>
      <c r="AT32" s="171" t="str">
        <f t="shared" si="8"/>
        <v>Buenas practicas y lecciones aprendidas identificadas por proceso o Alcaldía Local en la herramienta de gestión del conocimiento (AGORA)</v>
      </c>
      <c r="AU32" s="171">
        <f t="shared" si="9"/>
        <v>0</v>
      </c>
      <c r="AV32" s="95"/>
      <c r="AW32" s="100" t="e">
        <f t="shared" si="10"/>
        <v>#DIV/0!</v>
      </c>
      <c r="AX32" s="95"/>
      <c r="AY32" s="95"/>
      <c r="AZ32" s="171" t="str">
        <f t="shared" si="11"/>
        <v>Buenas practicas y lecciones aprendidas identificadas por proceso o Alcaldía Local en la herramienta de gestión del conocimiento (AGORA)</v>
      </c>
      <c r="BA32" s="171">
        <f t="shared" si="12"/>
        <v>2</v>
      </c>
      <c r="BB32" s="36"/>
      <c r="BC32" s="175">
        <f t="shared" si="13"/>
        <v>0</v>
      </c>
      <c r="BD32" s="95"/>
    </row>
    <row r="33" spans="1:56" ht="93.75" customHeight="1">
      <c r="A33" s="143">
        <v>22</v>
      </c>
      <c r="B33" s="301"/>
      <c r="C33" s="301"/>
      <c r="D33" s="302" t="s">
        <v>188</v>
      </c>
      <c r="E33" s="197" t="s">
        <v>189</v>
      </c>
      <c r="F33" s="100">
        <v>0.014</v>
      </c>
      <c r="G33" s="187" t="s">
        <v>160</v>
      </c>
      <c r="H33" s="187" t="s">
        <v>190</v>
      </c>
      <c r="I33" s="187" t="s">
        <v>191</v>
      </c>
      <c r="J33" s="187"/>
      <c r="K33" s="187" t="s">
        <v>44</v>
      </c>
      <c r="L33" s="187" t="s">
        <v>192</v>
      </c>
      <c r="M33" s="189"/>
      <c r="N33" s="100">
        <v>1</v>
      </c>
      <c r="O33" s="188"/>
      <c r="P33" s="100">
        <v>1</v>
      </c>
      <c r="Q33" s="100">
        <v>1</v>
      </c>
      <c r="R33" s="157" t="s">
        <v>51</v>
      </c>
      <c r="S33" s="157" t="s">
        <v>193</v>
      </c>
      <c r="T33" s="123"/>
      <c r="U33" s="125"/>
      <c r="V33" s="95"/>
      <c r="W33" s="95"/>
      <c r="X33" s="95"/>
      <c r="Y33" s="95"/>
      <c r="Z33" s="37"/>
      <c r="AA33" s="165"/>
      <c r="AB33" s="171" t="str">
        <f t="shared" si="0"/>
        <v>Porcentaje de depuración de las comunicaciones en el aplicatio de gestión documental</v>
      </c>
      <c r="AC33" s="171">
        <f t="shared" si="1"/>
        <v>0</v>
      </c>
      <c r="AD33" s="95" t="s">
        <v>273</v>
      </c>
      <c r="AE33" s="100" t="s">
        <v>273</v>
      </c>
      <c r="AF33" s="108" t="s">
        <v>274</v>
      </c>
      <c r="AG33" s="108"/>
      <c r="AH33" s="171" t="str">
        <f t="shared" si="2"/>
        <v>Porcentaje de depuración de las comunicaciones en el aplicatio de gestión documental</v>
      </c>
      <c r="AI33" s="172">
        <f t="shared" si="3"/>
        <v>1</v>
      </c>
      <c r="AJ33" s="107"/>
      <c r="AK33" s="173">
        <f t="shared" si="4"/>
        <v>0</v>
      </c>
      <c r="AL33" s="95"/>
      <c r="AM33" s="95"/>
      <c r="AN33" s="171" t="str">
        <f t="shared" si="5"/>
        <v>Porcentaje de depuración de las comunicaciones en el aplicatio de gestión documental</v>
      </c>
      <c r="AO33" s="171">
        <f t="shared" si="6"/>
        <v>0</v>
      </c>
      <c r="AP33" s="95"/>
      <c r="AQ33" s="100" t="e">
        <f t="shared" si="7"/>
        <v>#DIV/0!</v>
      </c>
      <c r="AR33" s="95"/>
      <c r="AS33" s="95"/>
      <c r="AT33" s="171" t="str">
        <f t="shared" si="8"/>
        <v>Porcentaje de depuración de las comunicaciones en el aplicatio de gestión documental</v>
      </c>
      <c r="AU33" s="171">
        <f t="shared" si="9"/>
        <v>1</v>
      </c>
      <c r="AV33" s="95"/>
      <c r="AW33" s="100">
        <f t="shared" si="10"/>
        <v>0</v>
      </c>
      <c r="AX33" s="95"/>
      <c r="AY33" s="95"/>
      <c r="AZ33" s="171" t="str">
        <f t="shared" si="11"/>
        <v>Porcentaje de depuración de las comunicaciones en el aplicatio de gestión documental</v>
      </c>
      <c r="BA33" s="36">
        <f t="shared" si="12"/>
        <v>1</v>
      </c>
      <c r="BB33" s="36"/>
      <c r="BC33" s="175">
        <f t="shared" si="13"/>
        <v>0</v>
      </c>
      <c r="BD33" s="95"/>
    </row>
    <row r="34" spans="1:56" ht="93.75" customHeight="1">
      <c r="A34" s="143">
        <v>23</v>
      </c>
      <c r="B34" s="301"/>
      <c r="C34" s="301"/>
      <c r="D34" s="302"/>
      <c r="E34" s="197" t="s">
        <v>194</v>
      </c>
      <c r="F34" s="100">
        <v>0.014</v>
      </c>
      <c r="G34" s="187" t="s">
        <v>160</v>
      </c>
      <c r="H34" s="187" t="s">
        <v>195</v>
      </c>
      <c r="I34" s="187" t="s">
        <v>196</v>
      </c>
      <c r="J34" s="187" t="s">
        <v>197</v>
      </c>
      <c r="K34" s="187" t="s">
        <v>45</v>
      </c>
      <c r="L34" s="187" t="s">
        <v>198</v>
      </c>
      <c r="M34" s="100">
        <v>1</v>
      </c>
      <c r="N34" s="100">
        <v>1</v>
      </c>
      <c r="O34" s="100">
        <v>1</v>
      </c>
      <c r="P34" s="100">
        <v>1</v>
      </c>
      <c r="Q34" s="100">
        <v>1</v>
      </c>
      <c r="R34" s="157" t="s">
        <v>51</v>
      </c>
      <c r="S34" s="157" t="s">
        <v>199</v>
      </c>
      <c r="T34" s="123"/>
      <c r="U34" s="125"/>
      <c r="V34" s="95"/>
      <c r="W34" s="95"/>
      <c r="X34" s="95"/>
      <c r="Y34" s="95"/>
      <c r="Z34" s="37"/>
      <c r="AA34" s="165"/>
      <c r="AB34" s="171" t="str">
        <f t="shared" si="0"/>
        <v>Cumplimiento en reportes de riesgos de manera oportuna</v>
      </c>
      <c r="AC34" s="184">
        <f t="shared" si="1"/>
        <v>1</v>
      </c>
      <c r="AD34" s="95">
        <v>0</v>
      </c>
      <c r="AE34" s="100">
        <v>0</v>
      </c>
      <c r="AF34" s="108" t="s">
        <v>277</v>
      </c>
      <c r="AG34" s="108" t="s">
        <v>283</v>
      </c>
      <c r="AH34" s="171" t="str">
        <f t="shared" si="2"/>
        <v>Cumplimiento en reportes de riesgos de manera oportuna</v>
      </c>
      <c r="AI34" s="172">
        <f t="shared" si="3"/>
        <v>1</v>
      </c>
      <c r="AJ34" s="107"/>
      <c r="AK34" s="173">
        <f t="shared" si="4"/>
        <v>0</v>
      </c>
      <c r="AL34" s="95"/>
      <c r="AM34" s="95"/>
      <c r="AN34" s="171" t="str">
        <f t="shared" si="5"/>
        <v>Cumplimiento en reportes de riesgos de manera oportuna</v>
      </c>
      <c r="AO34" s="171">
        <f t="shared" si="6"/>
        <v>1</v>
      </c>
      <c r="AP34" s="95"/>
      <c r="AQ34" s="100">
        <f t="shared" si="7"/>
        <v>0</v>
      </c>
      <c r="AR34" s="95"/>
      <c r="AS34" s="95"/>
      <c r="AT34" s="171" t="str">
        <f t="shared" si="8"/>
        <v>Cumplimiento en reportes de riesgos de manera oportuna</v>
      </c>
      <c r="AU34" s="171">
        <f t="shared" si="9"/>
        <v>1</v>
      </c>
      <c r="AV34" s="95"/>
      <c r="AW34" s="100">
        <f t="shared" si="10"/>
        <v>0</v>
      </c>
      <c r="AX34" s="95"/>
      <c r="AY34" s="95"/>
      <c r="AZ34" s="171" t="str">
        <f t="shared" si="11"/>
        <v>Cumplimiento en reportes de riesgos de manera oportuna</v>
      </c>
      <c r="BA34" s="171">
        <f t="shared" si="12"/>
        <v>1</v>
      </c>
      <c r="BB34" s="36"/>
      <c r="BC34" s="175">
        <f t="shared" si="13"/>
        <v>0</v>
      </c>
      <c r="BD34" s="95"/>
    </row>
    <row r="35" spans="1:56" ht="93.75" customHeight="1">
      <c r="A35" s="143">
        <v>24</v>
      </c>
      <c r="B35" s="301"/>
      <c r="C35" s="301"/>
      <c r="D35" s="302"/>
      <c r="E35" s="197" t="s">
        <v>200</v>
      </c>
      <c r="F35" s="100">
        <v>0.014</v>
      </c>
      <c r="G35" s="187" t="s">
        <v>160</v>
      </c>
      <c r="H35" s="187" t="s">
        <v>201</v>
      </c>
      <c r="I35" s="187" t="s">
        <v>202</v>
      </c>
      <c r="J35" s="187" t="s">
        <v>197</v>
      </c>
      <c r="K35" s="187" t="s">
        <v>45</v>
      </c>
      <c r="L35" s="187" t="s">
        <v>203</v>
      </c>
      <c r="M35" s="100">
        <v>1</v>
      </c>
      <c r="N35" s="100">
        <v>1</v>
      </c>
      <c r="O35" s="100">
        <v>1</v>
      </c>
      <c r="P35" s="100">
        <v>1</v>
      </c>
      <c r="Q35" s="100">
        <v>1</v>
      </c>
      <c r="R35" s="157" t="s">
        <v>51</v>
      </c>
      <c r="S35" s="157" t="s">
        <v>204</v>
      </c>
      <c r="T35" s="123"/>
      <c r="U35" s="125"/>
      <c r="V35" s="95"/>
      <c r="W35" s="95"/>
      <c r="X35" s="95"/>
      <c r="Y35" s="95"/>
      <c r="Z35" s="37"/>
      <c r="AA35" s="165"/>
      <c r="AB35" s="171" t="str">
        <f t="shared" si="0"/>
        <v>Cumplimiento del plan de actualización de los procesos en el marco del Sistema de Gestión</v>
      </c>
      <c r="AC35" s="184">
        <f t="shared" si="1"/>
        <v>1</v>
      </c>
      <c r="AD35" s="185">
        <v>1</v>
      </c>
      <c r="AE35" s="100">
        <v>1</v>
      </c>
      <c r="AF35" s="108" t="s">
        <v>278</v>
      </c>
      <c r="AG35" s="108" t="s">
        <v>279</v>
      </c>
      <c r="AH35" s="171" t="str">
        <f t="shared" si="2"/>
        <v>Cumplimiento del plan de actualización de los procesos en el marco del Sistema de Gestión</v>
      </c>
      <c r="AI35" s="172">
        <f t="shared" si="3"/>
        <v>1</v>
      </c>
      <c r="AJ35" s="107"/>
      <c r="AK35" s="173">
        <f t="shared" si="4"/>
        <v>0</v>
      </c>
      <c r="AL35" s="95"/>
      <c r="AM35" s="95"/>
      <c r="AN35" s="171" t="str">
        <f t="shared" si="5"/>
        <v>Cumplimiento del plan de actualización de los procesos en el marco del Sistema de Gestión</v>
      </c>
      <c r="AO35" s="171">
        <f t="shared" si="6"/>
        <v>1</v>
      </c>
      <c r="AP35" s="95"/>
      <c r="AQ35" s="100">
        <f t="shared" si="7"/>
        <v>0</v>
      </c>
      <c r="AR35" s="95"/>
      <c r="AS35" s="95"/>
      <c r="AT35" s="171" t="str">
        <f t="shared" si="8"/>
        <v>Cumplimiento del plan de actualización de los procesos en el marco del Sistema de Gestión</v>
      </c>
      <c r="AU35" s="171">
        <f t="shared" si="9"/>
        <v>1</v>
      </c>
      <c r="AV35" s="95"/>
      <c r="AW35" s="100">
        <f t="shared" si="10"/>
        <v>0</v>
      </c>
      <c r="AX35" s="95"/>
      <c r="AY35" s="95"/>
      <c r="AZ35" s="171" t="str">
        <f t="shared" si="11"/>
        <v>Cumplimiento del plan de actualización de los procesos en el marco del Sistema de Gestión</v>
      </c>
      <c r="BA35" s="36">
        <f t="shared" si="12"/>
        <v>1</v>
      </c>
      <c r="BB35" s="36"/>
      <c r="BC35" s="175">
        <f t="shared" si="13"/>
        <v>0</v>
      </c>
      <c r="BD35" s="95"/>
    </row>
    <row r="36" spans="1:56" ht="93.75" customHeight="1">
      <c r="A36" s="143">
        <v>25</v>
      </c>
      <c r="B36" s="301"/>
      <c r="C36" s="301"/>
      <c r="D36" s="302"/>
      <c r="E36" s="197" t="s">
        <v>205</v>
      </c>
      <c r="F36" s="100">
        <v>0.014</v>
      </c>
      <c r="G36" s="187" t="s">
        <v>160</v>
      </c>
      <c r="H36" s="187" t="s">
        <v>206</v>
      </c>
      <c r="I36" s="187" t="s">
        <v>207</v>
      </c>
      <c r="J36" s="187" t="s">
        <v>197</v>
      </c>
      <c r="K36" s="187" t="s">
        <v>45</v>
      </c>
      <c r="L36" s="187" t="s">
        <v>203</v>
      </c>
      <c r="M36" s="100">
        <v>1</v>
      </c>
      <c r="N36" s="100">
        <v>1</v>
      </c>
      <c r="O36" s="100">
        <v>1</v>
      </c>
      <c r="P36" s="100">
        <v>1</v>
      </c>
      <c r="Q36" s="100">
        <v>1</v>
      </c>
      <c r="R36" s="157" t="s">
        <v>51</v>
      </c>
      <c r="S36" s="157" t="s">
        <v>204</v>
      </c>
      <c r="T36" s="123"/>
      <c r="U36" s="125"/>
      <c r="V36" s="95"/>
      <c r="W36" s="95"/>
      <c r="X36" s="95"/>
      <c r="Y36" s="95"/>
      <c r="Z36" s="37"/>
      <c r="AA36" s="165"/>
      <c r="AB36" s="171" t="str">
        <f t="shared" si="0"/>
        <v>Acciones correctivas documentadas y vigentes</v>
      </c>
      <c r="AC36" s="184">
        <f t="shared" si="1"/>
        <v>1</v>
      </c>
      <c r="AD36" s="185">
        <v>1</v>
      </c>
      <c r="AE36" s="100">
        <v>1</v>
      </c>
      <c r="AF36" s="108" t="s">
        <v>280</v>
      </c>
      <c r="AG36" s="108"/>
      <c r="AH36" s="171" t="str">
        <f t="shared" si="2"/>
        <v>Acciones correctivas documentadas y vigentes</v>
      </c>
      <c r="AI36" s="172">
        <f t="shared" si="3"/>
        <v>1</v>
      </c>
      <c r="AJ36" s="107"/>
      <c r="AK36" s="173">
        <f t="shared" si="4"/>
        <v>0</v>
      </c>
      <c r="AL36" s="95"/>
      <c r="AM36" s="95"/>
      <c r="AN36" s="171" t="str">
        <f t="shared" si="5"/>
        <v>Acciones correctivas documentadas y vigentes</v>
      </c>
      <c r="AO36" s="171">
        <f t="shared" si="6"/>
        <v>1</v>
      </c>
      <c r="AP36" s="95"/>
      <c r="AQ36" s="100">
        <f t="shared" si="7"/>
        <v>0</v>
      </c>
      <c r="AR36" s="95"/>
      <c r="AS36" s="95"/>
      <c r="AT36" s="171" t="str">
        <f t="shared" si="8"/>
        <v>Acciones correctivas documentadas y vigentes</v>
      </c>
      <c r="AU36" s="171">
        <f t="shared" si="9"/>
        <v>1</v>
      </c>
      <c r="AV36" s="95"/>
      <c r="AW36" s="100">
        <f t="shared" si="10"/>
        <v>0</v>
      </c>
      <c r="AX36" s="95"/>
      <c r="AY36" s="95"/>
      <c r="AZ36" s="171" t="str">
        <f t="shared" si="11"/>
        <v>Acciones correctivas documentadas y vigentes</v>
      </c>
      <c r="BA36" s="36">
        <f t="shared" si="12"/>
        <v>1</v>
      </c>
      <c r="BB36" s="36"/>
      <c r="BC36" s="175">
        <f t="shared" si="13"/>
        <v>0</v>
      </c>
      <c r="BD36" s="95"/>
    </row>
    <row r="37" spans="1:56" ht="93.75" customHeight="1" thickBot="1">
      <c r="A37" s="143">
        <v>26</v>
      </c>
      <c r="B37" s="301"/>
      <c r="C37" s="301"/>
      <c r="D37" s="302"/>
      <c r="E37" s="198" t="s">
        <v>208</v>
      </c>
      <c r="F37" s="190">
        <v>0.014</v>
      </c>
      <c r="G37" s="191" t="s">
        <v>160</v>
      </c>
      <c r="H37" s="191" t="s">
        <v>209</v>
      </c>
      <c r="I37" s="191" t="s">
        <v>210</v>
      </c>
      <c r="J37" s="191"/>
      <c r="K37" s="191" t="s">
        <v>45</v>
      </c>
      <c r="L37" s="191" t="s">
        <v>286</v>
      </c>
      <c r="M37" s="190">
        <v>1</v>
      </c>
      <c r="N37" s="190">
        <v>1</v>
      </c>
      <c r="O37" s="190">
        <v>1</v>
      </c>
      <c r="P37" s="190">
        <v>1</v>
      </c>
      <c r="Q37" s="190">
        <v>1</v>
      </c>
      <c r="R37" s="157" t="s">
        <v>51</v>
      </c>
      <c r="S37" s="157"/>
      <c r="T37" s="123"/>
      <c r="U37" s="125"/>
      <c r="V37" s="95"/>
      <c r="W37" s="95"/>
      <c r="X37" s="95"/>
      <c r="Y37" s="95"/>
      <c r="Z37" s="37"/>
      <c r="AA37" s="165"/>
      <c r="AB37" s="171" t="str">
        <f t="shared" si="0"/>
        <v>Información publicada según lineamientos de la ley de transparencia 1712 de 2014</v>
      </c>
      <c r="AC37" s="184">
        <f t="shared" si="1"/>
        <v>1</v>
      </c>
      <c r="AD37" s="109">
        <v>1</v>
      </c>
      <c r="AE37" s="100">
        <v>1</v>
      </c>
      <c r="AF37" s="108" t="s">
        <v>281</v>
      </c>
      <c r="AG37" s="186" t="s">
        <v>282</v>
      </c>
      <c r="AH37" s="171" t="str">
        <f t="shared" si="2"/>
        <v>Información publicada según lineamientos de la ley de transparencia 1712 de 2014</v>
      </c>
      <c r="AI37" s="172">
        <f t="shared" si="3"/>
        <v>1</v>
      </c>
      <c r="AJ37" s="107"/>
      <c r="AK37" s="173">
        <f t="shared" si="4"/>
        <v>0</v>
      </c>
      <c r="AL37" s="95"/>
      <c r="AM37" s="95"/>
      <c r="AN37" s="171" t="str">
        <f t="shared" si="5"/>
        <v>Información publicada según lineamientos de la ley de transparencia 1712 de 2014</v>
      </c>
      <c r="AO37" s="171">
        <f t="shared" si="6"/>
        <v>1</v>
      </c>
      <c r="AP37" s="95"/>
      <c r="AQ37" s="100">
        <f t="shared" si="7"/>
        <v>0</v>
      </c>
      <c r="AR37" s="95"/>
      <c r="AS37" s="95"/>
      <c r="AT37" s="171" t="str">
        <f t="shared" si="8"/>
        <v>Información publicada según lineamientos de la ley de transparencia 1712 de 2014</v>
      </c>
      <c r="AU37" s="171">
        <f t="shared" si="9"/>
        <v>1</v>
      </c>
      <c r="AV37" s="95"/>
      <c r="AW37" s="100">
        <f t="shared" si="10"/>
        <v>0</v>
      </c>
      <c r="AX37" s="95"/>
      <c r="AY37" s="95"/>
      <c r="AZ37" s="171" t="str">
        <f t="shared" si="11"/>
        <v>Información publicada según lineamientos de la ley de transparencia 1712 de 2014</v>
      </c>
      <c r="BA37" s="36">
        <f t="shared" si="12"/>
        <v>1</v>
      </c>
      <c r="BB37" s="36"/>
      <c r="BC37" s="175">
        <f t="shared" si="13"/>
        <v>0</v>
      </c>
      <c r="BD37" s="95"/>
    </row>
    <row r="38" spans="1:56" ht="95.25" customHeight="1">
      <c r="A38" s="113"/>
      <c r="B38" s="267" t="s">
        <v>84</v>
      </c>
      <c r="C38" s="268"/>
      <c r="D38" s="268"/>
      <c r="E38" s="269"/>
      <c r="F38" s="141">
        <f>SUM(F14:F37)</f>
        <v>1.0000000000000004</v>
      </c>
      <c r="G38" s="265"/>
      <c r="H38" s="274"/>
      <c r="I38" s="274"/>
      <c r="J38" s="274"/>
      <c r="K38" s="274"/>
      <c r="L38" s="274"/>
      <c r="M38" s="274"/>
      <c r="N38" s="274"/>
      <c r="O38" s="274"/>
      <c r="P38" s="274"/>
      <c r="Q38" s="274"/>
      <c r="R38" s="274"/>
      <c r="S38" s="274"/>
      <c r="T38" s="274"/>
      <c r="U38" s="274"/>
      <c r="V38" s="274"/>
      <c r="W38" s="274"/>
      <c r="X38" s="274"/>
      <c r="Y38" s="274"/>
      <c r="Z38" s="274"/>
      <c r="AA38" s="266"/>
      <c r="AB38" s="253" t="s">
        <v>86</v>
      </c>
      <c r="AC38" s="254"/>
      <c r="AD38" s="255"/>
      <c r="AE38" s="106">
        <f>AVERAGE(AE14:AE37)</f>
        <v>0.9166666666666666</v>
      </c>
      <c r="AF38" s="265"/>
      <c r="AG38" s="266"/>
      <c r="AH38" s="270" t="s">
        <v>87</v>
      </c>
      <c r="AI38" s="271"/>
      <c r="AJ38" s="272"/>
      <c r="AK38" s="106" t="e">
        <f>AVERAGE(AK14:AK37)</f>
        <v>#DIV/0!</v>
      </c>
      <c r="AL38" s="265"/>
      <c r="AM38" s="266"/>
      <c r="AN38" s="253" t="s">
        <v>88</v>
      </c>
      <c r="AO38" s="254"/>
      <c r="AP38" s="255"/>
      <c r="AQ38" s="106" t="e">
        <f>AVERAGE(AQ14:AQ37)</f>
        <v>#DIV/0!</v>
      </c>
      <c r="AR38" s="265"/>
      <c r="AS38" s="266"/>
      <c r="AT38" s="294" t="s">
        <v>89</v>
      </c>
      <c r="AU38" s="295"/>
      <c r="AV38" s="296"/>
      <c r="AW38" s="106" t="e">
        <f>AVERAGE(AW14:AW37)</f>
        <v>#DIV/0!</v>
      </c>
      <c r="AX38" s="114"/>
      <c r="AY38" s="253" t="s">
        <v>212</v>
      </c>
      <c r="AZ38" s="254"/>
      <c r="BA38" s="255"/>
      <c r="BB38" s="115">
        <f>AVERAGE(BC14:BC37)</f>
        <v>0</v>
      </c>
      <c r="BC38" s="289"/>
      <c r="BD38" s="290"/>
    </row>
  </sheetData>
  <sheetProtection password="D127" sheet="1"/>
  <mergeCells count="83">
    <mergeCell ref="C14:C18"/>
    <mergeCell ref="D20:D23"/>
    <mergeCell ref="C20:C23"/>
    <mergeCell ref="C24:C26"/>
    <mergeCell ref="B27:B37"/>
    <mergeCell ref="C27:C37"/>
    <mergeCell ref="D27:D32"/>
    <mergeCell ref="D33:D37"/>
    <mergeCell ref="D24:D26"/>
    <mergeCell ref="B14:B26"/>
    <mergeCell ref="BC38:BD38"/>
    <mergeCell ref="AS11:AS12"/>
    <mergeCell ref="AR11:AR12"/>
    <mergeCell ref="AZ10:BD10"/>
    <mergeCell ref="AN38:AP38"/>
    <mergeCell ref="AT38:AV38"/>
    <mergeCell ref="AY38:BA38"/>
    <mergeCell ref="AY11:AY12"/>
    <mergeCell ref="BC11:BC12"/>
    <mergeCell ref="AW11:AW12"/>
    <mergeCell ref="AH8:AM8"/>
    <mergeCell ref="AN8:AS8"/>
    <mergeCell ref="AT8:AY8"/>
    <mergeCell ref="AT11:AV11"/>
    <mergeCell ref="AH10:AM10"/>
    <mergeCell ref="AN10:AS10"/>
    <mergeCell ref="AT10:AY10"/>
    <mergeCell ref="AX11:AX12"/>
    <mergeCell ref="AQ11:AQ12"/>
    <mergeCell ref="AT9:AY9"/>
    <mergeCell ref="AL38:AM38"/>
    <mergeCell ref="AR38:AS38"/>
    <mergeCell ref="AK11:AK12"/>
    <mergeCell ref="B38:E38"/>
    <mergeCell ref="AH38:AJ38"/>
    <mergeCell ref="AF11:AF12"/>
    <mergeCell ref="AH11:AJ11"/>
    <mergeCell ref="G38:AA38"/>
    <mergeCell ref="AF38:AG38"/>
    <mergeCell ref="D14:D18"/>
    <mergeCell ref="A1:AA1"/>
    <mergeCell ref="A2:AA2"/>
    <mergeCell ref="AM11:AM12"/>
    <mergeCell ref="AB38:AD38"/>
    <mergeCell ref="AL11:AL12"/>
    <mergeCell ref="AB7:AG7"/>
    <mergeCell ref="AB8:AG8"/>
    <mergeCell ref="A9:D10"/>
    <mergeCell ref="W11:AA11"/>
    <mergeCell ref="Y12:Z12"/>
    <mergeCell ref="AE11:AE12"/>
    <mergeCell ref="E11:T11"/>
    <mergeCell ref="AB11:AD11"/>
    <mergeCell ref="AG11:AG12"/>
    <mergeCell ref="AZ8:BD8"/>
    <mergeCell ref="E9:AA10"/>
    <mergeCell ref="AB9:AG9"/>
    <mergeCell ref="AH9:AM9"/>
    <mergeCell ref="AN9:AS9"/>
    <mergeCell ref="AZ11:BB11"/>
    <mergeCell ref="BD11:BD12"/>
    <mergeCell ref="AN11:AP11"/>
    <mergeCell ref="AB10:AG10"/>
    <mergeCell ref="AZ9:BD9"/>
    <mergeCell ref="E3:J3"/>
    <mergeCell ref="G4:J4"/>
    <mergeCell ref="G5:J5"/>
    <mergeCell ref="G6:J6"/>
    <mergeCell ref="G7:J7"/>
    <mergeCell ref="AZ7:BD7"/>
    <mergeCell ref="AT7:AY7"/>
    <mergeCell ref="AH7:AM7"/>
    <mergeCell ref="C3:D3"/>
    <mergeCell ref="C4:D4"/>
    <mergeCell ref="C5:D5"/>
    <mergeCell ref="C6:D6"/>
    <mergeCell ref="C7:D7"/>
    <mergeCell ref="A3:B3"/>
    <mergeCell ref="A4:B4"/>
    <mergeCell ref="A5:B5"/>
    <mergeCell ref="A6:B6"/>
    <mergeCell ref="A7:B7"/>
    <mergeCell ref="AN7:AS7"/>
  </mergeCells>
  <conditionalFormatting sqref="BB38 AK38 AD14 AQ14:AQ38 AW14:AW38 BC14:BC38 AE14:AE27 AE29:AE30 AE34:AE38">
    <cfRule type="containsText" priority="257" dxfId="0" operator="containsText" text="N/A">
      <formula>NOT(ISERROR(SEARCH("N/A",AD14)))</formula>
    </cfRule>
    <cfRule type="cellIs" priority="258" dxfId="2" operator="between">
      <formula>'PLAN GESTION POR PROCESO'!#REF!</formula>
      <formula>'PLAN GESTION POR PROCESO'!#REF!</formula>
    </cfRule>
    <cfRule type="cellIs" priority="259" dxfId="1" operator="between">
      <formula>'PLAN GESTION POR PROCESO'!#REF!</formula>
      <formula>'PLAN GESTION POR PROCESO'!#REF!</formula>
    </cfRule>
    <cfRule type="cellIs" priority="260" dxfId="20" operator="between">
      <formula>'PLAN GESTION POR PROCESO'!#REF!</formula>
      <formula>'PLAN GESTION POR PROCESO'!#REF!</formula>
    </cfRule>
  </conditionalFormatting>
  <conditionalFormatting sqref="AE38">
    <cfRule type="colorScale" priority="48" dxfId="21">
      <colorScale>
        <cfvo type="min" val="0"/>
        <cfvo type="percentile" val="50"/>
        <cfvo type="max"/>
        <color rgb="FFF8696B"/>
        <color rgb="FFFFEB84"/>
        <color rgb="FF63BE7B"/>
      </colorScale>
    </cfRule>
  </conditionalFormatting>
  <conditionalFormatting sqref="AK38">
    <cfRule type="colorScale" priority="47" dxfId="21">
      <colorScale>
        <cfvo type="min" val="0"/>
        <cfvo type="percentile" val="50"/>
        <cfvo type="max"/>
        <color rgb="FFF8696B"/>
        <color rgb="FFFFEB84"/>
        <color rgb="FF63BE7B"/>
      </colorScale>
    </cfRule>
  </conditionalFormatting>
  <conditionalFormatting sqref="AQ38">
    <cfRule type="colorScale" priority="46" dxfId="21">
      <colorScale>
        <cfvo type="min" val="0"/>
        <cfvo type="percentile" val="50"/>
        <cfvo type="max"/>
        <color rgb="FFF8696B"/>
        <color rgb="FFFFEB84"/>
        <color rgb="FF63BE7B"/>
      </colorScale>
    </cfRule>
  </conditionalFormatting>
  <conditionalFormatting sqref="AW38">
    <cfRule type="colorScale" priority="45" dxfId="21">
      <colorScale>
        <cfvo type="min" val="0"/>
        <cfvo type="percentile" val="50"/>
        <cfvo type="max"/>
        <color rgb="FFF8696B"/>
        <color rgb="FFFFEB84"/>
        <color rgb="FF63BE7B"/>
      </colorScale>
    </cfRule>
  </conditionalFormatting>
  <conditionalFormatting sqref="AD14:AE14 AE15:AE27 AE29:AE30 AE34:AE37">
    <cfRule type="containsText" priority="33" dxfId="0" operator="containsText" text="N/A">
      <formula>NOT(ISERROR(SEARCH("N/A",AD14)))</formula>
    </cfRule>
  </conditionalFormatting>
  <conditionalFormatting sqref="BB38">
    <cfRule type="colorScale" priority="343" dxfId="21">
      <colorScale>
        <cfvo type="min" val="0"/>
        <cfvo type="percentile" val="50"/>
        <cfvo type="max"/>
        <color rgb="FFF8696B"/>
        <color rgb="FFFFEB84"/>
        <color rgb="FF63BE7B"/>
      </colorScale>
    </cfRule>
  </conditionalFormatting>
  <conditionalFormatting sqref="BB14:BB20">
    <cfRule type="colorScale" priority="345" dxfId="21">
      <colorScale>
        <cfvo type="min" val="0"/>
        <cfvo type="percentile" val="50"/>
        <cfvo type="max"/>
        <color rgb="FF63BE7B"/>
        <color rgb="FFFFEB84"/>
        <color rgb="FFF8696B"/>
      </colorScale>
    </cfRule>
  </conditionalFormatting>
  <conditionalFormatting sqref="BB14:BB38">
    <cfRule type="colorScale" priority="415" dxfId="21">
      <colorScale>
        <cfvo type="min" val="0"/>
        <cfvo type="percentile" val="50"/>
        <cfvo type="max"/>
        <color rgb="FF63BE7B"/>
        <color rgb="FFFFEB84"/>
        <color rgb="FFF8696B"/>
      </colorScale>
    </cfRule>
  </conditionalFormatting>
  <conditionalFormatting sqref="AE28">
    <cfRule type="containsText" priority="17" dxfId="0" operator="containsText" text="N/A">
      <formula>NOT(ISERROR(SEARCH("N/A",AE28)))</formula>
    </cfRule>
    <cfRule type="cellIs" priority="18" dxfId="2" operator="between">
      <formula>'PLAN GESTION POR PROCESO'!#REF!</formula>
      <formula>'PLAN GESTION POR PROCESO'!#REF!</formula>
    </cfRule>
    <cfRule type="cellIs" priority="19" dxfId="1" operator="between">
      <formula>'PLAN GESTION POR PROCESO'!#REF!</formula>
      <formula>'PLAN GESTION POR PROCESO'!#REF!</formula>
    </cfRule>
    <cfRule type="cellIs" priority="20" dxfId="20" operator="between">
      <formula>'PLAN GESTION POR PROCESO'!#REF!</formula>
      <formula>'PLAN GESTION POR PROCESO'!#REF!</formula>
    </cfRule>
  </conditionalFormatting>
  <conditionalFormatting sqref="AE28">
    <cfRule type="containsText" priority="16" dxfId="0" operator="containsText" text="N/A">
      <formula>NOT(ISERROR(SEARCH("N/A",AE28)))</formula>
    </cfRule>
  </conditionalFormatting>
  <conditionalFormatting sqref="AE31">
    <cfRule type="containsText" priority="12" dxfId="0" operator="containsText" text="N/A">
      <formula>NOT(ISERROR(SEARCH("N/A",AE31)))</formula>
    </cfRule>
    <cfRule type="cellIs" priority="13" dxfId="2" operator="between">
      <formula>'PLAN GESTION POR PROCESO'!#REF!</formula>
      <formula>'PLAN GESTION POR PROCESO'!#REF!</formula>
    </cfRule>
    <cfRule type="cellIs" priority="14" dxfId="1" operator="between">
      <formula>'PLAN GESTION POR PROCESO'!#REF!</formula>
      <formula>'PLAN GESTION POR PROCESO'!#REF!</formula>
    </cfRule>
    <cfRule type="cellIs" priority="15" dxfId="20" operator="between">
      <formula>'PLAN GESTION POR PROCESO'!#REF!</formula>
      <formula>'PLAN GESTION POR PROCESO'!#REF!</formula>
    </cfRule>
  </conditionalFormatting>
  <conditionalFormatting sqref="AE31">
    <cfRule type="containsText" priority="11" dxfId="0" operator="containsText" text="N/A">
      <formula>NOT(ISERROR(SEARCH("N/A",AE31)))</formula>
    </cfRule>
  </conditionalFormatting>
  <conditionalFormatting sqref="AE32">
    <cfRule type="containsText" priority="7" dxfId="0" operator="containsText" text="N/A">
      <formula>NOT(ISERROR(SEARCH("N/A",AE32)))</formula>
    </cfRule>
    <cfRule type="cellIs" priority="8" dxfId="2" operator="between">
      <formula>'PLAN GESTION POR PROCESO'!#REF!</formula>
      <formula>'PLAN GESTION POR PROCESO'!#REF!</formula>
    </cfRule>
    <cfRule type="cellIs" priority="9" dxfId="1" operator="between">
      <formula>'PLAN GESTION POR PROCESO'!#REF!</formula>
      <formula>'PLAN GESTION POR PROCESO'!#REF!</formula>
    </cfRule>
    <cfRule type="cellIs" priority="10" dxfId="20" operator="between">
      <formula>'PLAN GESTION POR PROCESO'!#REF!</formula>
      <formula>'PLAN GESTION POR PROCESO'!#REF!</formula>
    </cfRule>
  </conditionalFormatting>
  <conditionalFormatting sqref="AE32">
    <cfRule type="containsText" priority="6" dxfId="0" operator="containsText" text="N/A">
      <formula>NOT(ISERROR(SEARCH("N/A",AE32)))</formula>
    </cfRule>
  </conditionalFormatting>
  <conditionalFormatting sqref="AE33">
    <cfRule type="containsText" priority="2" dxfId="0" operator="containsText" text="N/A">
      <formula>NOT(ISERROR(SEARCH("N/A",AE33)))</formula>
    </cfRule>
    <cfRule type="cellIs" priority="3" dxfId="2" operator="between">
      <formula>'PLAN GESTION POR PROCESO'!#REF!</formula>
      <formula>'PLAN GESTION POR PROCESO'!#REF!</formula>
    </cfRule>
    <cfRule type="cellIs" priority="4" dxfId="1" operator="between">
      <formula>'PLAN GESTION POR PROCESO'!#REF!</formula>
      <formula>'PLAN GESTION POR PROCESO'!#REF!</formula>
    </cfRule>
    <cfRule type="cellIs" priority="5" dxfId="20" operator="between">
      <formula>'PLAN GESTION POR PROCESO'!#REF!</formula>
      <formula>'PLAN GESTION POR PROCESO'!#REF!</formula>
    </cfRule>
  </conditionalFormatting>
  <conditionalFormatting sqref="AE33">
    <cfRule type="containsText" priority="1" dxfId="0" operator="containsText" text="N/A">
      <formula>NOT(ISERROR(SEARCH("N/A",AE33)))</formula>
    </cfRule>
  </conditionalFormatting>
  <dataValidations count="10">
    <dataValidation type="list" allowBlank="1" showInputMessage="1" showErrorMessage="1" promptTitle="Cualquier contenido" error="Escriba un texto " sqref="G14:G18">
      <formula1>META02</formula1>
    </dataValidation>
    <dataValidation type="list" allowBlank="1" showInputMessage="1" showErrorMessage="1" sqref="AD5">
      <formula1>$BD$7:$BD$8</formula1>
    </dataValidation>
    <dataValidation type="list" allowBlank="1" showInputMessage="1" showErrorMessage="1" promptTitle="Cualquier contenido" error="Escriba un texto " sqref="G27:G33 G37">
      <formula1>META2</formula1>
    </dataValidation>
    <dataValidation type="list" allowBlank="1" showInputMessage="1" showErrorMessage="1" sqref="G19:G26">
      <formula1>META02</formula1>
    </dataValidation>
    <dataValidation type="list" allowBlank="1" showInputMessage="1" showErrorMessage="1" sqref="K14:K37">
      <formula1>PROGRAMACION</formula1>
    </dataValidation>
    <dataValidation type="list" allowBlank="1" showInputMessage="1" showErrorMessage="1" sqref="R14:R37">
      <formula1>INDICADOR</formula1>
    </dataValidation>
    <dataValidation type="list" allowBlank="1" showInputMessage="1" showErrorMessage="1" sqref="W14:W37">
      <formula1>FUENTE</formula1>
    </dataValidation>
    <dataValidation type="list" allowBlank="1" showInputMessage="1" showErrorMessage="1" sqref="X14:X37">
      <formula1>RUBROS</formula1>
    </dataValidation>
    <dataValidation type="list" allowBlank="1" showInputMessage="1" showErrorMessage="1" sqref="Y14:Y37">
      <formula1>CODIGO</formula1>
    </dataValidation>
    <dataValidation type="list" allowBlank="1" showInputMessage="1" showErrorMessage="1" sqref="V14:V37">
      <formula1>CONTRALORIA</formula1>
    </dataValidation>
  </dataValidations>
  <hyperlinks>
    <hyperlink ref="AG37" r:id="rId1" display="http://www.gobiernobogota.gov.co/transparencia/instrumentos-gestion-informacion-publica/relacionados-la-informacion/107-registro"/>
  </hyperlinks>
  <printOptions/>
  <pageMargins left="0.7086614173228347" right="0.7086614173228347" top="0.7480314960629921" bottom="0.7480314960629921" header="0.31496062992125984" footer="0.31496062992125984"/>
  <pageSetup horizontalDpi="300" verticalDpi="300" orientation="landscape" paperSize="14" scale="23" r:id="rId5"/>
  <headerFooter>
    <oddFooter>&amp;RCódigo: PLE-PIN-F017
Versión: 1
Vigencia desde: 8 septiembre de 2017
</oddFooter>
  </headerFooter>
  <colBreaks count="1" manualBreakCount="1">
    <brk id="27" max="42" man="1"/>
  </colBreaks>
  <drawing r:id="rId4"/>
  <legacyDrawing r:id="rId3"/>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38</v>
      </c>
      <c r="B1" t="s">
        <v>25</v>
      </c>
      <c r="C1" t="s">
        <v>41</v>
      </c>
      <c r="D1" t="s">
        <v>43</v>
      </c>
      <c r="F1" t="s">
        <v>20</v>
      </c>
    </row>
    <row r="2" spans="1:6" ht="15">
      <c r="A2" t="s">
        <v>32</v>
      </c>
      <c r="B2" t="s">
        <v>39</v>
      </c>
      <c r="D2" t="s">
        <v>44</v>
      </c>
      <c r="F2" t="s">
        <v>50</v>
      </c>
    </row>
    <row r="3" spans="1:6" ht="15">
      <c r="A3" t="s">
        <v>33</v>
      </c>
      <c r="B3" t="s">
        <v>40</v>
      </c>
      <c r="C3" t="s">
        <v>90</v>
      </c>
      <c r="D3" t="s">
        <v>45</v>
      </c>
      <c r="F3" t="s">
        <v>51</v>
      </c>
    </row>
    <row r="4" spans="1:6" ht="15">
      <c r="A4" t="s">
        <v>34</v>
      </c>
      <c r="C4" t="s">
        <v>91</v>
      </c>
      <c r="D4" t="s">
        <v>46</v>
      </c>
      <c r="F4" t="s">
        <v>52</v>
      </c>
    </row>
    <row r="5" spans="1:4" ht="15">
      <c r="A5" t="s">
        <v>35</v>
      </c>
      <c r="C5" t="s">
        <v>92</v>
      </c>
      <c r="D5" t="s">
        <v>47</v>
      </c>
    </row>
    <row r="6" spans="1:7" ht="15">
      <c r="A6" t="s">
        <v>36</v>
      </c>
      <c r="C6" t="s">
        <v>93</v>
      </c>
      <c r="E6" t="s">
        <v>66</v>
      </c>
      <c r="G6" t="s">
        <v>67</v>
      </c>
    </row>
    <row r="7" spans="1:7" ht="15">
      <c r="A7" t="s">
        <v>37</v>
      </c>
      <c r="E7" t="s">
        <v>48</v>
      </c>
      <c r="G7" t="s">
        <v>68</v>
      </c>
    </row>
    <row r="8" spans="5:7" ht="15">
      <c r="E8" t="s">
        <v>49</v>
      </c>
      <c r="G8" t="s">
        <v>69</v>
      </c>
    </row>
    <row r="9" ht="15">
      <c r="E9" t="s">
        <v>64</v>
      </c>
    </row>
    <row r="10" ht="15">
      <c r="E10" t="s">
        <v>65</v>
      </c>
    </row>
    <row r="12" spans="1:8" s="3" customFormat="1" ht="74.25" customHeight="1">
      <c r="A12" s="11"/>
      <c r="C12" s="12"/>
      <c r="D12" s="6"/>
      <c r="H12" s="3" t="s">
        <v>71</v>
      </c>
    </row>
    <row r="13" spans="1:8" s="3" customFormat="1" ht="74.25" customHeight="1">
      <c r="A13" s="11"/>
      <c r="C13" s="12"/>
      <c r="D13" s="6"/>
      <c r="H13" s="3" t="s">
        <v>72</v>
      </c>
    </row>
    <row r="14" spans="1:8" s="3" customFormat="1" ht="74.25" customHeight="1">
      <c r="A14" s="11"/>
      <c r="C14" s="12"/>
      <c r="D14" s="2"/>
      <c r="H14" s="3" t="s">
        <v>73</v>
      </c>
    </row>
    <row r="15" spans="1:8" s="3" customFormat="1" ht="74.25" customHeight="1">
      <c r="A15" s="11"/>
      <c r="C15" s="12"/>
      <c r="D15" s="2"/>
      <c r="H15" s="3" t="s">
        <v>74</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29</v>
      </c>
      <c r="C99" t="s">
        <v>53</v>
      </c>
    </row>
    <row r="100" spans="2:3" ht="30">
      <c r="B100" s="10">
        <v>1167</v>
      </c>
      <c r="C100" s="3" t="s">
        <v>54</v>
      </c>
    </row>
    <row r="101" spans="2:3" ht="30">
      <c r="B101" s="10">
        <v>1131</v>
      </c>
      <c r="C101" s="3" t="s">
        <v>55</v>
      </c>
    </row>
    <row r="102" spans="2:3" ht="30">
      <c r="B102" s="10">
        <v>1177</v>
      </c>
      <c r="C102" s="3" t="s">
        <v>56</v>
      </c>
    </row>
    <row r="103" spans="2:3" ht="30">
      <c r="B103" s="10">
        <v>1094</v>
      </c>
      <c r="C103" s="3" t="s">
        <v>57</v>
      </c>
    </row>
    <row r="104" spans="2:3" ht="30">
      <c r="B104" s="10">
        <v>1128</v>
      </c>
      <c r="C104" s="3" t="s">
        <v>58</v>
      </c>
    </row>
    <row r="105" spans="2:3" ht="30">
      <c r="B105" s="10">
        <v>1095</v>
      </c>
      <c r="C105" s="3" t="s">
        <v>59</v>
      </c>
    </row>
    <row r="106" spans="2:3" ht="45">
      <c r="B106" s="10">
        <v>1129</v>
      </c>
      <c r="C106" s="3" t="s">
        <v>60</v>
      </c>
    </row>
    <row r="107" spans="2:3" ht="45">
      <c r="B107" s="10">
        <v>1120</v>
      </c>
      <c r="C107" s="3" t="s">
        <v>61</v>
      </c>
    </row>
    <row r="108" ht="15">
      <c r="B108" s="9"/>
    </row>
    <row r="109" ht="15">
      <c r="B109" s="9"/>
    </row>
  </sheetData>
  <sheetProtection/>
  <conditionalFormatting sqref="C13">
    <cfRule type="colorScale" priority="1" dxfId="21">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 Jimenez Castro</cp:lastModifiedBy>
  <cp:lastPrinted>2017-12-06T19:59:49Z</cp:lastPrinted>
  <dcterms:created xsi:type="dcterms:W3CDTF">2016-04-29T15:58:00Z</dcterms:created>
  <dcterms:modified xsi:type="dcterms:W3CDTF">2018-06-27T22:42:40Z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