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49" activeTab="0"/>
  </bookViews>
  <sheets>
    <sheet name="PLAN GESTION POR PROCESO" sheetId="1" r:id="rId1"/>
    <sheet name="Hoja2" sheetId="2" state="hidden" r:id="rId2"/>
  </sheets>
  <externalReferences>
    <externalReference r:id="rId5"/>
  </externalReferences>
  <definedNames>
    <definedName name="_xlfn.AGGREGATE" hidden="1">#NAME?</definedName>
    <definedName name="_xlnm.Print_Area" localSheetId="0">'PLAN GESTION POR PROCESO'!$A$1:$BE$36</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PROCESO'!$1:$13</definedName>
  </definedNames>
  <calcPr fullCalcOnLoad="1"/>
</workbook>
</file>

<file path=xl/comments1.xml><?xml version="1.0" encoding="utf-8"?>
<comments xmlns="http://schemas.openxmlformats.org/spreadsheetml/2006/main">
  <authors>
    <author>juan.jimenez</author>
  </authors>
  <commentList>
    <comment ref="Z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X12" authorId="0">
      <text>
        <r>
          <rPr>
            <b/>
            <sz val="8"/>
            <rFont val="Tahoma"/>
            <family val="2"/>
          </rPr>
          <t>juan.jimenez:</t>
        </r>
        <r>
          <rPr>
            <sz val="8"/>
            <rFont val="Tahoma"/>
            <family val="2"/>
          </rPr>
          <t xml:space="preserve">
Asociar la fuente de financiacion
-Recursos Inversion
-Recursos Funcionamiento</t>
        </r>
      </text>
    </comment>
    <comment ref="AB12" authorId="0">
      <text>
        <r>
          <rPr>
            <b/>
            <sz val="8"/>
            <rFont val="Tahoma"/>
            <family val="2"/>
          </rPr>
          <t>juan.jimenez:</t>
        </r>
        <r>
          <rPr>
            <sz val="8"/>
            <rFont val="Tahoma"/>
            <family val="2"/>
          </rPr>
          <t xml:space="preserve">
Cuantificar el valor total (en millones de pesos) de cada meta</t>
        </r>
      </text>
    </comment>
    <comment ref="W12" authorId="0">
      <text>
        <r>
          <rPr>
            <b/>
            <sz val="8"/>
            <rFont val="Tahoma"/>
            <family val="2"/>
          </rPr>
          <t>juan.jimenez:</t>
        </r>
        <r>
          <rPr>
            <sz val="8"/>
            <rFont val="Tahoma"/>
            <family val="2"/>
          </rPr>
          <t xml:space="preserve">
Dejar este apartado para el diligenciamiento en la DPSI</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<sst xmlns="http://schemas.openxmlformats.org/spreadsheetml/2006/main" count="461" uniqueCount="254">
  <si>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</si>
  <si>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</si>
  <si>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</si>
  <si>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</si>
  <si>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</si>
  <si>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</si>
  <si>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</si>
  <si>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</si>
  <si>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</si>
  <si>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</si>
  <si>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</si>
  <si>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</si>
  <si>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</si>
  <si>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</si>
  <si>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</si>
  <si>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</si>
  <si>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</si>
  <si>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</si>
  <si>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</si>
  <si>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</si>
  <si>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</si>
  <si>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</si>
  <si>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</si>
  <si>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</si>
  <si>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</si>
  <si>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</si>
  <si>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</si>
  <si>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</si>
  <si>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</si>
  <si>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</si>
  <si>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</si>
  <si>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</si>
  <si>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</si>
  <si>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</si>
  <si>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</si>
  <si>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</si>
  <si>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</si>
  <si>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</si>
  <si>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</si>
  <si>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</si>
  <si>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</si>
  <si>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</si>
  <si>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</si>
  <si>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</si>
  <si>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</si>
  <si>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</si>
  <si>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</si>
  <si>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</si>
  <si>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</si>
  <si>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</si>
  <si>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</si>
  <si>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</si>
  <si>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</si>
  <si>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</si>
  <si>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</si>
  <si>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</si>
  <si>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</si>
  <si>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</si>
  <si>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</si>
  <si>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</si>
  <si>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</si>
  <si>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</si>
  <si>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</si>
  <si>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</si>
  <si>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</si>
  <si>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</si>
  <si>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</si>
  <si>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</si>
  <si>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</si>
  <si>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</si>
  <si>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</si>
  <si>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</si>
  <si>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</si>
  <si>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</si>
  <si>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</si>
  <si>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</si>
  <si>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</si>
  <si>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</si>
  <si>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</si>
  <si>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</si>
  <si>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</si>
  <si>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</si>
  <si>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</si>
  <si>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</si>
  <si>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</si>
  <si>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</si>
  <si>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</si>
  <si>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</si>
  <si>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</si>
  <si>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</si>
  <si>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</si>
  <si>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</si>
  <si>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</si>
  <si>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</si>
  <si>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</si>
  <si>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</si>
  <si>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</si>
  <si>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</si>
  <si>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</si>
  <si>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</si>
  <si>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</si>
  <si>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</si>
  <si>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</si>
  <si>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</si>
  <si>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</si>
  <si>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de TIC</t>
  </si>
  <si>
    <t>Director de TIC</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</si>
  <si>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</si>
  <si>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</si>
  <si>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</si>
  <si>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</si>
  <si>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</si>
  <si>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</si>
  <si>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</si>
  <si>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</si>
  <si>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Porcentaje de cumplimiento de las acciones según el Plan de Implementación del Modelo Integrado de Planeación</t>
  </si>
  <si>
    <t>ACCIONES SEGÚN EL PLAN DE IMPLEMENTACIÓN DEL MODELO INTEGRADO DE PLANEACIÓN</t>
  </si>
  <si>
    <t>Seguimiento al Plan de Implementación del MIPG</t>
  </si>
  <si>
    <t>Porcentaje de servidores públicos entrenados en puesto de trabajo</t>
  </si>
  <si>
    <t>Porcentaje de personas entrenadas en puesto de trabajo</t>
  </si>
  <si>
    <t>Actas de Reunión</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</si>
  <si>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</si>
  <si>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</si>
  <si>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</si>
  <si>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Mediciones de desempeño ambiental realizadas en el proceso/alcaldia local</t>
  </si>
  <si>
    <t>Numero de mediciones del desempeño ambiental en el proceso/alcaldia local realizados</t>
  </si>
  <si>
    <t>Gestión Ambiental</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</si>
  <si>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</si>
  <si>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</si>
  <si>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</si>
  <si>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</si>
  <si>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</si>
  <si>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</si>
  <si>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</si>
  <si>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</si>
  <si>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</si>
  <si>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</si>
  <si>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</si>
  <si>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</si>
  <si>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</si>
  <si>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N/A</t>
  </si>
  <si>
    <t>Reportes de Riesgos y Servicio No Conforme</t>
  </si>
  <si>
    <t>REPORTES GESTION DEL RIESGO</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</si>
  <si>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</si>
  <si>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</si>
  <si>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</si>
  <si>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</si>
  <si>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</si>
  <si>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(No. De acciones de plan de mejoramiento responsabilidad del proceso documentadas y vigentes/No. De acciones bajo responsabilidad del proceso)*100</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</si>
  <si>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</si>
  <si>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</si>
  <si>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</si>
  <si>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EN CONSTRUCCIÓN</t>
  </si>
  <si>
    <t>Constancia de realización de ejercicios de evaluación del normograma aplicables al proceso/Alcaldía de conformidad con  el procedimiento para la identificación y evaluación de requisitos legales</t>
  </si>
  <si>
    <t>Cumplimiento de las actividades asignadas al proceso/alcaldía en el plan de implementación del MIPG</t>
  </si>
  <si>
    <t>Cumplimiento de las actividade del PAAC 2018</t>
  </si>
  <si>
    <t>Lista de chequeo de medición ambiental en el proceso/alcaldía</t>
  </si>
  <si>
    <t>Buena practica y lección aprendida registrada en el AGORA</t>
  </si>
  <si>
    <t>ORFEO depurado de comunicaciones (Excepto derechos de petición)</t>
  </si>
  <si>
    <t>Reporte de riesgos remitido a la OAP</t>
  </si>
  <si>
    <t>Cumplimiento de la actualización documental del proceso</t>
  </si>
  <si>
    <t>Acciones de mejora asignadas al proceso actualizadas y documentadas</t>
  </si>
  <si>
    <t>Información publicada conforme a  los requisitos e indice de transparencia</t>
  </si>
  <si>
    <t>Instaurar la capacidad de Arquitectura Empresarial como una práctica estratégica que permita atender metodológicamente las necesidades actuales y futuras de la SDG</t>
  </si>
  <si>
    <t>Elaborar 4  documentos basados en el modelo gestión estratégico de TI dentro de la entidad.</t>
  </si>
  <si>
    <t>Cronograma</t>
  </si>
  <si>
    <t>Dirección de TI</t>
  </si>
  <si>
    <t>Profesional Designado</t>
  </si>
  <si>
    <t>Revisión trimestral de avance frente a línea base</t>
  </si>
  <si>
    <t>Mejorar la productividad y eficiencia en la SDG, desarrollando las competencias de uso y apropiación de las TIC.</t>
  </si>
  <si>
    <t>Cumplir con el 100% de las acciones programadas en la Plan de Acción de GEL para cada vigencia</t>
  </si>
  <si>
    <t>Implementar sistemas de Información que apoyen el cumplimiento del Objetivos estratégicos de la SDG</t>
  </si>
  <si>
    <t>Implementar 1 programa de renovación Tecnológica para fortalecer los procesos de la entidad.</t>
  </si>
  <si>
    <t>Establecer y mantener el gobierno de información de la SDG, que permita la planeación, gestión, análisis y visualización de la información de calidad que apoye la toma de decisiones.</t>
  </si>
  <si>
    <t>Adoptar y fortalecer buenas prácticas de seguridad y privacidad de la información alineadas al negocio y orientadas hacia una seguridad digital.</t>
  </si>
  <si>
    <t>Proveer servicios tecnológicos alineados a las iniciativas estratégicas de la SDG con orientación al servicio y las necesidades de los usuarios.</t>
  </si>
  <si>
    <t>Mejorar  al 0,94 el índice  de disponibilidad de los servicios tecnológicos de la entidad.
Implementar 1  esquema de alta disponibilidad de los servicios principales y/o críticos de la entidad en TIC
Implementar 1 metodología de mejores prácticas en gestión de servicios (ITIL).</t>
  </si>
  <si>
    <t>Implementar 1  esquema de alta disponibilidad de los servicios principales y/o críticos de la entidad en TIC</t>
  </si>
  <si>
    <t>Actas de entrenamiento en puesto de trabajo a los servidores públicos vinculados al Proceso Gerencia de TIl</t>
  </si>
  <si>
    <t>cronograma del aplicativo para el cumplimiento de la producción</t>
  </si>
  <si>
    <t>cronograma de arquitectura empresarial definidas para la vigencia 2018</t>
  </si>
  <si>
    <t>cronograma de  Uso y Apropiación definidas para la vigencia 2018</t>
  </si>
  <si>
    <t>cronograma de  Seguridad y Privacidad de la Información definidas para la vigencia 2018</t>
  </si>
  <si>
    <t>cronograma de Gestión de Información definidas para la vigencia 2018</t>
  </si>
  <si>
    <t>Porcentaje de cumplimiento del cronograma de implementación del aplicativo</t>
  </si>
  <si>
    <t>(Porcentaje del cronograma del aplicativo cumplido/ Porcentaje del cronograma del aplicativo determinado para el periodo a evaluar)*100</t>
  </si>
  <si>
    <t>(Porcentaje del cronograma cumplido/ Porcentaje del cronograma determinado para el periodo a evaluar)*100</t>
  </si>
  <si>
    <t xml:space="preserve">Ejecutar el 100% de las actividades del cronograma para la puesta en producción del nuevo sistema de información para Inspecciones de Policía (SIIC) V.1,0.
</t>
  </si>
  <si>
    <t>Ejecutar el 100% de las actividades del cronograma para la puesta en producción del nuevo sistema para la Gestión Documental (MEMEX-POXTA) V.1,0.</t>
  </si>
  <si>
    <t>Ejecutar el 100% de las actividades del cronograma para la puesta en producción del  sistema SIPSE Localidades V.1,0.</t>
  </si>
  <si>
    <t>Cumplir el 100% de las actividades determinadas en el cronograma de vigencia 2018, para el Proyecto de Uso y Apropiación de TI.</t>
  </si>
  <si>
    <t>Cumplir el 100% de las actividades determinadas en el cronograma de vigencia 2018, para el Proyecto de Seguridad y Privacidad de la Información.</t>
  </si>
  <si>
    <t>Cumplir el 100% de las actividades determinadas en el cronograma de vigencia 2018, para el Proyecto de Gestión de la Información.</t>
  </si>
  <si>
    <t>Cumplir el 100% de las actividades determinadas en el cronograma de vigencia 2018, para el Proyecto de Servicios Tecnológicos.</t>
  </si>
  <si>
    <t>Cumplir el 100% de las actividades determinadas en el cronogramade vigencia 2018, para planeación de  TI (Arquitectura Empresarial)</t>
  </si>
  <si>
    <t>Porcentaje de cumplimiento de las actividades del cronograma de planeación de TI (Arquitectura empresarial) definidas para la vigencia 2018</t>
  </si>
  <si>
    <t>Porcentaje de cumplimiento de las actividades del cronograma de Uso y Apropiación definidas para la vigencia 2018</t>
  </si>
  <si>
    <t>Porcentaje de cumplimiento de las actividades del cronograma de de Seguridad y Privacidad de la Información definidas para la vigencia 2018</t>
  </si>
  <si>
    <t>Porcentaje de cumplimiento de las actividades del cronograma de de Gestión de Información definidas para la vigencia 2018</t>
  </si>
  <si>
    <t>Porcentaje de cumplimiento de las actividades del cronograma de Proyecto de Servicios Tecnológicos definidas para la vigencia 2018</t>
  </si>
  <si>
    <t>REPORTA INTERNO</t>
  </si>
  <si>
    <t>Ruth Lady Arias</t>
  </si>
  <si>
    <t>Javier Bautista</t>
  </si>
  <si>
    <t>Nohora Vasquez</t>
  </si>
  <si>
    <t>Luis Alejandro Vargas</t>
  </si>
  <si>
    <t>Carlos Andres Sanchez</t>
  </si>
  <si>
    <t>Sonia Cabarcas</t>
  </si>
  <si>
    <t>Sandra Pereira</t>
  </si>
  <si>
    <t>Gloria Medina</t>
  </si>
  <si>
    <t>Nubia Liliana Sarmiento</t>
  </si>
  <si>
    <t>Zulma Ramos</t>
  </si>
  <si>
    <t>Disminuir a 0 la cantidad de requerimientos ciudadanos vencidos asignados al proceso/ Alcaldia Local, seguón el resultado presentado en la vigencia 2017 y la información generada por servicio a la ciudadania</t>
  </si>
  <si>
    <t>Requerimiento ciudadanos en cero</t>
  </si>
  <si>
    <t>Cronograma de Proyectos de Servicios Tecnólogicos definidas para la vigencia 2018</t>
  </si>
  <si>
    <t>Jorge Espitia /Adriana Roa</t>
  </si>
  <si>
    <t>Carlos Andres Sanchez/ Nubia Liliana Sarmiento</t>
  </si>
  <si>
    <t>Oscar Camargo /Sonia Cabarcas</t>
  </si>
  <si>
    <t>Carlos Andres Sanchez/ Claudia Rodriguez</t>
  </si>
  <si>
    <t>Nohora Vasquez /Nohora Vasquez</t>
  </si>
  <si>
    <t>DTI</t>
  </si>
  <si>
    <t>De las 38 actividades programadas en el cronograma actual, hay 24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</si>
  <si>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44 actividades programadas en el cronograma actual, hay 8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</si>
  <si>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92 actividades programadas en el cronograma actual, hay 11 actividades que terminan en el primer trimestre y 3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</si>
  <si>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11 actividades programadas en el cronograma actual, hay 0 actividades que terminan en el primer trimestre y reporta actividades que comienzan en el primer trimestre y continuan en el segundo trimestre.  No se debe reportar actividades terminadas en el primer trimestre.  Solo se tendra en cuenta las actividades que finalicen en el trimestre reportado</t>
  </si>
  <si>
    <t>De las 28 actividades programadas en el cronograma actual, hay 16 actividades que terminan en el primer trimestre y no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</si>
  <si>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66 actividades programadas en el cronograma actual, hay 18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
Con respecto al Sello de participacion, De las 32 actividades programadas en el cronograma actual, hay 3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</si>
  <si>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14 actividades programadas en el cronograma actual, hay 2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</si>
  <si>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36 actividades programadas en el cronograma actual, hay 2 actividades que terminan en el primer trimestre y se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</si>
  <si>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Porcentaje de Cumplimiento PLAN DE GESTIÓN 2018</t>
  </si>
  <si>
    <t>No se tenian requerimientos pendientes a corte 2017.</t>
  </si>
  <si>
    <t>Se definen condiciones para entrenamientos del puesto de trabajo, se entrenaran a 8 contratistas en el mes de abril.</t>
  </si>
  <si>
    <t>NO PROGRAMADO</t>
  </si>
  <si>
    <t>META NO PROGRAMADA PARA EL I TRIMESTRE</t>
  </si>
  <si>
    <t>CUENTA CON UN PORCENTAJE DE ACCIONES INTERNAS ACTUALIZADAS DEL 66%, DE ACCIONES EXTERNAS 100% ACTUALIZADAS
1. 66% - 31% ACCIONES INTERNAS
2. 100% - 50% ACCIONES EXTERNAS</t>
  </si>
  <si>
    <t>META NO PROGRAMADA PARA EL I TRIMESTRE, SE TOMARÁ COMO INSUMO EL INFORMDE EVALUACIÓN REALIZADO POR LA OFICINA DE CONTROL INTERNO DE MANERA CUATRIMESTRAL</t>
  </si>
  <si>
    <t>INFORME DE REPORTE DE MONITOREO A RIESGOS</t>
  </si>
  <si>
    <t>Gerencia TIC: No cumplió con las dos actividades programadas (actualización caracterización y PETI), se encuentran en etapa de aprobación.</t>
  </si>
  <si>
    <t>INFORME DE ANALISTA</t>
  </si>
  <si>
    <t>DE 4 REQUERIMIENTOS DE PUBLICACIÓN SEGÚN LINEAMIENTO DE LA 1712, EL PROCESO INCUMPLIÓ CON UNO</t>
  </si>
  <si>
    <t>http://www.gobiernobogota.gov.co/transparencia/instrumentos-gestion-informacion-publica/relacionados-la-informacion/107-registro</t>
  </si>
  <si>
    <t>Reporte entregado el 16 de abril,  sin cumplir con los lineamientos dados.</t>
  </si>
  <si>
    <t>Registrar una (1) buena practica y una (1) experiencia producto de errores operacionales por proceso o Alcaldía Local en la herramienta institucional de Gestión del Conocimiento (AGORA)</t>
  </si>
  <si>
    <t>Cumplir el 100% del Plan de Actualización de la documentación del Sistema de Gestión de la Entidad correspondientes al proceso (Nivel Central)</t>
  </si>
  <si>
    <t>Mantener el 100% de las acciones de mejora asignadas al proceso/Alcaldía con relación a planes de mejoramiento interno/externo documentadas y vigentes</t>
  </si>
  <si>
    <t>Realizar la publicación del 100% de la información relacionada con el proceso/Alcaldía atendiendo los lineamientos de la ley 1712 de 2014</t>
  </si>
  <si>
    <t>Cantidad de resmas de papel de la presente vigencia</t>
  </si>
  <si>
    <t>Hacer un (1) ejercicio de evaluación del normograma  aplicables al proceso/Alcaldía Local de conformidad con el procedimiento  "Procedimiento para la identificación y evaluación de requisitos legales"</t>
  </si>
  <si>
    <r>
      <t>Cumplir el 100% de las acciones asignadas al proceso/Alcaldía Local en</t>
    </r>
    <r>
      <rPr>
        <sz val="28"/>
        <rFont val="Arial Rounded MT Bold"/>
        <family val="2"/>
      </rPr>
      <t xml:space="preserve"> </t>
    </r>
    <r>
      <rPr>
        <sz val="11"/>
        <rFont val="Arial Rounded MT Bold"/>
        <family val="2"/>
      </rPr>
      <t>el Plan de Implementación del Modelo Integrado de Planeación.</t>
    </r>
  </si>
  <si>
    <t>(Numero de acciones cumplidas de responsabilidad del proceso/Alcaldía Local en el Plan de Implementación del MIPG/Numero total de acciones de responsabilidad del proceso en el Plan de Implementación del MIPG)*100</t>
  </si>
  <si>
    <t>Realizar entrenamiento en puesto de trabajo al 100% de los servidores públicos nuevos vinculados al proceso/Alcaldía Local durante la vigencia</t>
  </si>
  <si>
    <t>(Numero de servidores públicos nuevos vinculados al proceso/Alcaldía Local entrenados en puesto de trabajo/Numero total de servidores públicos vinculados al proceso/Alcaldía)*100</t>
  </si>
  <si>
    <t>Cumplir con el 100% de las actividades y tareas asignadas al proceso/Alcaldía Local en el PAAC 2018</t>
  </si>
  <si>
    <t>Porcentaje de cumplimiento de las actividades y tareas asignadas al proceso/Alcaldía Local en el PAAC 2018</t>
  </si>
  <si>
    <t>Desarrollar dos mediciones del desempeño ambiental en el proceso/alcaldía local de acuerdo a la metodología definida por la OAP</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</si>
</sst>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s>
  <fonts count="92">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6"/>
      <name val="Arial"/>
      <family val="2"/>
    </font>
    <font>
      <sz val="12"/>
      <color indexed="8"/>
      <name val="Arial Rounded MT Bold"/>
      <family val="2"/>
    </font>
    <font>
      <b/>
      <sz val="22"/>
      <name val="Arial Rounded MT Bold"/>
      <family val="2"/>
    </font>
    <font>
      <b/>
      <sz val="18"/>
      <name val="Arial Rounded MT Bold"/>
      <family val="2"/>
    </font>
    <font>
      <sz val="28"/>
      <name val="Arial Rounded MT Bold"/>
      <family val="2"/>
    </font>
    <font>
      <sz val="11"/>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0"/>
      <color indexed="8"/>
      <name val="Calibri"/>
      <family val="2"/>
    </font>
    <font>
      <sz val="16"/>
      <color indexed="8"/>
      <name val="Arial"/>
      <family val="2"/>
    </font>
    <font>
      <sz val="11"/>
      <name val="Calibri"/>
      <family val="2"/>
    </font>
    <font>
      <b/>
      <sz val="28"/>
      <color indexed="8"/>
      <name val="Arial"/>
      <family val="2"/>
    </font>
    <font>
      <sz val="14"/>
      <color indexed="8"/>
      <name val="Calibri"/>
      <family val="2"/>
    </font>
    <font>
      <sz val="14"/>
      <color indexed="8"/>
      <name val="Arial"/>
      <family val="2"/>
    </font>
    <font>
      <b/>
      <sz val="24"/>
      <color indexed="8"/>
      <name val="Arial"/>
      <family val="2"/>
    </font>
    <font>
      <b/>
      <sz val="11"/>
      <color indexed="8"/>
      <name val="Arial"/>
      <family val="2"/>
    </font>
    <font>
      <b/>
      <sz val="24"/>
      <color indexed="8"/>
      <name val="Arial Rounded MT Bold"/>
      <family val="2"/>
    </font>
    <font>
      <b/>
      <sz val="18"/>
      <color indexed="8"/>
      <name val="Calibri"/>
      <family val="2"/>
    </font>
    <font>
      <b/>
      <sz val="20"/>
      <color indexed="8"/>
      <name val="Arial"/>
      <family val="2"/>
    </font>
    <font>
      <b/>
      <sz val="26"/>
      <color indexed="8"/>
      <name val="Arial"/>
      <family val="2"/>
    </font>
    <font>
      <sz val="8"/>
      <name val="Segoe UI"/>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Calibri"/>
      <family val="2"/>
    </font>
    <font>
      <sz val="16"/>
      <color theme="1"/>
      <name val="Arial"/>
      <family val="2"/>
    </font>
    <font>
      <b/>
      <sz val="28"/>
      <color theme="1"/>
      <name val="Arial"/>
      <family val="2"/>
    </font>
    <font>
      <sz val="14"/>
      <color rgb="FF000000"/>
      <name val="Calibri"/>
      <family val="2"/>
    </font>
    <font>
      <sz val="14"/>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font>
    <font>
      <b/>
      <sz val="24"/>
      <color theme="1"/>
      <name val="Arial Rounded MT Bold"/>
      <family val="2"/>
    </font>
    <font>
      <b/>
      <sz val="24"/>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rgb="FFFFC00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top style="thin"/>
      <bottom>
        <color indexed="63"/>
      </bottom>
    </border>
    <border>
      <left style="thin"/>
      <right style="thin"/>
      <top/>
      <bottom/>
    </border>
    <border>
      <left style="medium"/>
      <right/>
      <top style="thin"/>
      <bottom style="thin"/>
    </border>
    <border>
      <left style="medium"/>
      <right/>
      <top style="thin"/>
      <bottom>
        <color indexed="63"/>
      </bottom>
    </border>
    <border>
      <left style="thin"/>
      <right style="medium"/>
      <top style="thin"/>
      <bottom style="medium"/>
    </border>
    <border>
      <left style="thin"/>
      <right style="thin"/>
      <top style="medium"/>
      <bottom/>
    </border>
    <border>
      <left style="thin"/>
      <right style="medium"/>
      <top style="medium"/>
      <bottom style="thin"/>
    </border>
    <border>
      <left/>
      <right/>
      <top/>
      <bottom style="thin"/>
    </border>
    <border>
      <left style="medium"/>
      <right style="thin"/>
      <top style="medium"/>
      <bottom style="thin"/>
    </border>
    <border>
      <left/>
      <right style="medium"/>
      <top style="thin"/>
      <bottom style="thin"/>
    </border>
    <border>
      <left style="thin"/>
      <right style="medium"/>
      <top>
        <color indexed="63"/>
      </top>
      <bottom>
        <color indexed="63"/>
      </bottom>
    </border>
    <border>
      <left style="thin"/>
      <right style="medium"/>
      <top>
        <color indexed="63"/>
      </top>
      <bottom style="medium"/>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3" fillId="20" borderId="0" applyNumberFormat="0" applyBorder="0" applyAlignment="0" applyProtection="0"/>
    <xf numFmtId="0" fontId="57" fillId="21" borderId="0" applyNumberFormat="0" applyBorder="0" applyAlignment="0" applyProtection="0"/>
    <xf numFmtId="0" fontId="58" fillId="22" borderId="1" applyNumberFormat="0" applyAlignment="0" applyProtection="0"/>
    <xf numFmtId="0" fontId="59" fillId="23"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30"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0" fontId="67"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8" fillId="22"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xf numFmtId="0" fontId="3" fillId="35" borderId="0" applyNumberFormat="0" applyBorder="0" applyAlignment="0" applyProtection="0"/>
  </cellStyleXfs>
  <cellXfs count="326">
    <xf numFmtId="0" fontId="0" fillId="0" borderId="0" xfId="0" applyFont="1" applyAlignment="1">
      <alignment/>
    </xf>
    <xf numFmtId="0" fontId="74"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74" fillId="36" borderId="0" xfId="0" applyFont="1" applyFill="1" applyAlignment="1">
      <alignment horizontal="center"/>
    </xf>
    <xf numFmtId="9" fontId="3" fillId="36" borderId="11" xfId="58"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75" fillId="36" borderId="0" xfId="0" applyFont="1" applyFill="1" applyBorder="1" applyAlignment="1">
      <alignment vertical="center" wrapText="1"/>
    </xf>
    <xf numFmtId="0" fontId="75" fillId="36" borderId="0" xfId="0" applyFont="1" applyFill="1" applyAlignment="1">
      <alignment/>
    </xf>
    <xf numFmtId="0" fontId="2" fillId="38" borderId="11" xfId="0" applyFont="1" applyFill="1" applyBorder="1" applyAlignment="1">
      <alignment horizontal="center" vertical="center" wrapText="1"/>
    </xf>
    <xf numFmtId="0" fontId="74" fillId="36" borderId="0" xfId="0" applyFont="1" applyFill="1" applyBorder="1" applyAlignment="1">
      <alignment/>
    </xf>
    <xf numFmtId="0" fontId="76" fillId="0" borderId="13" xfId="0" applyFont="1" applyFill="1" applyBorder="1" applyAlignment="1">
      <alignment horizontal="justify" vertical="center" wrapText="1"/>
    </xf>
    <xf numFmtId="0" fontId="76" fillId="0" borderId="11" xfId="0" applyFont="1" applyFill="1" applyBorder="1" applyAlignment="1">
      <alignment horizontal="center" vertical="center" wrapText="1"/>
    </xf>
    <xf numFmtId="0" fontId="0" fillId="0" borderId="0" xfId="0" applyAlignment="1">
      <alignment wrapText="1"/>
    </xf>
    <xf numFmtId="0" fontId="76" fillId="0" borderId="14" xfId="0" applyFont="1" applyFill="1" applyBorder="1" applyAlignment="1">
      <alignment horizontal="justify" vertical="center" wrapText="1"/>
    </xf>
    <xf numFmtId="0" fontId="76" fillId="0" borderId="11" xfId="0" applyFont="1" applyFill="1" applyBorder="1" applyAlignment="1">
      <alignment horizontal="justify" vertical="center" wrapText="1"/>
    </xf>
    <xf numFmtId="0" fontId="76" fillId="0" borderId="15" xfId="0" applyFont="1" applyFill="1" applyBorder="1" applyAlignment="1">
      <alignment horizontal="justify" vertical="center" wrapText="1"/>
    </xf>
    <xf numFmtId="0" fontId="76" fillId="0" borderId="16" xfId="0" applyFont="1" applyFill="1" applyBorder="1" applyAlignment="1">
      <alignment horizontal="justify" vertical="center" wrapText="1"/>
    </xf>
    <xf numFmtId="0" fontId="76"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7" fillId="0" borderId="0" xfId="0" applyFont="1" applyAlignment="1">
      <alignment horizontal="justify"/>
    </xf>
    <xf numFmtId="0" fontId="78" fillId="10" borderId="17" xfId="0" applyFont="1" applyFill="1" applyBorder="1" applyAlignment="1">
      <alignment horizontal="justify" vertical="center" wrapText="1"/>
    </xf>
    <xf numFmtId="0" fontId="78"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8" fillId="8" borderId="17" xfId="0" applyFont="1" applyFill="1" applyBorder="1" applyAlignment="1">
      <alignment horizontal="justify" vertical="center" wrapText="1"/>
    </xf>
    <xf numFmtId="0" fontId="78"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8" fillId="40" borderId="20" xfId="0" applyFont="1" applyFill="1" applyBorder="1" applyAlignment="1">
      <alignment horizontal="justify" vertical="center" wrapText="1"/>
    </xf>
    <xf numFmtId="0" fontId="78"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8" fillId="13" borderId="19" xfId="0" applyFont="1" applyFill="1" applyBorder="1" applyAlignment="1">
      <alignment horizontal="justify" vertical="center" wrapText="1"/>
    </xf>
    <xf numFmtId="0" fontId="78"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9" fillId="13" borderId="17" xfId="0" applyFont="1" applyFill="1" applyBorder="1" applyAlignment="1">
      <alignment horizontal="justify" vertical="center" wrapText="1"/>
    </xf>
    <xf numFmtId="0" fontId="78" fillId="13" borderId="21" xfId="0" applyFont="1" applyFill="1" applyBorder="1" applyAlignment="1">
      <alignment horizontal="left" vertical="center" wrapText="1"/>
    </xf>
    <xf numFmtId="0" fontId="78"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8" applyFont="1" applyFill="1" applyBorder="1" applyAlignment="1">
      <alignment horizontal="center" vertical="center" wrapText="1"/>
    </xf>
    <xf numFmtId="9" fontId="3" fillId="36" borderId="11" xfId="58" applyFont="1" applyFill="1" applyBorder="1" applyAlignment="1" applyProtection="1">
      <alignment horizontal="center" vertical="center" wrapText="1"/>
      <protection locked="0"/>
    </xf>
    <xf numFmtId="0" fontId="77" fillId="36" borderId="11" xfId="0" applyFont="1" applyFill="1" applyBorder="1" applyAlignment="1" applyProtection="1">
      <alignment horizontal="center" vertical="center" wrapText="1"/>
      <protection locked="0"/>
    </xf>
    <xf numFmtId="0" fontId="77" fillId="36" borderId="11" xfId="0" applyFont="1" applyFill="1" applyBorder="1" applyAlignment="1" applyProtection="1">
      <alignment horizontal="left" vertical="center" wrapText="1"/>
      <protection locked="0"/>
    </xf>
    <xf numFmtId="0" fontId="77"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center" vertical="center" wrapText="1"/>
      <protection locked="0"/>
    </xf>
    <xf numFmtId="9" fontId="75" fillId="36" borderId="11" xfId="58" applyFont="1" applyFill="1" applyBorder="1" applyAlignment="1" applyProtection="1">
      <alignment horizontal="center" vertical="center" wrapText="1"/>
      <protection locked="0"/>
    </xf>
    <xf numFmtId="9" fontId="75" fillId="36" borderId="11" xfId="0" applyNumberFormat="1" applyFont="1" applyFill="1" applyBorder="1" applyAlignment="1" applyProtection="1">
      <alignment horizontal="center" vertical="center" wrapText="1"/>
      <protection locked="0"/>
    </xf>
    <xf numFmtId="187" fontId="75" fillId="36" borderId="11" xfId="0" applyNumberFormat="1" applyFont="1" applyFill="1" applyBorder="1" applyAlignment="1" applyProtection="1">
      <alignment horizontal="center" vertical="center" wrapText="1"/>
      <protection locked="0"/>
    </xf>
    <xf numFmtId="0" fontId="75"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left" vertical="center" wrapText="1"/>
      <protection locked="0"/>
    </xf>
    <xf numFmtId="0" fontId="80" fillId="36" borderId="0" xfId="0" applyFont="1" applyFill="1" applyBorder="1" applyAlignment="1">
      <alignment horizontal="right"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3" fillId="36" borderId="15" xfId="58" applyFont="1" applyFill="1" applyBorder="1" applyAlignment="1">
      <alignment horizontal="center" vertical="center" wrapText="1"/>
    </xf>
    <xf numFmtId="0" fontId="77" fillId="36" borderId="15" xfId="0" applyFont="1" applyFill="1" applyBorder="1" applyAlignment="1" applyProtection="1">
      <alignment horizontal="center" vertical="center" wrapText="1"/>
      <protection locked="0"/>
    </xf>
    <xf numFmtId="9" fontId="9" fillId="36" borderId="15" xfId="58"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6" borderId="24"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6" borderId="29"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26"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75" fillId="36" borderId="11" xfId="58" applyNumberFormat="1" applyFont="1" applyFill="1" applyBorder="1" applyAlignment="1" applyProtection="1">
      <alignment horizontal="center" vertical="center" wrapText="1"/>
      <protection locked="0"/>
    </xf>
    <xf numFmtId="0" fontId="2" fillId="37" borderId="23" xfId="0"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1" fillId="12" borderId="11" xfId="0" applyFont="1" applyFill="1" applyBorder="1" applyAlignment="1">
      <alignment horizontal="center" vertical="center" wrapText="1"/>
    </xf>
    <xf numFmtId="0" fontId="12" fillId="42" borderId="11" xfId="0" applyFont="1" applyFill="1" applyBorder="1" applyAlignment="1" applyProtection="1">
      <alignment horizontal="left" vertical="center" wrapText="1"/>
      <protection/>
    </xf>
    <xf numFmtId="0" fontId="11" fillId="12" borderId="25" xfId="0" applyFont="1" applyFill="1" applyBorder="1" applyAlignment="1">
      <alignment horizontal="center" vertical="center" wrapText="1"/>
    </xf>
    <xf numFmtId="0" fontId="12" fillId="42" borderId="25"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12" fillId="42" borderId="25" xfId="0" applyFont="1" applyFill="1" applyBorder="1" applyAlignment="1" applyProtection="1">
      <alignment horizontal="center" vertical="center" wrapText="1"/>
      <protection/>
    </xf>
    <xf numFmtId="0" fontId="81" fillId="36" borderId="11" xfId="0" applyFont="1" applyFill="1" applyBorder="1" applyAlignment="1">
      <alignment horizontal="center" vertical="center" wrapText="1"/>
    </xf>
    <xf numFmtId="9" fontId="81" fillId="36" borderId="11" xfId="58"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80" fillId="37" borderId="12" xfId="0" applyFont="1" applyFill="1" applyBorder="1" applyAlignment="1">
      <alignment/>
    </xf>
    <xf numFmtId="0" fontId="2" fillId="37" borderId="30"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28" xfId="0" applyFont="1" applyFill="1" applyBorder="1" applyAlignment="1">
      <alignment horizontal="center" vertical="center" wrapText="1"/>
    </xf>
    <xf numFmtId="188" fontId="75" fillId="36" borderId="11" xfId="53" applyNumberFormat="1" applyFont="1" applyFill="1" applyBorder="1" applyAlignment="1" applyProtection="1">
      <alignment horizontal="center" vertical="center" wrapText="1"/>
      <protection locked="0"/>
    </xf>
    <xf numFmtId="9" fontId="75" fillId="36" borderId="11" xfId="0" applyNumberFormat="1" applyFont="1" applyFill="1" applyBorder="1" applyAlignment="1">
      <alignment horizontal="center" vertical="center" wrapText="1"/>
    </xf>
    <xf numFmtId="9" fontId="75" fillId="36" borderId="11" xfId="58" applyNumberFormat="1" applyFont="1" applyFill="1" applyBorder="1" applyAlignment="1">
      <alignment horizontal="center" vertical="center" wrapText="1"/>
    </xf>
    <xf numFmtId="9" fontId="10" fillId="36" borderId="11" xfId="58" applyFont="1" applyFill="1" applyBorder="1" applyAlignment="1">
      <alignment horizontal="center" vertical="center" wrapText="1"/>
    </xf>
    <xf numFmtId="0" fontId="75" fillId="36" borderId="11" xfId="0" applyNumberFormat="1" applyFont="1" applyFill="1" applyBorder="1" applyAlignment="1" applyProtection="1">
      <alignment horizontal="center" vertical="center" wrapText="1"/>
      <protection locked="0"/>
    </xf>
    <xf numFmtId="0" fontId="75" fillId="36" borderId="11" xfId="58" applyNumberFormat="1" applyFont="1" applyFill="1" applyBorder="1" applyAlignment="1">
      <alignment horizontal="center" vertical="center" wrapText="1"/>
    </xf>
    <xf numFmtId="188" fontId="75" fillId="36" borderId="11" xfId="0" applyNumberFormat="1" applyFont="1" applyFill="1" applyBorder="1" applyAlignment="1" applyProtection="1">
      <alignment horizontal="center" vertical="center" wrapText="1"/>
      <protection locked="0"/>
    </xf>
    <xf numFmtId="0" fontId="75" fillId="36" borderId="12" xfId="0" applyFont="1" applyFill="1" applyBorder="1" applyAlignment="1">
      <alignment horizontal="center" vertical="center" wrapText="1"/>
    </xf>
    <xf numFmtId="9" fontId="75" fillId="36" borderId="12" xfId="0" applyNumberFormat="1" applyFont="1" applyFill="1" applyBorder="1" applyAlignment="1">
      <alignment horizontal="center" vertical="center" wrapText="1"/>
    </xf>
    <xf numFmtId="9" fontId="75" fillId="36" borderId="12" xfId="58" applyNumberFormat="1" applyFont="1" applyFill="1" applyBorder="1" applyAlignment="1">
      <alignment horizontal="center" vertical="center" wrapText="1"/>
    </xf>
    <xf numFmtId="0" fontId="75" fillId="0" borderId="11" xfId="0" applyFont="1" applyFill="1" applyBorder="1" applyAlignment="1" applyProtection="1">
      <alignment horizontal="center" vertical="center" wrapText="1"/>
      <protection locked="0"/>
    </xf>
    <xf numFmtId="0" fontId="13" fillId="36" borderId="11" xfId="0" applyFont="1" applyFill="1" applyBorder="1" applyAlignment="1">
      <alignment horizontal="left" vertical="center" wrapText="1"/>
    </xf>
    <xf numFmtId="0" fontId="75" fillId="36" borderId="11" xfId="0" applyNumberFormat="1" applyFont="1" applyFill="1" applyBorder="1" applyAlignment="1">
      <alignment horizontal="center" vertical="center" wrapText="1"/>
    </xf>
    <xf numFmtId="14" fontId="12" fillId="42" borderId="11" xfId="0" applyNumberFormat="1" applyFont="1" applyFill="1" applyBorder="1" applyAlignment="1" applyProtection="1">
      <alignment horizontal="center" vertical="center" wrapText="1"/>
      <protection/>
    </xf>
    <xf numFmtId="0" fontId="44" fillId="36" borderId="11" xfId="0" applyFont="1" applyFill="1" applyBorder="1" applyAlignment="1">
      <alignment horizontal="left" vertical="center" wrapText="1"/>
    </xf>
    <xf numFmtId="186" fontId="82" fillId="36" borderId="15" xfId="58" applyNumberFormat="1" applyFont="1" applyFill="1" applyBorder="1" applyAlignment="1" applyProtection="1">
      <alignment horizontal="center" vertical="center" wrapText="1"/>
      <protection locked="0"/>
    </xf>
    <xf numFmtId="9" fontId="81" fillId="36" borderId="15" xfId="0" applyNumberFormat="1" applyFont="1" applyFill="1" applyBorder="1" applyAlignment="1" applyProtection="1">
      <alignment horizontal="center" vertical="center" wrapText="1"/>
      <protection locked="0"/>
    </xf>
    <xf numFmtId="9" fontId="81" fillId="36" borderId="15" xfId="58" applyFont="1" applyFill="1" applyBorder="1" applyAlignment="1" applyProtection="1">
      <alignment horizontal="center" vertical="center"/>
      <protection locked="0"/>
    </xf>
    <xf numFmtId="0" fontId="83" fillId="0" borderId="11" xfId="0" applyFont="1" applyBorder="1" applyAlignment="1">
      <alignment horizontal="justify" vertical="center" wrapText="1"/>
    </xf>
    <xf numFmtId="0" fontId="0" fillId="0" borderId="0" xfId="0" applyAlignment="1">
      <alignment/>
    </xf>
    <xf numFmtId="9" fontId="75" fillId="36" borderId="11" xfId="58" applyFont="1" applyFill="1" applyBorder="1" applyAlignment="1">
      <alignment horizontal="center" vertical="center" wrapText="1"/>
    </xf>
    <xf numFmtId="0" fontId="75" fillId="36" borderId="11" xfId="0" applyFont="1" applyFill="1" applyBorder="1" applyAlignment="1">
      <alignment horizontal="center" vertical="center" wrapText="1"/>
    </xf>
    <xf numFmtId="0" fontId="77" fillId="36" borderId="15" xfId="0" applyFont="1" applyFill="1" applyBorder="1" applyAlignment="1" applyProtection="1">
      <alignment horizontal="center" vertical="center" wrapText="1"/>
      <protection locked="0"/>
    </xf>
    <xf numFmtId="9" fontId="3" fillId="36" borderId="14" xfId="58" applyFont="1" applyFill="1" applyBorder="1" applyAlignment="1">
      <alignment horizontal="center" vertical="center" wrapText="1"/>
    </xf>
    <xf numFmtId="0" fontId="75" fillId="36" borderId="14" xfId="0" applyFont="1" applyFill="1" applyBorder="1" applyAlignment="1" applyProtection="1">
      <alignment horizontal="justify" vertical="center" wrapText="1"/>
      <protection locked="0"/>
    </xf>
    <xf numFmtId="0" fontId="2" fillId="36" borderId="25" xfId="0" applyFont="1" applyFill="1" applyBorder="1" applyAlignment="1">
      <alignment vertical="center" wrapText="1"/>
    </xf>
    <xf numFmtId="9" fontId="13" fillId="36" borderId="15" xfId="58" applyFont="1" applyFill="1" applyBorder="1" applyAlignment="1">
      <alignment horizontal="center" vertical="center" wrapText="1"/>
    </xf>
    <xf numFmtId="9" fontId="75" fillId="36" borderId="14" xfId="0" applyNumberFormat="1" applyFont="1" applyFill="1" applyBorder="1" applyAlignment="1">
      <alignment horizontal="center" vertical="center" wrapText="1"/>
    </xf>
    <xf numFmtId="0" fontId="81" fillId="36" borderId="15" xfId="0" applyFont="1" applyFill="1" applyBorder="1" applyAlignment="1" applyProtection="1">
      <alignment horizontal="center" vertical="center" wrapText="1"/>
      <protection locked="0"/>
    </xf>
    <xf numFmtId="0" fontId="75" fillId="36" borderId="15" xfId="0" applyFont="1" applyFill="1" applyBorder="1" applyAlignment="1" applyProtection="1">
      <alignment horizontal="left" vertical="center" wrapText="1"/>
      <protection locked="0"/>
    </xf>
    <xf numFmtId="9" fontId="81" fillId="36" borderId="15" xfId="58" applyFont="1" applyFill="1" applyBorder="1" applyAlignment="1">
      <alignment horizontal="center" vertical="center" wrapText="1"/>
    </xf>
    <xf numFmtId="0" fontId="75" fillId="36" borderId="31" xfId="0" applyFont="1" applyFill="1" applyBorder="1" applyAlignment="1" applyProtection="1">
      <alignment horizontal="left" vertical="center" wrapText="1"/>
      <protection locked="0"/>
    </xf>
    <xf numFmtId="188" fontId="75" fillId="36" borderId="10" xfId="53" applyNumberFormat="1" applyFont="1" applyFill="1" applyBorder="1" applyAlignment="1" applyProtection="1">
      <alignment horizontal="center" vertical="center" wrapText="1"/>
      <protection locked="0"/>
    </xf>
    <xf numFmtId="0" fontId="83" fillId="0" borderId="12" xfId="0" applyFont="1" applyBorder="1" applyAlignment="1">
      <alignment horizontal="justify" vertical="center" wrapText="1"/>
    </xf>
    <xf numFmtId="0" fontId="77" fillId="36" borderId="11" xfId="0" applyFont="1" applyFill="1" applyBorder="1" applyAlignment="1">
      <alignment horizontal="center" vertical="center" wrapText="1"/>
    </xf>
    <xf numFmtId="0" fontId="75" fillId="36" borderId="14" xfId="0" applyFont="1" applyFill="1" applyBorder="1" applyAlignment="1">
      <alignment horizontal="center" vertical="center" wrapText="1"/>
    </xf>
    <xf numFmtId="0" fontId="75" fillId="36" borderId="14" xfId="0" applyFont="1" applyFill="1" applyBorder="1" applyAlignment="1" applyProtection="1">
      <alignment horizontal="center" vertical="center" wrapText="1"/>
      <protection locked="0"/>
    </xf>
    <xf numFmtId="0" fontId="75" fillId="36" borderId="14" xfId="0" applyFont="1" applyFill="1" applyBorder="1" applyAlignment="1" applyProtection="1">
      <alignment horizontal="left" vertical="center" wrapText="1"/>
      <protection locked="0"/>
    </xf>
    <xf numFmtId="9" fontId="75" fillId="36" borderId="14" xfId="58" applyFont="1" applyFill="1" applyBorder="1" applyAlignment="1">
      <alignment horizontal="center" vertical="center" wrapText="1"/>
    </xf>
    <xf numFmtId="9" fontId="3" fillId="36" borderId="14" xfId="58" applyFont="1" applyFill="1" applyBorder="1" applyAlignment="1" applyProtection="1">
      <alignment horizontal="center" vertical="center" wrapText="1"/>
      <protection locked="0"/>
    </xf>
    <xf numFmtId="0" fontId="77" fillId="36" borderId="32" xfId="0" applyFont="1" applyFill="1" applyBorder="1" applyAlignment="1">
      <alignment horizontal="center" vertical="center" wrapText="1"/>
    </xf>
    <xf numFmtId="0" fontId="77" fillId="36" borderId="26" xfId="0" applyFont="1" applyFill="1" applyBorder="1" applyAlignment="1" applyProtection="1">
      <alignment horizontal="center" vertical="center" wrapText="1"/>
      <protection locked="0"/>
    </xf>
    <xf numFmtId="0" fontId="77" fillId="36" borderId="33" xfId="0" applyFont="1" applyFill="1" applyBorder="1" applyAlignment="1">
      <alignment horizontal="center" vertical="center" wrapText="1"/>
    </xf>
    <xf numFmtId="0" fontId="77" fillId="36" borderId="25"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7" fillId="36" borderId="16" xfId="0" applyFont="1" applyFill="1" applyBorder="1" applyAlignment="1" applyProtection="1">
      <alignment horizontal="center" vertical="center" wrapText="1"/>
      <protection locked="0"/>
    </xf>
    <xf numFmtId="9" fontId="81" fillId="36" borderId="16" xfId="58" applyFont="1" applyFill="1" applyBorder="1" applyAlignment="1">
      <alignment horizontal="center" vertical="center" wrapText="1"/>
    </xf>
    <xf numFmtId="0" fontId="81" fillId="36" borderId="16" xfId="0" applyFont="1" applyFill="1" applyBorder="1" applyAlignment="1">
      <alignment horizontal="center" vertical="center" wrapText="1"/>
    </xf>
    <xf numFmtId="0" fontId="75" fillId="36" borderId="16" xfId="0" applyFont="1" applyFill="1" applyBorder="1" applyAlignment="1">
      <alignment horizontal="center" vertical="center" wrapText="1"/>
    </xf>
    <xf numFmtId="0" fontId="77" fillId="36" borderId="16" xfId="0" applyFont="1" applyFill="1" applyBorder="1" applyAlignment="1">
      <alignment horizontal="center" vertical="center" wrapText="1"/>
    </xf>
    <xf numFmtId="0" fontId="75" fillId="36" borderId="16" xfId="0" applyFont="1" applyFill="1" applyBorder="1" applyAlignment="1" applyProtection="1">
      <alignment horizontal="center" vertical="center" wrapText="1"/>
      <protection locked="0"/>
    </xf>
    <xf numFmtId="0" fontId="75" fillId="36" borderId="16" xfId="0" applyFont="1" applyFill="1" applyBorder="1" applyAlignment="1" applyProtection="1">
      <alignment horizontal="left" vertical="center" wrapText="1"/>
      <protection locked="0"/>
    </xf>
    <xf numFmtId="188" fontId="75" fillId="36" borderId="16" xfId="0" applyNumberFormat="1" applyFont="1" applyFill="1" applyBorder="1" applyAlignment="1" applyProtection="1">
      <alignment horizontal="center" vertical="center" wrapText="1"/>
      <protection locked="0"/>
    </xf>
    <xf numFmtId="9" fontId="75" fillId="36" borderId="16" xfId="0" applyNumberFormat="1" applyFont="1" applyFill="1" applyBorder="1" applyAlignment="1">
      <alignment horizontal="center" vertical="center" wrapText="1"/>
    </xf>
    <xf numFmtId="9" fontId="3" fillId="36" borderId="16" xfId="58" applyFont="1" applyFill="1" applyBorder="1" applyAlignment="1">
      <alignment horizontal="center" vertical="center" wrapText="1"/>
    </xf>
    <xf numFmtId="0" fontId="75" fillId="36" borderId="16" xfId="0" applyFont="1" applyFill="1" applyBorder="1" applyAlignment="1" applyProtection="1">
      <alignment horizontal="justify" vertical="center" wrapText="1"/>
      <protection locked="0"/>
    </xf>
    <xf numFmtId="9" fontId="75" fillId="36" borderId="16" xfId="58" applyNumberFormat="1" applyFont="1" applyFill="1" applyBorder="1" applyAlignment="1">
      <alignment horizontal="center" vertical="center" wrapText="1"/>
    </xf>
    <xf numFmtId="0" fontId="75" fillId="36" borderId="16" xfId="58" applyNumberFormat="1" applyFont="1" applyFill="1" applyBorder="1" applyAlignment="1" applyProtection="1">
      <alignment horizontal="center" vertical="center" wrapText="1"/>
      <protection locked="0"/>
    </xf>
    <xf numFmtId="0" fontId="75" fillId="36" borderId="16" xfId="0" applyNumberFormat="1" applyFont="1" applyFill="1" applyBorder="1" applyAlignment="1" applyProtection="1">
      <alignment horizontal="center" vertical="center" wrapText="1"/>
      <protection locked="0"/>
    </xf>
    <xf numFmtId="9" fontId="75" fillId="36" borderId="16" xfId="58" applyFont="1" applyFill="1" applyBorder="1" applyAlignment="1">
      <alignment horizontal="center" vertical="center" wrapText="1"/>
    </xf>
    <xf numFmtId="9" fontId="3" fillId="36" borderId="16" xfId="58" applyFont="1" applyFill="1" applyBorder="1" applyAlignment="1" applyProtection="1">
      <alignment horizontal="center" vertical="center" wrapText="1"/>
      <protection locked="0"/>
    </xf>
    <xf numFmtId="0" fontId="77" fillId="36" borderId="34" xfId="0" applyFont="1" applyFill="1" applyBorder="1" applyAlignment="1" applyProtection="1">
      <alignment horizontal="center" vertical="center" wrapText="1"/>
      <protection locked="0"/>
    </xf>
    <xf numFmtId="0" fontId="77" fillId="36" borderId="14" xfId="0" applyFont="1" applyFill="1" applyBorder="1" applyAlignment="1" applyProtection="1">
      <alignment horizontal="justify" vertical="center" wrapText="1"/>
      <protection locked="0"/>
    </xf>
    <xf numFmtId="0" fontId="77" fillId="36" borderId="11" xfId="0" applyFont="1" applyFill="1" applyBorder="1" applyAlignment="1">
      <alignment horizontal="justify" vertical="center" wrapText="1"/>
    </xf>
    <xf numFmtId="0" fontId="77" fillId="36" borderId="12" xfId="0" applyFont="1" applyFill="1" applyBorder="1" applyAlignment="1">
      <alignment horizontal="justify" vertical="center" wrapText="1"/>
    </xf>
    <xf numFmtId="0" fontId="77" fillId="36" borderId="16" xfId="0" applyFont="1" applyFill="1" applyBorder="1" applyAlignment="1" applyProtection="1">
      <alignment horizontal="justify" vertical="center" wrapText="1"/>
      <protection locked="0"/>
    </xf>
    <xf numFmtId="0" fontId="12" fillId="36" borderId="15" xfId="0" applyFont="1" applyFill="1" applyBorder="1" applyAlignment="1" applyProtection="1">
      <alignment horizontal="center" vertical="center" wrapText="1"/>
      <protection locked="0"/>
    </xf>
    <xf numFmtId="0" fontId="77" fillId="36" borderId="16" xfId="0" applyFont="1" applyFill="1" applyBorder="1" applyAlignment="1">
      <alignment horizontal="justify" vertical="center" wrapText="1"/>
    </xf>
    <xf numFmtId="0" fontId="77" fillId="36" borderId="15" xfId="0" applyFont="1" applyFill="1" applyBorder="1" applyAlignment="1">
      <alignment horizontal="center" vertical="center" wrapText="1"/>
    </xf>
    <xf numFmtId="0" fontId="13" fillId="36" borderId="14" xfId="0" applyFont="1" applyFill="1" applyBorder="1" applyAlignment="1">
      <alignment horizontal="left" vertical="center" wrapText="1"/>
    </xf>
    <xf numFmtId="0" fontId="0" fillId="36" borderId="14" xfId="0" applyFill="1" applyBorder="1" applyAlignment="1" applyProtection="1">
      <alignment horizontal="left" vertical="center" wrapText="1"/>
      <protection locked="0"/>
    </xf>
    <xf numFmtId="188" fontId="75" fillId="36" borderId="14" xfId="0" applyNumberFormat="1" applyFont="1" applyFill="1" applyBorder="1" applyAlignment="1" applyProtection="1">
      <alignment horizontal="center" vertical="center" wrapText="1"/>
      <protection locked="0"/>
    </xf>
    <xf numFmtId="0" fontId="75" fillId="36" borderId="35" xfId="0" applyFont="1" applyFill="1" applyBorder="1" applyAlignment="1">
      <alignment horizontal="center" vertical="center" wrapText="1"/>
    </xf>
    <xf numFmtId="9" fontId="75" fillId="36" borderId="35" xfId="58" applyNumberFormat="1" applyFont="1" applyFill="1" applyBorder="1" applyAlignment="1">
      <alignment horizontal="center" vertical="center" wrapText="1"/>
    </xf>
    <xf numFmtId="0" fontId="75" fillId="36" borderId="14" xfId="58" applyNumberFormat="1" applyFont="1" applyFill="1" applyBorder="1" applyAlignment="1">
      <alignment horizontal="center" vertical="center" wrapText="1"/>
    </xf>
    <xf numFmtId="9" fontId="10" fillId="36" borderId="14" xfId="58" applyFont="1" applyFill="1" applyBorder="1" applyAlignment="1">
      <alignment horizontal="center" vertical="center" wrapText="1"/>
    </xf>
    <xf numFmtId="9" fontId="75" fillId="36" borderId="35" xfId="0" applyNumberFormat="1" applyFont="1" applyFill="1" applyBorder="1" applyAlignment="1">
      <alignment horizontal="center" vertical="center" wrapText="1"/>
    </xf>
    <xf numFmtId="9" fontId="75" fillId="36" borderId="14" xfId="58" applyFont="1" applyFill="1" applyBorder="1" applyAlignment="1" applyProtection="1">
      <alignment horizontal="center" vertical="center" wrapText="1"/>
      <protection locked="0"/>
    </xf>
    <xf numFmtId="0" fontId="75" fillId="36" borderId="14" xfId="0" applyNumberFormat="1" applyFont="1" applyFill="1" applyBorder="1" applyAlignment="1">
      <alignment horizontal="center" vertical="center" wrapText="1"/>
    </xf>
    <xf numFmtId="0" fontId="77" fillId="36" borderId="36" xfId="0" applyFont="1" applyFill="1" applyBorder="1" applyAlignment="1" applyProtection="1">
      <alignment horizontal="justify" vertical="center" wrapText="1"/>
      <protection locked="0"/>
    </xf>
    <xf numFmtId="0" fontId="77" fillId="36" borderId="26" xfId="0" applyFont="1" applyFill="1" applyBorder="1" applyAlignment="1" applyProtection="1">
      <alignment horizontal="justify" vertical="center" wrapText="1"/>
      <protection locked="0"/>
    </xf>
    <xf numFmtId="0" fontId="77" fillId="36" borderId="26" xfId="0" applyFont="1" applyFill="1" applyBorder="1" applyAlignment="1" applyProtection="1">
      <alignment horizontal="left" vertical="center" wrapText="1"/>
      <protection locked="0"/>
    </xf>
    <xf numFmtId="0" fontId="13" fillId="36" borderId="16" xfId="0" applyFont="1" applyFill="1" applyBorder="1" applyAlignment="1">
      <alignment horizontal="left" vertical="center" wrapText="1"/>
    </xf>
    <xf numFmtId="9" fontId="13" fillId="36" borderId="16" xfId="58" applyFont="1" applyFill="1" applyBorder="1" applyAlignment="1">
      <alignment horizontal="center" vertical="center" wrapText="1"/>
    </xf>
    <xf numFmtId="9" fontId="44" fillId="36" borderId="16" xfId="58" applyFont="1" applyFill="1" applyBorder="1" applyAlignment="1">
      <alignment horizontal="left" vertical="center" wrapText="1"/>
    </xf>
    <xf numFmtId="188" fontId="75" fillId="36" borderId="16" xfId="53" applyNumberFormat="1" applyFont="1" applyFill="1" applyBorder="1" applyAlignment="1" applyProtection="1">
      <alignment horizontal="center" vertical="center" wrapText="1"/>
      <protection locked="0"/>
    </xf>
    <xf numFmtId="9" fontId="75" fillId="43" borderId="16" xfId="58" applyFont="1" applyFill="1" applyBorder="1" applyAlignment="1" applyProtection="1">
      <alignment horizontal="center" vertical="center" wrapText="1"/>
      <protection locked="0"/>
    </xf>
    <xf numFmtId="9" fontId="10" fillId="36" borderId="16" xfId="58" applyFont="1" applyFill="1" applyBorder="1" applyAlignment="1">
      <alignment horizontal="center" vertical="center" wrapText="1"/>
    </xf>
    <xf numFmtId="0" fontId="75" fillId="36" borderId="34" xfId="0" applyFont="1" applyFill="1" applyBorder="1" applyAlignment="1" applyProtection="1">
      <alignment horizontal="center" vertical="center" wrapText="1"/>
      <protection locked="0"/>
    </xf>
    <xf numFmtId="0" fontId="2" fillId="37" borderId="23" xfId="0" applyFont="1" applyFill="1" applyBorder="1" applyAlignment="1">
      <alignment horizontal="center" vertical="center" wrapText="1"/>
    </xf>
    <xf numFmtId="0" fontId="84" fillId="36" borderId="16" xfId="0" applyFont="1" applyFill="1" applyBorder="1" applyAlignment="1" applyProtection="1">
      <alignment horizontal="left" vertical="center" wrapText="1"/>
      <protection locked="0"/>
    </xf>
    <xf numFmtId="0" fontId="84" fillId="36" borderId="16" xfId="0" applyFont="1" applyFill="1" applyBorder="1" applyAlignment="1">
      <alignment horizontal="center" vertical="center" wrapText="1"/>
    </xf>
    <xf numFmtId="0" fontId="75" fillId="36" borderId="16" xfId="0" applyNumberFormat="1" applyFont="1" applyFill="1" applyBorder="1" applyAlignment="1">
      <alignment horizontal="center" vertical="center" wrapText="1"/>
    </xf>
    <xf numFmtId="9" fontId="75" fillId="36" borderId="16" xfId="0" applyNumberFormat="1" applyFont="1" applyFill="1" applyBorder="1" applyAlignment="1" applyProtection="1">
      <alignment horizontal="center" vertical="center" wrapText="1"/>
      <protection locked="0"/>
    </xf>
    <xf numFmtId="0" fontId="64" fillId="36" borderId="16" xfId="47" applyFill="1" applyBorder="1" applyAlignment="1" applyProtection="1">
      <alignment horizontal="justify" vertical="center" wrapText="1"/>
      <protection locked="0"/>
    </xf>
    <xf numFmtId="9" fontId="3" fillId="36" borderId="15" xfId="58" applyNumberFormat="1" applyFont="1" applyFill="1" applyBorder="1" applyAlignment="1">
      <alignment horizontal="center" vertical="center" wrapText="1"/>
    </xf>
    <xf numFmtId="0" fontId="44" fillId="39" borderId="25" xfId="0" applyFont="1" applyFill="1" applyBorder="1" applyAlignment="1">
      <alignment horizontal="left" vertical="center" wrapText="1"/>
    </xf>
    <xf numFmtId="9" fontId="44" fillId="36" borderId="11" xfId="58" applyFont="1" applyFill="1" applyBorder="1" applyAlignment="1">
      <alignment horizontal="center" vertical="center" wrapText="1"/>
    </xf>
    <xf numFmtId="0" fontId="44" fillId="36" borderId="11" xfId="0" applyFont="1" applyFill="1" applyBorder="1" applyAlignment="1">
      <alignment horizontal="center" vertical="center" wrapText="1"/>
    </xf>
    <xf numFmtId="9" fontId="44" fillId="36" borderId="11" xfId="0" applyNumberFormat="1" applyFont="1" applyFill="1" applyBorder="1" applyAlignment="1">
      <alignment horizontal="center" vertical="center" wrapText="1"/>
    </xf>
    <xf numFmtId="0" fontId="44" fillId="39" borderId="29" xfId="0" applyFont="1" applyFill="1" applyBorder="1" applyAlignment="1">
      <alignment horizontal="left" vertical="center" wrapText="1"/>
    </xf>
    <xf numFmtId="9" fontId="44" fillId="36" borderId="16" xfId="58" applyFont="1" applyFill="1" applyBorder="1" applyAlignment="1">
      <alignment horizontal="center" vertical="center" wrapText="1"/>
    </xf>
    <xf numFmtId="0" fontId="44" fillId="36" borderId="16" xfId="0" applyFont="1" applyFill="1" applyBorder="1" applyAlignment="1">
      <alignment horizontal="left" vertical="center" wrapText="1"/>
    </xf>
    <xf numFmtId="9" fontId="3" fillId="36" borderId="24" xfId="58" applyFont="1" applyFill="1" applyBorder="1" applyAlignment="1" applyProtection="1">
      <alignment horizontal="center" vertical="center" wrapText="1"/>
      <protection locked="0"/>
    </xf>
    <xf numFmtId="9" fontId="3" fillId="36" borderId="20" xfId="58" applyFont="1" applyFill="1" applyBorder="1" applyAlignment="1" applyProtection="1">
      <alignment horizontal="center" vertical="center" wrapText="1"/>
      <protection locked="0"/>
    </xf>
    <xf numFmtId="0" fontId="85" fillId="44" borderId="24" xfId="0" applyFont="1" applyFill="1" applyBorder="1" applyAlignment="1" applyProtection="1">
      <alignment horizontal="center" vertical="center" wrapText="1"/>
      <protection locked="0"/>
    </xf>
    <xf numFmtId="0" fontId="85" fillId="44" borderId="37" xfId="0" applyFont="1" applyFill="1" applyBorder="1" applyAlignment="1" applyProtection="1">
      <alignment horizontal="center" vertical="center" wrapText="1"/>
      <protection locked="0"/>
    </xf>
    <xf numFmtId="0" fontId="85" fillId="44" borderId="20" xfId="0" applyFont="1" applyFill="1" applyBorder="1" applyAlignment="1" applyProtection="1">
      <alignment horizontal="center" vertical="center" wrapText="1"/>
      <protection locked="0"/>
    </xf>
    <xf numFmtId="0" fontId="86" fillId="29" borderId="24" xfId="0" applyFont="1" applyFill="1" applyBorder="1" applyAlignment="1" applyProtection="1">
      <alignment horizontal="center" vertical="center" wrapText="1"/>
      <protection locked="0"/>
    </xf>
    <xf numFmtId="0" fontId="86" fillId="29" borderId="37" xfId="0" applyFont="1" applyFill="1" applyBorder="1" applyAlignment="1" applyProtection="1">
      <alignment horizontal="center" vertical="center" wrapText="1"/>
      <protection locked="0"/>
    </xf>
    <xf numFmtId="0" fontId="86" fillId="29" borderId="20" xfId="0" applyFont="1" applyFill="1" applyBorder="1" applyAlignment="1" applyProtection="1">
      <alignment horizontal="center" vertical="center" wrapText="1"/>
      <protection locked="0"/>
    </xf>
    <xf numFmtId="0" fontId="86" fillId="26" borderId="24" xfId="0" applyFont="1" applyFill="1" applyBorder="1" applyAlignment="1" applyProtection="1">
      <alignment horizontal="center" vertical="center" wrapText="1"/>
      <protection locked="0"/>
    </xf>
    <xf numFmtId="0" fontId="86" fillId="26" borderId="37" xfId="0" applyFont="1" applyFill="1" applyBorder="1" applyAlignment="1" applyProtection="1">
      <alignment horizontal="center" vertical="center" wrapText="1"/>
      <protection locked="0"/>
    </xf>
    <xf numFmtId="0" fontId="86" fillId="26" borderId="20" xfId="0" applyFont="1" applyFill="1" applyBorder="1" applyAlignment="1" applyProtection="1">
      <alignment horizontal="center" vertical="center" wrapText="1"/>
      <protection locked="0"/>
    </xf>
    <xf numFmtId="0" fontId="86" fillId="39" borderId="24" xfId="0" applyFont="1" applyFill="1" applyBorder="1" applyAlignment="1" applyProtection="1">
      <alignment horizontal="center" vertical="center" wrapText="1"/>
      <protection locked="0"/>
    </xf>
    <xf numFmtId="0" fontId="86" fillId="39" borderId="37" xfId="0" applyFont="1" applyFill="1" applyBorder="1" applyAlignment="1" applyProtection="1">
      <alignment horizontal="center" vertical="center" wrapText="1"/>
      <protection locked="0"/>
    </xf>
    <xf numFmtId="0" fontId="86" fillId="39" borderId="20" xfId="0" applyFont="1" applyFill="1" applyBorder="1" applyAlignment="1" applyProtection="1">
      <alignment horizontal="center" vertical="center" wrapText="1"/>
      <protection locked="0"/>
    </xf>
    <xf numFmtId="0" fontId="80" fillId="36" borderId="0" xfId="0" applyFont="1" applyFill="1" applyBorder="1" applyAlignment="1">
      <alignment horizontal="right" vertical="center" wrapText="1"/>
    </xf>
    <xf numFmtId="0" fontId="75" fillId="36" borderId="24" xfId="0" applyFont="1" applyFill="1" applyBorder="1" applyAlignment="1" applyProtection="1">
      <alignment horizontal="center" vertical="center" wrapText="1"/>
      <protection locked="0"/>
    </xf>
    <xf numFmtId="0" fontId="75" fillId="36" borderId="20" xfId="0" applyFont="1" applyFill="1" applyBorder="1" applyAlignment="1" applyProtection="1">
      <alignment horizontal="center" vertical="center" wrapText="1"/>
      <protection locked="0"/>
    </xf>
    <xf numFmtId="0" fontId="75" fillId="36" borderId="37" xfId="0" applyFont="1" applyFill="1" applyBorder="1" applyAlignment="1" applyProtection="1">
      <alignment horizontal="center" vertical="center" wrapText="1"/>
      <protection locked="0"/>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87" fillId="26" borderId="24" xfId="0" applyFont="1" applyFill="1" applyBorder="1" applyAlignment="1" applyProtection="1">
      <alignment horizontal="center" vertical="center" wrapText="1"/>
      <protection locked="0"/>
    </xf>
    <xf numFmtId="0" fontId="87" fillId="26" borderId="37" xfId="0" applyFont="1" applyFill="1" applyBorder="1" applyAlignment="1" applyProtection="1">
      <alignment horizontal="center" vertical="center" wrapText="1"/>
      <protection locked="0"/>
    </xf>
    <xf numFmtId="0" fontId="87" fillId="26" borderId="20" xfId="0" applyFont="1" applyFill="1" applyBorder="1" applyAlignment="1" applyProtection="1">
      <alignment horizontal="center" vertical="center" wrapText="1"/>
      <protection locked="0"/>
    </xf>
    <xf numFmtId="0" fontId="77" fillId="36" borderId="24" xfId="0" applyFont="1" applyFill="1" applyBorder="1" applyAlignment="1" applyProtection="1">
      <alignment horizontal="center" vertical="center" wrapText="1"/>
      <protection locked="0"/>
    </xf>
    <xf numFmtId="0" fontId="77" fillId="36" borderId="20" xfId="0" applyFont="1" applyFill="1" applyBorder="1" applyAlignment="1" applyProtection="1">
      <alignment horizontal="center" vertical="center" wrapText="1"/>
      <protection locked="0"/>
    </xf>
    <xf numFmtId="0" fontId="5" fillId="16" borderId="38"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6"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5" fillId="41" borderId="38"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6"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11" xfId="0" applyFont="1" applyFill="1" applyBorder="1" applyAlignment="1">
      <alignment horizontal="center" vertical="center" wrapText="1"/>
    </xf>
    <xf numFmtId="22" fontId="88" fillId="14" borderId="11" xfId="0" applyNumberFormat="1" applyFont="1" applyFill="1" applyBorder="1" applyAlignment="1">
      <alignment horizontal="center" vertical="center"/>
    </xf>
    <xf numFmtId="0" fontId="88" fillId="14" borderId="11" xfId="0" applyFont="1" applyFill="1" applyBorder="1" applyAlignment="1">
      <alignment horizontal="center" vertical="center"/>
    </xf>
    <xf numFmtId="0" fontId="88" fillId="8" borderId="11" xfId="0" applyFont="1" applyFill="1" applyBorder="1" applyAlignment="1">
      <alignment horizontal="center" vertical="center"/>
    </xf>
    <xf numFmtId="0" fontId="88" fillId="8" borderId="12" xfId="0" applyFont="1" applyFill="1" applyBorder="1" applyAlignment="1">
      <alignment horizontal="center" vertical="center"/>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89" fillId="36" borderId="36" xfId="0" applyFont="1" applyFill="1" applyBorder="1" applyAlignment="1" applyProtection="1">
      <alignment horizontal="center" vertical="center" textRotation="90" wrapText="1"/>
      <protection locked="0"/>
    </xf>
    <xf numFmtId="0" fontId="89" fillId="36" borderId="26" xfId="0" applyFont="1" applyFill="1" applyBorder="1" applyAlignment="1" applyProtection="1">
      <alignment horizontal="center" vertical="center" textRotation="90" wrapText="1"/>
      <protection locked="0"/>
    </xf>
    <xf numFmtId="0" fontId="89" fillId="36" borderId="28" xfId="0" applyFont="1" applyFill="1" applyBorder="1" applyAlignment="1" applyProtection="1">
      <alignment horizontal="center" vertical="center" textRotation="90" wrapText="1"/>
      <protection locked="0"/>
    </xf>
    <xf numFmtId="0" fontId="89" fillId="36" borderId="34" xfId="0" applyFont="1" applyFill="1" applyBorder="1" applyAlignment="1" applyProtection="1">
      <alignment horizontal="center" vertical="center" textRotation="90" wrapText="1"/>
      <protection locked="0"/>
    </xf>
    <xf numFmtId="0" fontId="89" fillId="36" borderId="19" xfId="0" applyFont="1" applyFill="1" applyBorder="1" applyAlignment="1" applyProtection="1">
      <alignment horizontal="center" vertical="center" textRotation="90" wrapText="1"/>
      <protection locked="0"/>
    </xf>
    <xf numFmtId="0" fontId="89" fillId="36" borderId="17" xfId="0" applyFont="1" applyFill="1" applyBorder="1" applyAlignment="1" applyProtection="1">
      <alignment horizontal="center" vertical="center" textRotation="90" wrapText="1"/>
      <protection locked="0"/>
    </xf>
    <xf numFmtId="0" fontId="89" fillId="36" borderId="21" xfId="0" applyFont="1" applyFill="1" applyBorder="1" applyAlignment="1" applyProtection="1">
      <alignment horizontal="center" vertical="center" textRotation="90" wrapText="1"/>
      <protection locked="0"/>
    </xf>
    <xf numFmtId="0" fontId="89" fillId="36" borderId="18" xfId="0" applyFont="1" applyFill="1" applyBorder="1" applyAlignment="1" applyProtection="1">
      <alignment horizontal="center" vertical="center" textRotation="90" wrapText="1"/>
      <protection locked="0"/>
    </xf>
    <xf numFmtId="0" fontId="16" fillId="0" borderId="14"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16" fillId="0" borderId="16" xfId="0" applyFont="1" applyBorder="1" applyAlignment="1">
      <alignment horizontal="center" vertical="center" textRotation="90" wrapText="1"/>
    </xf>
    <xf numFmtId="0" fontId="2" fillId="19" borderId="25"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38" borderId="38"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19" borderId="38"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5" fillId="39" borderId="38"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6" xfId="0" applyFont="1" applyFill="1" applyBorder="1" applyAlignment="1">
      <alignment horizontal="center" vertical="center" wrapText="1"/>
    </xf>
    <xf numFmtId="0" fontId="90" fillId="36" borderId="40" xfId="0" applyFont="1" applyFill="1" applyBorder="1" applyAlignment="1">
      <alignment horizontal="center" vertical="center" textRotation="90" wrapText="1"/>
    </xf>
    <xf numFmtId="0" fontId="90" fillId="36" borderId="41" xfId="0" applyFont="1" applyFill="1" applyBorder="1" applyAlignment="1">
      <alignment horizontal="center" vertical="center" textRotation="90" wrapText="1"/>
    </xf>
    <xf numFmtId="0" fontId="11" fillId="12" borderId="38"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2" fillId="42" borderId="11" xfId="0" applyFont="1" applyFill="1" applyBorder="1" applyAlignment="1" applyProtection="1">
      <alignment horizontal="center" vertical="center" wrapText="1"/>
      <protection/>
    </xf>
    <xf numFmtId="0" fontId="12" fillId="42" borderId="26" xfId="0" applyFont="1" applyFill="1" applyBorder="1" applyAlignment="1" applyProtection="1">
      <alignment horizontal="center" vertical="center" wrapText="1"/>
      <protection/>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44"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52">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74009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74009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6"/>
  <sheetViews>
    <sheetView showGridLines="0" tabSelected="1" zoomScale="80" zoomScaleNormal="80" zoomScalePageLayoutView="0" workbookViewId="0" topLeftCell="U33">
      <selection activeCell="AF34" sqref="AF34"/>
    </sheetView>
  </sheetViews>
  <sheetFormatPr defaultColWidth="11.421875" defaultRowHeight="15" outlineLevelCol="2"/>
  <cols>
    <col min="1" max="1" width="8.8515625" style="0" customWidth="1"/>
    <col min="2" max="2" width="26.8515625" style="0" hidden="1" customWidth="1" outlineLevel="1"/>
    <col min="3" max="3" width="56.421875" style="0" hidden="1" customWidth="1" outlineLevel="1"/>
    <col min="4" max="4" width="62.421875" style="0" hidden="1" customWidth="1" outlineLevel="1"/>
    <col min="5" max="5" width="63.140625" style="0" customWidth="1" collapsed="1"/>
    <col min="6" max="6" width="39.00390625" style="0" customWidth="1" outlineLevel="1"/>
    <col min="7" max="7" width="36.00390625" style="0" customWidth="1" outlineLevel="1"/>
    <col min="8" max="8" width="33.8515625" style="0" customWidth="1" outlineLevel="1"/>
    <col min="9" max="9" width="55.00390625" style="0" customWidth="1" outlineLevel="1"/>
    <col min="10" max="10" width="11.421875" style="0" customWidth="1" outlineLevel="1"/>
    <col min="11" max="11" width="33.8515625" style="0" customWidth="1" outlineLevel="1"/>
    <col min="12" max="12" width="39.140625" style="0" customWidth="1"/>
    <col min="13" max="16" width="11.421875" style="0" customWidth="1" outlineLevel="1"/>
    <col min="17" max="17" width="24.57421875" style="0" customWidth="1" outlineLevel="1"/>
    <col min="18" max="18" width="20.00390625" style="0" customWidth="1" outlineLevel="1"/>
    <col min="19" max="19" width="27.28125" style="0" customWidth="1" outlineLevel="1"/>
    <col min="20" max="20" width="19.57421875" style="0" customWidth="1" outlineLevel="1"/>
    <col min="21" max="21" width="46.28125" style="0" customWidth="1"/>
    <col min="23" max="23" width="11.421875" style="132" customWidth="1"/>
    <col min="24" max="26" width="11.421875" style="0" customWidth="1" outlineLevel="1"/>
    <col min="27" max="27" width="20.8515625" style="0" customWidth="1" outlineLevel="1"/>
    <col min="28" max="28" width="18.8515625" style="0" customWidth="1" outlineLevel="1"/>
    <col min="29" max="29" width="26.7109375" style="0" customWidth="1"/>
    <col min="30" max="30" width="18.8515625" style="0" customWidth="1" outlineLevel="1"/>
    <col min="31" max="31" width="14.140625" style="0" customWidth="1" outlineLevel="1"/>
    <col min="32" max="32" width="18.421875" style="0" customWidth="1" outlineLevel="1"/>
    <col min="33" max="33" width="80.28125" style="0" customWidth="1" outlineLevel="1"/>
    <col min="34" max="34" width="17.7109375" style="0" customWidth="1" outlineLevel="1"/>
    <col min="35" max="35" width="33.7109375" style="0" customWidth="1"/>
    <col min="36" max="36" width="19.7109375" style="0" hidden="1" customWidth="1" outlineLevel="1"/>
    <col min="37" max="38" width="16.421875" style="0" hidden="1" customWidth="1" outlineLevel="1"/>
    <col min="39" max="39" width="104.8515625" style="0" hidden="1" customWidth="1" outlineLevel="1"/>
    <col min="40" max="40" width="27.28125" style="0" hidden="1" customWidth="1" outlineLevel="1"/>
    <col min="41" max="41" width="22.8515625" style="0" customWidth="1" collapsed="1"/>
    <col min="42" max="46" width="11.421875" style="0" hidden="1" customWidth="1" outlineLevel="1"/>
    <col min="47" max="47" width="24.8515625" style="0" customWidth="1" collapsed="1"/>
    <col min="48" max="49" width="11.421875" style="0" hidden="1" customWidth="1" outlineLevel="2"/>
    <col min="50" max="50" width="14.8515625" style="0" hidden="1" customWidth="1" outlineLevel="2"/>
    <col min="51" max="51" width="14.57421875" style="0" hidden="1" customWidth="1" outlineLevel="2"/>
    <col min="52" max="52" width="20.7109375" style="0" hidden="1" customWidth="1" outlineLevel="2"/>
    <col min="53" max="53" width="23.00390625" style="0" customWidth="1" collapsed="1"/>
    <col min="54" max="54" width="19.140625" style="0" hidden="1" customWidth="1" outlineLevel="1"/>
    <col min="55" max="55" width="31.421875" style="0" hidden="1" customWidth="1" outlineLevel="1"/>
    <col min="56" max="56" width="18.421875" style="0" hidden="1" customWidth="1" outlineLevel="1"/>
    <col min="57" max="57" width="19.8515625" style="0" hidden="1" customWidth="1" outlineLevel="1"/>
    <col min="58" max="58" width="11.421875" style="0" customWidth="1" collapsed="1"/>
  </cols>
  <sheetData>
    <row r="1" spans="1:28" ht="40.5" customHeight="1">
      <c r="A1" s="260"/>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28" ht="40.5" customHeight="1" thickBot="1">
      <c r="A2" s="262" t="s">
        <v>25</v>
      </c>
      <c r="B2" s="262"/>
      <c r="C2" s="262"/>
      <c r="D2" s="262"/>
      <c r="E2" s="263"/>
      <c r="F2" s="263"/>
      <c r="G2" s="263"/>
      <c r="H2" s="263"/>
      <c r="I2" s="263"/>
      <c r="J2" s="263"/>
      <c r="K2" s="262"/>
      <c r="L2" s="262"/>
      <c r="M2" s="262"/>
      <c r="N2" s="262"/>
      <c r="O2" s="262"/>
      <c r="P2" s="262"/>
      <c r="Q2" s="262"/>
      <c r="R2" s="262"/>
      <c r="S2" s="262"/>
      <c r="T2" s="262"/>
      <c r="U2" s="262"/>
      <c r="V2" s="262"/>
      <c r="W2" s="262"/>
      <c r="X2" s="262"/>
      <c r="Y2" s="262"/>
      <c r="Z2" s="262"/>
      <c r="AA2" s="262"/>
      <c r="AB2" s="262"/>
    </row>
    <row r="3" spans="1:57" ht="15" customHeight="1">
      <c r="A3" s="273" t="s">
        <v>96</v>
      </c>
      <c r="B3" s="273"/>
      <c r="C3" s="274">
        <v>2018</v>
      </c>
      <c r="D3" s="275"/>
      <c r="E3" s="316" t="s">
        <v>99</v>
      </c>
      <c r="F3" s="317"/>
      <c r="G3" s="317"/>
      <c r="H3" s="317"/>
      <c r="I3" s="317"/>
      <c r="J3" s="318"/>
      <c r="K3" s="96"/>
      <c r="L3" s="96"/>
      <c r="M3" s="96"/>
      <c r="N3" s="96"/>
      <c r="O3" s="96"/>
      <c r="P3" s="96"/>
      <c r="Q3" s="96"/>
      <c r="R3" s="96"/>
      <c r="S3" s="96"/>
      <c r="T3" s="96"/>
      <c r="U3" s="96"/>
      <c r="V3" s="96"/>
      <c r="W3" s="96"/>
      <c r="X3" s="96"/>
      <c r="Y3" s="96"/>
      <c r="Z3" s="96"/>
      <c r="AA3" s="96"/>
      <c r="AB3" s="9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15" customHeight="1">
      <c r="A4" s="273" t="s">
        <v>97</v>
      </c>
      <c r="B4" s="273"/>
      <c r="C4" s="274" t="s">
        <v>105</v>
      </c>
      <c r="D4" s="275"/>
      <c r="E4" s="100" t="s">
        <v>100</v>
      </c>
      <c r="F4" s="98" t="s">
        <v>101</v>
      </c>
      <c r="G4" s="319" t="s">
        <v>102</v>
      </c>
      <c r="H4" s="319"/>
      <c r="I4" s="319"/>
      <c r="J4" s="320"/>
      <c r="K4" s="96"/>
      <c r="L4" s="96"/>
      <c r="M4" s="96"/>
      <c r="N4" s="96"/>
      <c r="O4" s="96"/>
      <c r="P4" s="96"/>
      <c r="Q4" s="96"/>
      <c r="R4" s="96"/>
      <c r="S4" s="96"/>
      <c r="T4" s="96"/>
      <c r="U4" s="96"/>
      <c r="V4" s="96"/>
      <c r="W4" s="96"/>
      <c r="X4" s="96"/>
      <c r="Y4" s="96"/>
      <c r="Z4" s="96"/>
      <c r="AA4" s="96"/>
      <c r="AB4" s="9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ht="15" customHeight="1">
      <c r="A5" s="273" t="s">
        <v>23</v>
      </c>
      <c r="B5" s="273"/>
      <c r="C5" s="274" t="s">
        <v>152</v>
      </c>
      <c r="D5" s="275"/>
      <c r="E5" s="103">
        <v>1</v>
      </c>
      <c r="F5" s="126">
        <v>43119</v>
      </c>
      <c r="G5" s="321" t="s">
        <v>151</v>
      </c>
      <c r="H5" s="321"/>
      <c r="I5" s="321"/>
      <c r="J5" s="322"/>
      <c r="K5" s="96"/>
      <c r="L5" s="96"/>
      <c r="M5" s="96"/>
      <c r="N5" s="96"/>
      <c r="O5" s="96"/>
      <c r="P5" s="96"/>
      <c r="Q5" s="96"/>
      <c r="R5" s="96"/>
      <c r="S5" s="96"/>
      <c r="T5" s="96"/>
      <c r="U5" s="96"/>
      <c r="V5" s="96"/>
      <c r="W5" s="96"/>
      <c r="X5" s="96"/>
      <c r="Y5" s="96"/>
      <c r="Z5" s="96"/>
      <c r="AA5" s="96"/>
      <c r="AB5" s="97"/>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ht="15" customHeight="1">
      <c r="A6" s="273" t="s">
        <v>24</v>
      </c>
      <c r="B6" s="273"/>
      <c r="C6" s="274" t="s">
        <v>152</v>
      </c>
      <c r="D6" s="275"/>
      <c r="E6" s="101"/>
      <c r="F6" s="99"/>
      <c r="G6" s="321"/>
      <c r="H6" s="321"/>
      <c r="I6" s="321"/>
      <c r="J6" s="322"/>
      <c r="K6" s="96"/>
      <c r="L6" s="96"/>
      <c r="M6" s="96"/>
      <c r="N6" s="96"/>
      <c r="O6" s="96"/>
      <c r="P6" s="96"/>
      <c r="Q6" s="96"/>
      <c r="R6" s="96"/>
      <c r="S6" s="96"/>
      <c r="T6" s="96"/>
      <c r="U6" s="96"/>
      <c r="V6" s="96"/>
      <c r="W6" s="96"/>
      <c r="X6" s="96"/>
      <c r="Y6" s="96"/>
      <c r="Z6" s="96"/>
      <c r="AA6" s="96"/>
      <c r="AB6" s="97"/>
      <c r="AC6" s="3"/>
      <c r="AD6" s="22"/>
      <c r="AE6" s="22"/>
      <c r="AF6" s="22"/>
      <c r="AG6" s="22"/>
      <c r="AH6" s="22"/>
      <c r="AI6" s="3"/>
      <c r="AJ6" s="22"/>
      <c r="AK6" s="22"/>
      <c r="AL6" s="22"/>
      <c r="AM6" s="22"/>
      <c r="AN6" s="22"/>
      <c r="AO6" s="3"/>
      <c r="AP6" s="22"/>
      <c r="AQ6" s="22"/>
      <c r="AR6" s="22"/>
      <c r="AS6" s="22"/>
      <c r="AT6" s="22"/>
      <c r="AU6" s="3"/>
      <c r="AV6" s="22"/>
      <c r="AW6" s="22"/>
      <c r="AX6" s="22"/>
      <c r="AY6" s="22"/>
      <c r="AZ6" s="22"/>
      <c r="BA6" s="3"/>
      <c r="BB6" s="22"/>
      <c r="BC6" s="22"/>
      <c r="BD6" s="22"/>
      <c r="BE6" s="22"/>
    </row>
    <row r="7" spans="1:57" ht="15.75" customHeight="1" thickBot="1">
      <c r="A7" s="273" t="s">
        <v>98</v>
      </c>
      <c r="B7" s="273"/>
      <c r="C7" s="274" t="s">
        <v>106</v>
      </c>
      <c r="D7" s="275"/>
      <c r="E7" s="79"/>
      <c r="F7" s="102"/>
      <c r="G7" s="323"/>
      <c r="H7" s="324"/>
      <c r="I7" s="324"/>
      <c r="J7" s="325"/>
      <c r="K7" s="96"/>
      <c r="L7" s="96"/>
      <c r="M7" s="96"/>
      <c r="N7" s="96"/>
      <c r="O7" s="96"/>
      <c r="P7" s="96"/>
      <c r="Q7" s="96"/>
      <c r="R7" s="96"/>
      <c r="S7" s="96"/>
      <c r="T7" s="96"/>
      <c r="U7" s="96"/>
      <c r="V7" s="96"/>
      <c r="W7" s="96"/>
      <c r="X7" s="96"/>
      <c r="Y7" s="96"/>
      <c r="Z7" s="96"/>
      <c r="AA7" s="96"/>
      <c r="AB7" s="97"/>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row>
    <row r="8" spans="1:57" ht="15.75" thickBot="1">
      <c r="A8" s="2"/>
      <c r="B8" s="3"/>
      <c r="C8" s="3"/>
      <c r="D8" s="3"/>
      <c r="E8" s="3"/>
      <c r="F8" s="3"/>
      <c r="G8" s="3"/>
      <c r="H8" s="3"/>
      <c r="I8" s="3"/>
      <c r="J8" s="3"/>
      <c r="K8" s="3"/>
      <c r="L8" s="3"/>
      <c r="M8" s="3"/>
      <c r="N8" s="3"/>
      <c r="O8" s="3"/>
      <c r="P8" s="3"/>
      <c r="Q8" s="3"/>
      <c r="R8" s="1"/>
      <c r="S8" s="1"/>
      <c r="T8" s="1"/>
      <c r="U8" s="1"/>
      <c r="V8" s="1"/>
      <c r="W8" s="1"/>
      <c r="X8" s="1"/>
      <c r="Y8" s="1"/>
      <c r="Z8" s="1"/>
      <c r="AA8" s="1"/>
      <c r="AB8" s="1"/>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row>
    <row r="9" spans="1:57" ht="15">
      <c r="A9" s="290" t="s">
        <v>64</v>
      </c>
      <c r="B9" s="291"/>
      <c r="C9" s="291"/>
      <c r="D9" s="292"/>
      <c r="E9" s="266"/>
      <c r="F9" s="267"/>
      <c r="G9" s="267"/>
      <c r="H9" s="267"/>
      <c r="I9" s="267"/>
      <c r="J9" s="267"/>
      <c r="K9" s="267"/>
      <c r="L9" s="267"/>
      <c r="M9" s="267"/>
      <c r="N9" s="267"/>
      <c r="O9" s="267"/>
      <c r="P9" s="267"/>
      <c r="Q9" s="267"/>
      <c r="R9" s="267"/>
      <c r="S9" s="267"/>
      <c r="T9" s="267"/>
      <c r="U9" s="267"/>
      <c r="V9" s="267"/>
      <c r="W9" s="267"/>
      <c r="X9" s="267"/>
      <c r="Y9" s="267"/>
      <c r="Z9" s="267"/>
      <c r="AA9" s="267"/>
      <c r="AB9" s="268"/>
      <c r="AC9" s="255" t="s">
        <v>65</v>
      </c>
      <c r="AD9" s="256"/>
      <c r="AE9" s="256"/>
      <c r="AF9" s="256"/>
      <c r="AG9" s="256"/>
      <c r="AH9" s="257"/>
      <c r="AI9" s="296" t="s">
        <v>65</v>
      </c>
      <c r="AJ9" s="297"/>
      <c r="AK9" s="297"/>
      <c r="AL9" s="297"/>
      <c r="AM9" s="297"/>
      <c r="AN9" s="298"/>
      <c r="AO9" s="255" t="s">
        <v>65</v>
      </c>
      <c r="AP9" s="256"/>
      <c r="AQ9" s="256"/>
      <c r="AR9" s="256"/>
      <c r="AS9" s="256"/>
      <c r="AT9" s="257"/>
      <c r="AU9" s="311" t="s">
        <v>65</v>
      </c>
      <c r="AV9" s="312"/>
      <c r="AW9" s="312"/>
      <c r="AX9" s="312"/>
      <c r="AY9" s="312"/>
      <c r="AZ9" s="313"/>
      <c r="BA9" s="249" t="s">
        <v>65</v>
      </c>
      <c r="BB9" s="250"/>
      <c r="BC9" s="250"/>
      <c r="BD9" s="250"/>
      <c r="BE9" s="251"/>
    </row>
    <row r="10" spans="1:57" ht="15.75" thickBot="1">
      <c r="A10" s="293"/>
      <c r="B10" s="294"/>
      <c r="C10" s="294"/>
      <c r="D10" s="295"/>
      <c r="E10" s="269"/>
      <c r="F10" s="270"/>
      <c r="G10" s="270"/>
      <c r="H10" s="270"/>
      <c r="I10" s="270"/>
      <c r="J10" s="270"/>
      <c r="K10" s="270"/>
      <c r="L10" s="270"/>
      <c r="M10" s="270"/>
      <c r="N10" s="270"/>
      <c r="O10" s="270"/>
      <c r="P10" s="270"/>
      <c r="Q10" s="270"/>
      <c r="R10" s="270"/>
      <c r="S10" s="270"/>
      <c r="T10" s="270"/>
      <c r="U10" s="270"/>
      <c r="V10" s="270"/>
      <c r="W10" s="271"/>
      <c r="X10" s="271"/>
      <c r="Y10" s="271"/>
      <c r="Z10" s="271"/>
      <c r="AA10" s="271"/>
      <c r="AB10" s="272"/>
      <c r="AC10" s="234" t="s">
        <v>0</v>
      </c>
      <c r="AD10" s="235"/>
      <c r="AE10" s="235"/>
      <c r="AF10" s="235"/>
      <c r="AG10" s="235"/>
      <c r="AH10" s="236"/>
      <c r="AI10" s="252" t="s">
        <v>1</v>
      </c>
      <c r="AJ10" s="253"/>
      <c r="AK10" s="253"/>
      <c r="AL10" s="253"/>
      <c r="AM10" s="253"/>
      <c r="AN10" s="254"/>
      <c r="AO10" s="234" t="s">
        <v>2</v>
      </c>
      <c r="AP10" s="235"/>
      <c r="AQ10" s="235"/>
      <c r="AR10" s="235"/>
      <c r="AS10" s="235"/>
      <c r="AT10" s="236"/>
      <c r="AU10" s="237" t="s">
        <v>3</v>
      </c>
      <c r="AV10" s="238"/>
      <c r="AW10" s="238"/>
      <c r="AX10" s="238"/>
      <c r="AY10" s="238"/>
      <c r="AZ10" s="239"/>
      <c r="BA10" s="306" t="s">
        <v>84</v>
      </c>
      <c r="BB10" s="307"/>
      <c r="BC10" s="307"/>
      <c r="BD10" s="307"/>
      <c r="BE10" s="308"/>
    </row>
    <row r="11" spans="1:57" ht="15" customHeight="1">
      <c r="A11" s="73"/>
      <c r="B11" s="61"/>
      <c r="C11" s="61"/>
      <c r="D11" s="74"/>
      <c r="E11" s="300" t="s">
        <v>4</v>
      </c>
      <c r="F11" s="301"/>
      <c r="G11" s="301"/>
      <c r="H11" s="301"/>
      <c r="I11" s="301"/>
      <c r="J11" s="301"/>
      <c r="K11" s="301"/>
      <c r="L11" s="301"/>
      <c r="M11" s="301"/>
      <c r="N11" s="301"/>
      <c r="O11" s="301"/>
      <c r="P11" s="301"/>
      <c r="Q11" s="301"/>
      <c r="R11" s="301"/>
      <c r="S11" s="301"/>
      <c r="T11" s="302"/>
      <c r="U11" s="94"/>
      <c r="V11" s="65"/>
      <c r="W11" s="202"/>
      <c r="X11" s="296" t="s">
        <v>26</v>
      </c>
      <c r="Y11" s="297"/>
      <c r="Z11" s="297"/>
      <c r="AA11" s="297"/>
      <c r="AB11" s="298"/>
      <c r="AC11" s="299" t="s">
        <v>5</v>
      </c>
      <c r="AD11" s="259"/>
      <c r="AE11" s="259"/>
      <c r="AF11" s="310" t="s">
        <v>6</v>
      </c>
      <c r="AG11" s="259" t="s">
        <v>7</v>
      </c>
      <c r="AH11" s="258" t="s">
        <v>8</v>
      </c>
      <c r="AI11" s="288" t="s">
        <v>5</v>
      </c>
      <c r="AJ11" s="289"/>
      <c r="AK11" s="289"/>
      <c r="AL11" s="289" t="s">
        <v>6</v>
      </c>
      <c r="AM11" s="289" t="s">
        <v>7</v>
      </c>
      <c r="AN11" s="305" t="s">
        <v>8</v>
      </c>
      <c r="AO11" s="299" t="s">
        <v>5</v>
      </c>
      <c r="AP11" s="259"/>
      <c r="AQ11" s="259"/>
      <c r="AR11" s="259" t="s">
        <v>6</v>
      </c>
      <c r="AS11" s="259" t="s">
        <v>7</v>
      </c>
      <c r="AT11" s="258" t="s">
        <v>8</v>
      </c>
      <c r="AU11" s="242" t="s">
        <v>5</v>
      </c>
      <c r="AV11" s="240"/>
      <c r="AW11" s="240"/>
      <c r="AX11" s="240" t="s">
        <v>6</v>
      </c>
      <c r="AY11" s="240" t="s">
        <v>7</v>
      </c>
      <c r="AZ11" s="241" t="s">
        <v>8</v>
      </c>
      <c r="BA11" s="303" t="s">
        <v>5</v>
      </c>
      <c r="BB11" s="304"/>
      <c r="BC11" s="304"/>
      <c r="BD11" s="304" t="s">
        <v>6</v>
      </c>
      <c r="BE11" s="309" t="s">
        <v>72</v>
      </c>
    </row>
    <row r="12" spans="1:57" ht="63.75">
      <c r="A12" s="75" t="s">
        <v>18</v>
      </c>
      <c r="B12" s="10" t="s">
        <v>19</v>
      </c>
      <c r="C12" s="10" t="s">
        <v>103</v>
      </c>
      <c r="D12" s="76" t="s">
        <v>79</v>
      </c>
      <c r="E12" s="80"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104</v>
      </c>
      <c r="V12" s="64" t="s">
        <v>33</v>
      </c>
      <c r="W12" s="64" t="s">
        <v>200</v>
      </c>
      <c r="X12" s="82" t="s">
        <v>27</v>
      </c>
      <c r="Y12" s="63" t="s">
        <v>29</v>
      </c>
      <c r="Z12" s="264" t="s">
        <v>30</v>
      </c>
      <c r="AA12" s="265"/>
      <c r="AB12" s="81" t="s">
        <v>21</v>
      </c>
      <c r="AC12" s="83" t="s">
        <v>9</v>
      </c>
      <c r="AD12" s="60" t="s">
        <v>16</v>
      </c>
      <c r="AE12" s="60" t="s">
        <v>17</v>
      </c>
      <c r="AF12" s="310"/>
      <c r="AG12" s="259"/>
      <c r="AH12" s="258"/>
      <c r="AI12" s="82" t="s">
        <v>9</v>
      </c>
      <c r="AJ12" s="63" t="s">
        <v>16</v>
      </c>
      <c r="AK12" s="63" t="s">
        <v>17</v>
      </c>
      <c r="AL12" s="289"/>
      <c r="AM12" s="289"/>
      <c r="AN12" s="305"/>
      <c r="AO12" s="92" t="s">
        <v>9</v>
      </c>
      <c r="AP12" s="60" t="s">
        <v>16</v>
      </c>
      <c r="AQ12" s="60" t="s">
        <v>17</v>
      </c>
      <c r="AR12" s="259"/>
      <c r="AS12" s="259"/>
      <c r="AT12" s="258"/>
      <c r="AU12" s="88" t="s">
        <v>9</v>
      </c>
      <c r="AV12" s="59" t="s">
        <v>16</v>
      </c>
      <c r="AW12" s="59" t="s">
        <v>17</v>
      </c>
      <c r="AX12" s="240"/>
      <c r="AY12" s="240"/>
      <c r="AZ12" s="241"/>
      <c r="BA12" s="91" t="s">
        <v>9</v>
      </c>
      <c r="BB12" s="62" t="s">
        <v>16</v>
      </c>
      <c r="BC12" s="62" t="s">
        <v>17</v>
      </c>
      <c r="BD12" s="304"/>
      <c r="BE12" s="309"/>
    </row>
    <row r="13" spans="1:57" ht="15">
      <c r="A13" s="77"/>
      <c r="B13" s="46"/>
      <c r="C13" s="46"/>
      <c r="D13" s="78"/>
      <c r="E13" s="106" t="s">
        <v>22</v>
      </c>
      <c r="F13" s="107"/>
      <c r="G13" s="107" t="s">
        <v>22</v>
      </c>
      <c r="H13" s="107" t="s">
        <v>22</v>
      </c>
      <c r="I13" s="107" t="s">
        <v>22</v>
      </c>
      <c r="J13" s="107" t="s">
        <v>22</v>
      </c>
      <c r="K13" s="107" t="s">
        <v>22</v>
      </c>
      <c r="L13" s="107" t="s">
        <v>22</v>
      </c>
      <c r="M13" s="108" t="s">
        <v>22</v>
      </c>
      <c r="N13" s="108" t="s">
        <v>22</v>
      </c>
      <c r="O13" s="108" t="s">
        <v>22</v>
      </c>
      <c r="P13" s="108" t="s">
        <v>22</v>
      </c>
      <c r="Q13" s="107" t="s">
        <v>22</v>
      </c>
      <c r="R13" s="107" t="s">
        <v>22</v>
      </c>
      <c r="S13" s="107" t="s">
        <v>22</v>
      </c>
      <c r="T13" s="107" t="s">
        <v>22</v>
      </c>
      <c r="U13" s="109"/>
      <c r="V13" s="109"/>
      <c r="W13" s="109"/>
      <c r="X13" s="86" t="s">
        <v>28</v>
      </c>
      <c r="Y13" s="7" t="s">
        <v>22</v>
      </c>
      <c r="Z13" s="7" t="s">
        <v>31</v>
      </c>
      <c r="AA13" s="7" t="s">
        <v>32</v>
      </c>
      <c r="AB13" s="87" t="s">
        <v>22</v>
      </c>
      <c r="AC13" s="84" t="s">
        <v>22</v>
      </c>
      <c r="AD13" s="69" t="s">
        <v>22</v>
      </c>
      <c r="AE13" s="69"/>
      <c r="AF13" s="70" t="s">
        <v>22</v>
      </c>
      <c r="AG13" s="69" t="s">
        <v>22</v>
      </c>
      <c r="AH13" s="85" t="s">
        <v>22</v>
      </c>
      <c r="AI13" s="86" t="s">
        <v>22</v>
      </c>
      <c r="AJ13" s="7" t="s">
        <v>22</v>
      </c>
      <c r="AK13" s="7" t="s">
        <v>22</v>
      </c>
      <c r="AL13" s="7" t="s">
        <v>22</v>
      </c>
      <c r="AM13" s="7" t="s">
        <v>22</v>
      </c>
      <c r="AN13" s="87" t="s">
        <v>22</v>
      </c>
      <c r="AO13" s="84" t="s">
        <v>22</v>
      </c>
      <c r="AP13" s="69" t="s">
        <v>22</v>
      </c>
      <c r="AQ13" s="69" t="s">
        <v>22</v>
      </c>
      <c r="AR13" s="69"/>
      <c r="AS13" s="69" t="s">
        <v>22</v>
      </c>
      <c r="AT13" s="85" t="s">
        <v>22</v>
      </c>
      <c r="AU13" s="89" t="s">
        <v>22</v>
      </c>
      <c r="AV13" s="71" t="s">
        <v>22</v>
      </c>
      <c r="AW13" s="71" t="s">
        <v>22</v>
      </c>
      <c r="AX13" s="71" t="s">
        <v>22</v>
      </c>
      <c r="AY13" s="71" t="s">
        <v>22</v>
      </c>
      <c r="AZ13" s="90" t="s">
        <v>22</v>
      </c>
      <c r="BA13" s="110" t="s">
        <v>22</v>
      </c>
      <c r="BB13" s="111"/>
      <c r="BC13" s="111" t="s">
        <v>22</v>
      </c>
      <c r="BD13" s="111" t="s">
        <v>22</v>
      </c>
      <c r="BE13" s="112" t="s">
        <v>22</v>
      </c>
    </row>
    <row r="14" spans="1:57" s="132" customFormat="1" ht="123.75" customHeight="1">
      <c r="A14" s="138">
        <v>1</v>
      </c>
      <c r="B14" s="314" t="s">
        <v>107</v>
      </c>
      <c r="C14" s="153" t="s">
        <v>171</v>
      </c>
      <c r="D14" s="131" t="s">
        <v>177</v>
      </c>
      <c r="E14" s="176" t="s">
        <v>187</v>
      </c>
      <c r="F14" s="139">
        <v>0.1</v>
      </c>
      <c r="G14" s="179" t="s">
        <v>93</v>
      </c>
      <c r="H14" s="176" t="s">
        <v>184</v>
      </c>
      <c r="I14" s="176" t="s">
        <v>185</v>
      </c>
      <c r="J14" s="147" t="s">
        <v>165</v>
      </c>
      <c r="K14" s="147" t="s">
        <v>47</v>
      </c>
      <c r="L14" s="179" t="s">
        <v>179</v>
      </c>
      <c r="M14" s="129">
        <v>1</v>
      </c>
      <c r="N14" s="129">
        <v>1</v>
      </c>
      <c r="O14" s="129">
        <v>1</v>
      </c>
      <c r="P14" s="143">
        <v>1</v>
      </c>
      <c r="Q14" s="130">
        <v>1</v>
      </c>
      <c r="R14" s="141" t="s">
        <v>53</v>
      </c>
      <c r="S14" s="181" t="s">
        <v>166</v>
      </c>
      <c r="T14" s="181" t="s">
        <v>167</v>
      </c>
      <c r="U14" s="147" t="s">
        <v>168</v>
      </c>
      <c r="V14" s="52"/>
      <c r="W14" s="147" t="s">
        <v>209</v>
      </c>
      <c r="X14" s="52"/>
      <c r="Y14" s="52"/>
      <c r="Z14" s="52"/>
      <c r="AA14" s="142"/>
      <c r="AB14" s="113"/>
      <c r="AC14" s="147" t="str">
        <f aca="true" t="shared" si="0" ref="AC14:AC31">H14</f>
        <v>Porcentaje de cumplimiento del cronograma de implementación del aplicativo</v>
      </c>
      <c r="AD14" s="114">
        <f aca="true" t="shared" si="1" ref="AD14:AD31">M14</f>
        <v>1</v>
      </c>
      <c r="AE14" s="5">
        <v>1</v>
      </c>
      <c r="AF14" s="5">
        <f aca="true" t="shared" si="2" ref="AF14:AF21">AE14/AD14</f>
        <v>1</v>
      </c>
      <c r="AG14" s="56" t="s">
        <v>226</v>
      </c>
      <c r="AH14" s="56"/>
      <c r="AI14" s="134" t="str">
        <f aca="true" t="shared" si="3" ref="AI14:AI31">H14</f>
        <v>Porcentaje de cumplimiento del cronograma de implementación del aplicativo</v>
      </c>
      <c r="AJ14" s="115">
        <f aca="true" t="shared" si="4" ref="AJ14:AJ31">N14</f>
        <v>1</v>
      </c>
      <c r="AK14" s="93"/>
      <c r="AL14" s="115">
        <f aca="true" t="shared" si="5" ref="AL14:AL21">AK14/AJ14</f>
        <v>0</v>
      </c>
      <c r="AM14" s="52"/>
      <c r="AN14" s="52"/>
      <c r="AO14" s="134" t="str">
        <f aca="true" t="shared" si="6" ref="AO14:AO31">H14</f>
        <v>Porcentaje de cumplimiento del cronograma de implementación del aplicativo</v>
      </c>
      <c r="AP14" s="114">
        <f aca="true" t="shared" si="7" ref="AP14:AP31">O14</f>
        <v>1</v>
      </c>
      <c r="AQ14" s="52"/>
      <c r="AR14" s="5">
        <f aca="true" t="shared" si="8" ref="AR14:AR21">AQ14/AP14</f>
        <v>0</v>
      </c>
      <c r="AS14" s="52"/>
      <c r="AT14" s="52"/>
      <c r="AU14" s="134" t="str">
        <f aca="true" t="shared" si="9" ref="AU14:AU31">H14</f>
        <v>Porcentaje de cumplimiento del cronograma de implementación del aplicativo</v>
      </c>
      <c r="AV14" s="114">
        <f aca="true" t="shared" si="10" ref="AV14:AV31">P14</f>
        <v>1</v>
      </c>
      <c r="AW14" s="117"/>
      <c r="AX14" s="5">
        <f aca="true" t="shared" si="11" ref="AX14:AX21">AW14/AV14</f>
        <v>0</v>
      </c>
      <c r="AY14" s="49"/>
      <c r="AZ14" s="52"/>
      <c r="BA14" s="134" t="str">
        <f aca="true" t="shared" si="12" ref="BA14:BA31">H14</f>
        <v>Porcentaje de cumplimiento del cronograma de implementación del aplicativo</v>
      </c>
      <c r="BB14" s="114">
        <f aca="true" t="shared" si="13" ref="BB14:BB33">Q14</f>
        <v>1</v>
      </c>
      <c r="BC14" s="133"/>
      <c r="BD14" s="48">
        <f aca="true" t="shared" si="14" ref="BD14:BD21">BC14/BB14</f>
        <v>0</v>
      </c>
      <c r="BE14" s="154"/>
    </row>
    <row r="15" spans="1:57" s="132" customFormat="1" ht="123.75" customHeight="1">
      <c r="A15" s="138">
        <v>2</v>
      </c>
      <c r="B15" s="314"/>
      <c r="C15" s="153" t="s">
        <v>171</v>
      </c>
      <c r="D15" s="131" t="s">
        <v>177</v>
      </c>
      <c r="E15" s="176" t="s">
        <v>188</v>
      </c>
      <c r="F15" s="139">
        <v>0.1</v>
      </c>
      <c r="G15" s="179" t="s">
        <v>93</v>
      </c>
      <c r="H15" s="176" t="s">
        <v>184</v>
      </c>
      <c r="I15" s="176" t="s">
        <v>185</v>
      </c>
      <c r="J15" s="147" t="s">
        <v>165</v>
      </c>
      <c r="K15" s="147" t="s">
        <v>47</v>
      </c>
      <c r="L15" s="179" t="s">
        <v>179</v>
      </c>
      <c r="M15" s="129">
        <v>1</v>
      </c>
      <c r="N15" s="129">
        <v>1</v>
      </c>
      <c r="O15" s="129">
        <v>1</v>
      </c>
      <c r="P15" s="143">
        <v>1</v>
      </c>
      <c r="Q15" s="130">
        <v>1</v>
      </c>
      <c r="R15" s="141" t="s">
        <v>52</v>
      </c>
      <c r="S15" s="181" t="s">
        <v>166</v>
      </c>
      <c r="T15" s="181" t="s">
        <v>167</v>
      </c>
      <c r="U15" s="147" t="s">
        <v>168</v>
      </c>
      <c r="V15" s="52"/>
      <c r="W15" s="147" t="s">
        <v>215</v>
      </c>
      <c r="X15" s="52"/>
      <c r="Y15" s="52"/>
      <c r="Z15" s="52"/>
      <c r="AA15" s="57"/>
      <c r="AB15" s="113"/>
      <c r="AC15" s="147" t="str">
        <f t="shared" si="0"/>
        <v>Porcentaje de cumplimiento del cronograma de implementación del aplicativo</v>
      </c>
      <c r="AD15" s="114">
        <f t="shared" si="1"/>
        <v>1</v>
      </c>
      <c r="AE15" s="5">
        <v>1</v>
      </c>
      <c r="AF15" s="5">
        <f t="shared" si="2"/>
        <v>1</v>
      </c>
      <c r="AG15" s="56" t="s">
        <v>223</v>
      </c>
      <c r="AH15" s="56"/>
      <c r="AI15" s="134" t="str">
        <f t="shared" si="3"/>
        <v>Porcentaje de cumplimiento del cronograma de implementación del aplicativo</v>
      </c>
      <c r="AJ15" s="115">
        <f t="shared" si="4"/>
        <v>1</v>
      </c>
      <c r="AK15" s="93"/>
      <c r="AL15" s="115">
        <f t="shared" si="5"/>
        <v>0</v>
      </c>
      <c r="AM15" s="52"/>
      <c r="AN15" s="52"/>
      <c r="AO15" s="134" t="str">
        <f t="shared" si="6"/>
        <v>Porcentaje de cumplimiento del cronograma de implementación del aplicativo</v>
      </c>
      <c r="AP15" s="114">
        <f t="shared" si="7"/>
        <v>1</v>
      </c>
      <c r="AQ15" s="52"/>
      <c r="AR15" s="5">
        <f t="shared" si="8"/>
        <v>0</v>
      </c>
      <c r="AS15" s="52"/>
      <c r="AT15" s="52"/>
      <c r="AU15" s="134" t="str">
        <f t="shared" si="9"/>
        <v>Porcentaje de cumplimiento del cronograma de implementación del aplicativo</v>
      </c>
      <c r="AV15" s="114">
        <f t="shared" si="10"/>
        <v>1</v>
      </c>
      <c r="AW15" s="117"/>
      <c r="AX15" s="5">
        <f t="shared" si="11"/>
        <v>0</v>
      </c>
      <c r="AY15" s="49"/>
      <c r="AZ15" s="52"/>
      <c r="BA15" s="134" t="str">
        <f t="shared" si="12"/>
        <v>Porcentaje de cumplimiento del cronograma de implementación del aplicativo</v>
      </c>
      <c r="BB15" s="114">
        <f t="shared" si="13"/>
        <v>1</v>
      </c>
      <c r="BC15" s="133"/>
      <c r="BD15" s="48">
        <f t="shared" si="14"/>
        <v>0</v>
      </c>
      <c r="BE15" s="154"/>
    </row>
    <row r="16" spans="1:57" s="132" customFormat="1" ht="123.75" customHeight="1">
      <c r="A16" s="138">
        <v>3</v>
      </c>
      <c r="B16" s="314"/>
      <c r="C16" s="155" t="s">
        <v>171</v>
      </c>
      <c r="D16" s="146" t="s">
        <v>177</v>
      </c>
      <c r="E16" s="177" t="s">
        <v>189</v>
      </c>
      <c r="F16" s="139">
        <v>0.1</v>
      </c>
      <c r="G16" s="179" t="s">
        <v>93</v>
      </c>
      <c r="H16" s="176" t="s">
        <v>184</v>
      </c>
      <c r="I16" s="176" t="s">
        <v>185</v>
      </c>
      <c r="J16" s="147" t="s">
        <v>165</v>
      </c>
      <c r="K16" s="147" t="s">
        <v>47</v>
      </c>
      <c r="L16" s="179" t="s">
        <v>179</v>
      </c>
      <c r="M16" s="129">
        <v>1</v>
      </c>
      <c r="N16" s="129">
        <v>1</v>
      </c>
      <c r="O16" s="129">
        <v>1</v>
      </c>
      <c r="P16" s="143">
        <v>1</v>
      </c>
      <c r="Q16" s="130">
        <v>1</v>
      </c>
      <c r="R16" s="141" t="s">
        <v>52</v>
      </c>
      <c r="S16" s="181" t="s">
        <v>166</v>
      </c>
      <c r="T16" s="181" t="s">
        <v>167</v>
      </c>
      <c r="U16" s="147" t="s">
        <v>168</v>
      </c>
      <c r="V16" s="52"/>
      <c r="W16" s="147" t="s">
        <v>201</v>
      </c>
      <c r="X16" s="52"/>
      <c r="Y16" s="52"/>
      <c r="Z16" s="52"/>
      <c r="AA16" s="144"/>
      <c r="AB16" s="145"/>
      <c r="AC16" s="147" t="str">
        <f t="shared" si="0"/>
        <v>Porcentaje de cumplimiento del cronograma de implementación del aplicativo</v>
      </c>
      <c r="AD16" s="114">
        <f t="shared" si="1"/>
        <v>1</v>
      </c>
      <c r="AE16" s="5">
        <f>16/16</f>
        <v>1</v>
      </c>
      <c r="AF16" s="5">
        <f t="shared" si="2"/>
        <v>1</v>
      </c>
      <c r="AG16" s="56" t="s">
        <v>224</v>
      </c>
      <c r="AH16" s="56" t="s">
        <v>219</v>
      </c>
      <c r="AI16" s="134" t="str">
        <f t="shared" si="3"/>
        <v>Porcentaje de cumplimiento del cronograma de implementación del aplicativo</v>
      </c>
      <c r="AJ16" s="115">
        <f t="shared" si="4"/>
        <v>1</v>
      </c>
      <c r="AK16" s="93"/>
      <c r="AL16" s="115">
        <f t="shared" si="5"/>
        <v>0</v>
      </c>
      <c r="AM16" s="52"/>
      <c r="AN16" s="52"/>
      <c r="AO16" s="134" t="str">
        <f t="shared" si="6"/>
        <v>Porcentaje de cumplimiento del cronograma de implementación del aplicativo</v>
      </c>
      <c r="AP16" s="114">
        <f t="shared" si="7"/>
        <v>1</v>
      </c>
      <c r="AQ16" s="52"/>
      <c r="AR16" s="5">
        <f t="shared" si="8"/>
        <v>0</v>
      </c>
      <c r="AS16" s="52"/>
      <c r="AT16" s="52"/>
      <c r="AU16" s="134" t="str">
        <f t="shared" si="9"/>
        <v>Porcentaje de cumplimiento del cronograma de implementación del aplicativo</v>
      </c>
      <c r="AV16" s="114">
        <f t="shared" si="10"/>
        <v>1</v>
      </c>
      <c r="AW16" s="117"/>
      <c r="AX16" s="5">
        <f t="shared" si="11"/>
        <v>0</v>
      </c>
      <c r="AY16" s="49"/>
      <c r="AZ16" s="52"/>
      <c r="BA16" s="134" t="str">
        <f t="shared" si="12"/>
        <v>Porcentaje de cumplimiento del cronograma de implementación del aplicativo</v>
      </c>
      <c r="BB16" s="114">
        <f t="shared" si="13"/>
        <v>1</v>
      </c>
      <c r="BC16" s="133"/>
      <c r="BD16" s="48">
        <f t="shared" si="14"/>
        <v>0</v>
      </c>
      <c r="BE16" s="154"/>
    </row>
    <row r="17" spans="1:57" ht="141.75" customHeight="1">
      <c r="A17" s="138">
        <v>4</v>
      </c>
      <c r="B17" s="314"/>
      <c r="C17" s="153" t="s">
        <v>163</v>
      </c>
      <c r="D17" s="131" t="s">
        <v>164</v>
      </c>
      <c r="E17" s="51" t="s">
        <v>194</v>
      </c>
      <c r="F17" s="139">
        <v>0.1</v>
      </c>
      <c r="G17" s="179" t="s">
        <v>94</v>
      </c>
      <c r="H17" s="176" t="s">
        <v>195</v>
      </c>
      <c r="I17" s="176" t="s">
        <v>186</v>
      </c>
      <c r="J17" s="147" t="s">
        <v>165</v>
      </c>
      <c r="K17" s="147" t="s">
        <v>47</v>
      </c>
      <c r="L17" s="147" t="s">
        <v>180</v>
      </c>
      <c r="M17" s="105">
        <v>1</v>
      </c>
      <c r="N17" s="105">
        <v>1</v>
      </c>
      <c r="O17" s="105">
        <v>1</v>
      </c>
      <c r="P17" s="105">
        <v>1</v>
      </c>
      <c r="Q17" s="105">
        <v>1</v>
      </c>
      <c r="R17" s="104" t="s">
        <v>53</v>
      </c>
      <c r="S17" s="147" t="s">
        <v>166</v>
      </c>
      <c r="T17" s="147" t="s">
        <v>167</v>
      </c>
      <c r="U17" s="147" t="s">
        <v>168</v>
      </c>
      <c r="V17" s="52"/>
      <c r="W17" s="147" t="s">
        <v>202</v>
      </c>
      <c r="X17" s="52"/>
      <c r="Y17" s="52"/>
      <c r="Z17" s="52"/>
      <c r="AA17" s="57"/>
      <c r="AB17" s="113"/>
      <c r="AC17" s="147" t="str">
        <f t="shared" si="0"/>
        <v>Porcentaje de cumplimiento de las actividades del cronograma de planeación de TI (Arquitectura empresarial) definidas para la vigencia 2018</v>
      </c>
      <c r="AD17" s="114">
        <f t="shared" si="1"/>
        <v>1</v>
      </c>
      <c r="AE17" s="5">
        <v>1</v>
      </c>
      <c r="AF17" s="5">
        <f t="shared" si="2"/>
        <v>1</v>
      </c>
      <c r="AG17" s="56" t="s">
        <v>225</v>
      </c>
      <c r="AH17" s="56"/>
      <c r="AI17" s="134" t="str">
        <f t="shared" si="3"/>
        <v>Porcentaje de cumplimiento de las actividades del cronograma de planeación de TI (Arquitectura empresarial) definidas para la vigencia 2018</v>
      </c>
      <c r="AJ17" s="115">
        <f t="shared" si="4"/>
        <v>1</v>
      </c>
      <c r="AK17" s="93"/>
      <c r="AL17" s="115">
        <f t="shared" si="5"/>
        <v>0</v>
      </c>
      <c r="AM17" s="52"/>
      <c r="AN17" s="52"/>
      <c r="AO17" s="134" t="str">
        <f t="shared" si="6"/>
        <v>Porcentaje de cumplimiento de las actividades del cronograma de planeación de TI (Arquitectura empresarial) definidas para la vigencia 2018</v>
      </c>
      <c r="AP17" s="114">
        <f t="shared" si="7"/>
        <v>1</v>
      </c>
      <c r="AQ17" s="52"/>
      <c r="AR17" s="5">
        <f t="shared" si="8"/>
        <v>0</v>
      </c>
      <c r="AS17" s="52"/>
      <c r="AT17" s="52"/>
      <c r="AU17" s="134" t="str">
        <f t="shared" si="9"/>
        <v>Porcentaje de cumplimiento de las actividades del cronograma de planeación de TI (Arquitectura empresarial) definidas para la vigencia 2018</v>
      </c>
      <c r="AV17" s="114">
        <f t="shared" si="10"/>
        <v>1</v>
      </c>
      <c r="AW17" s="117"/>
      <c r="AX17" s="5">
        <f t="shared" si="11"/>
        <v>0</v>
      </c>
      <c r="AY17" s="49"/>
      <c r="AZ17" s="52"/>
      <c r="BA17" s="134" t="str">
        <f t="shared" si="12"/>
        <v>Porcentaje de cumplimiento de las actividades del cronograma de planeación de TI (Arquitectura empresarial) definidas para la vigencia 2018</v>
      </c>
      <c r="BB17" s="114">
        <f t="shared" si="13"/>
        <v>1</v>
      </c>
      <c r="BC17" s="133"/>
      <c r="BD17" s="48">
        <f t="shared" si="14"/>
        <v>0</v>
      </c>
      <c r="BE17" s="154"/>
    </row>
    <row r="18" spans="1:57" ht="135.75" customHeight="1">
      <c r="A18" s="138">
        <v>5</v>
      </c>
      <c r="B18" s="314"/>
      <c r="C18" s="153" t="s">
        <v>169</v>
      </c>
      <c r="D18" s="131" t="s">
        <v>170</v>
      </c>
      <c r="E18" s="51" t="s">
        <v>190</v>
      </c>
      <c r="F18" s="143">
        <v>0.1</v>
      </c>
      <c r="G18" s="135" t="s">
        <v>94</v>
      </c>
      <c r="H18" s="176" t="s">
        <v>196</v>
      </c>
      <c r="I18" s="176" t="s">
        <v>186</v>
      </c>
      <c r="J18" s="147" t="s">
        <v>165</v>
      </c>
      <c r="K18" s="147" t="s">
        <v>47</v>
      </c>
      <c r="L18" s="147" t="s">
        <v>181</v>
      </c>
      <c r="M18" s="105">
        <v>1</v>
      </c>
      <c r="N18" s="105">
        <v>1</v>
      </c>
      <c r="O18" s="105">
        <v>1</v>
      </c>
      <c r="P18" s="105">
        <v>1</v>
      </c>
      <c r="Q18" s="105">
        <v>1</v>
      </c>
      <c r="R18" s="104" t="s">
        <v>53</v>
      </c>
      <c r="S18" s="147" t="s">
        <v>166</v>
      </c>
      <c r="T18" s="147" t="s">
        <v>167</v>
      </c>
      <c r="U18" s="147" t="s">
        <v>168</v>
      </c>
      <c r="V18" s="52"/>
      <c r="W18" s="147" t="s">
        <v>203</v>
      </c>
      <c r="X18" s="52"/>
      <c r="Y18" s="52"/>
      <c r="Z18" s="52"/>
      <c r="AA18" s="57"/>
      <c r="AB18" s="113"/>
      <c r="AC18" s="147" t="str">
        <f t="shared" si="0"/>
        <v>Porcentaje de cumplimiento de las actividades del cronograma de Uso y Apropiación definidas para la vigencia 2018</v>
      </c>
      <c r="AD18" s="114">
        <f t="shared" si="1"/>
        <v>1</v>
      </c>
      <c r="AE18" s="5">
        <v>1</v>
      </c>
      <c r="AF18" s="5">
        <f t="shared" si="2"/>
        <v>1</v>
      </c>
      <c r="AG18" s="56" t="s">
        <v>220</v>
      </c>
      <c r="AH18" s="56"/>
      <c r="AI18" s="134" t="str">
        <f t="shared" si="3"/>
        <v>Porcentaje de cumplimiento de las actividades del cronograma de Uso y Apropiación definidas para la vigencia 2018</v>
      </c>
      <c r="AJ18" s="115">
        <f t="shared" si="4"/>
        <v>1</v>
      </c>
      <c r="AK18" s="93"/>
      <c r="AL18" s="115">
        <f t="shared" si="5"/>
        <v>0</v>
      </c>
      <c r="AM18" s="52"/>
      <c r="AN18" s="52"/>
      <c r="AO18" s="134" t="str">
        <f t="shared" si="6"/>
        <v>Porcentaje de cumplimiento de las actividades del cronograma de Uso y Apropiación definidas para la vigencia 2018</v>
      </c>
      <c r="AP18" s="114">
        <f t="shared" si="7"/>
        <v>1</v>
      </c>
      <c r="AQ18" s="52"/>
      <c r="AR18" s="5">
        <f t="shared" si="8"/>
        <v>0</v>
      </c>
      <c r="AS18" s="52"/>
      <c r="AT18" s="52"/>
      <c r="AU18" s="134" t="str">
        <f t="shared" si="9"/>
        <v>Porcentaje de cumplimiento de las actividades del cronograma de Uso y Apropiación definidas para la vigencia 2018</v>
      </c>
      <c r="AV18" s="114">
        <f t="shared" si="10"/>
        <v>1</v>
      </c>
      <c r="AW18" s="117"/>
      <c r="AX18" s="5">
        <f t="shared" si="11"/>
        <v>0</v>
      </c>
      <c r="AY18" s="49"/>
      <c r="AZ18" s="52"/>
      <c r="BA18" s="134" t="str">
        <f t="shared" si="12"/>
        <v>Porcentaje de cumplimiento de las actividades del cronograma de Uso y Apropiación definidas para la vigencia 2018</v>
      </c>
      <c r="BB18" s="114">
        <f t="shared" si="13"/>
        <v>1</v>
      </c>
      <c r="BC18" s="133"/>
      <c r="BD18" s="48">
        <f t="shared" si="14"/>
        <v>0</v>
      </c>
      <c r="BE18" s="154"/>
    </row>
    <row r="19" spans="1:57" ht="125.25" customHeight="1">
      <c r="A19" s="138">
        <v>6</v>
      </c>
      <c r="B19" s="314"/>
      <c r="C19" s="156" t="s">
        <v>174</v>
      </c>
      <c r="D19" s="131" t="s">
        <v>172</v>
      </c>
      <c r="E19" s="51" t="s">
        <v>191</v>
      </c>
      <c r="F19" s="105">
        <v>0.1</v>
      </c>
      <c r="G19" s="49" t="s">
        <v>94</v>
      </c>
      <c r="H19" s="176" t="s">
        <v>197</v>
      </c>
      <c r="I19" s="176" t="s">
        <v>186</v>
      </c>
      <c r="J19" s="147" t="s">
        <v>165</v>
      </c>
      <c r="K19" s="147" t="s">
        <v>47</v>
      </c>
      <c r="L19" s="147" t="s">
        <v>182</v>
      </c>
      <c r="M19" s="105">
        <v>1</v>
      </c>
      <c r="N19" s="105">
        <v>1</v>
      </c>
      <c r="O19" s="105">
        <v>1</v>
      </c>
      <c r="P19" s="105">
        <v>1</v>
      </c>
      <c r="Q19" s="105">
        <v>1</v>
      </c>
      <c r="R19" s="104" t="s">
        <v>53</v>
      </c>
      <c r="S19" s="147" t="s">
        <v>166</v>
      </c>
      <c r="T19" s="147" t="s">
        <v>167</v>
      </c>
      <c r="U19" s="147" t="s">
        <v>168</v>
      </c>
      <c r="V19" s="52"/>
      <c r="W19" s="147" t="s">
        <v>216</v>
      </c>
      <c r="X19" s="52"/>
      <c r="Y19" s="52"/>
      <c r="Z19" s="52"/>
      <c r="AA19" s="57"/>
      <c r="AB19" s="113"/>
      <c r="AC19" s="147" t="str">
        <f t="shared" si="0"/>
        <v>Porcentaje de cumplimiento de las actividades del cronograma de de Seguridad y Privacidad de la Información definidas para la vigencia 2018</v>
      </c>
      <c r="AD19" s="114">
        <f t="shared" si="1"/>
        <v>1</v>
      </c>
      <c r="AE19" s="5">
        <v>1</v>
      </c>
      <c r="AF19" s="5">
        <f t="shared" si="2"/>
        <v>1</v>
      </c>
      <c r="AG19" s="56" t="s">
        <v>221</v>
      </c>
      <c r="AH19" s="56"/>
      <c r="AI19" s="134" t="str">
        <f t="shared" si="3"/>
        <v>Porcentaje de cumplimiento de las actividades del cronograma de de Seguridad y Privacidad de la Información definidas para la vigencia 2018</v>
      </c>
      <c r="AJ19" s="115">
        <f t="shared" si="4"/>
        <v>1</v>
      </c>
      <c r="AK19" s="93"/>
      <c r="AL19" s="115">
        <f t="shared" si="5"/>
        <v>0</v>
      </c>
      <c r="AM19" s="52"/>
      <c r="AN19" s="52"/>
      <c r="AO19" s="134" t="str">
        <f t="shared" si="6"/>
        <v>Porcentaje de cumplimiento de las actividades del cronograma de de Seguridad y Privacidad de la Información definidas para la vigencia 2018</v>
      </c>
      <c r="AP19" s="114">
        <f t="shared" si="7"/>
        <v>1</v>
      </c>
      <c r="AQ19" s="52"/>
      <c r="AR19" s="5">
        <f t="shared" si="8"/>
        <v>0</v>
      </c>
      <c r="AS19" s="52"/>
      <c r="AT19" s="52"/>
      <c r="AU19" s="134" t="str">
        <f t="shared" si="9"/>
        <v>Porcentaje de cumplimiento de las actividades del cronograma de de Seguridad y Privacidad de la Información definidas para la vigencia 2018</v>
      </c>
      <c r="AV19" s="114">
        <f t="shared" si="10"/>
        <v>1</v>
      </c>
      <c r="AW19" s="117"/>
      <c r="AX19" s="5">
        <f t="shared" si="11"/>
        <v>0</v>
      </c>
      <c r="AY19" s="49"/>
      <c r="AZ19" s="52"/>
      <c r="BA19" s="134" t="str">
        <f t="shared" si="12"/>
        <v>Porcentaje de cumplimiento de las actividades del cronograma de de Seguridad y Privacidad de la Información definidas para la vigencia 2018</v>
      </c>
      <c r="BB19" s="114">
        <f t="shared" si="13"/>
        <v>1</v>
      </c>
      <c r="BC19" s="133"/>
      <c r="BD19" s="48">
        <f t="shared" si="14"/>
        <v>0</v>
      </c>
      <c r="BE19" s="154"/>
    </row>
    <row r="20" spans="1:57" s="132" customFormat="1" ht="125.25" customHeight="1">
      <c r="A20" s="138">
        <v>7</v>
      </c>
      <c r="B20" s="314"/>
      <c r="C20" s="156" t="s">
        <v>173</v>
      </c>
      <c r="D20" s="131" t="s">
        <v>170</v>
      </c>
      <c r="E20" s="51" t="s">
        <v>192</v>
      </c>
      <c r="F20" s="105">
        <v>0.1</v>
      </c>
      <c r="G20" s="49" t="s">
        <v>94</v>
      </c>
      <c r="H20" s="176" t="s">
        <v>198</v>
      </c>
      <c r="I20" s="176" t="s">
        <v>186</v>
      </c>
      <c r="J20" s="147" t="s">
        <v>165</v>
      </c>
      <c r="K20" s="147" t="s">
        <v>47</v>
      </c>
      <c r="L20" s="147" t="s">
        <v>183</v>
      </c>
      <c r="M20" s="105">
        <v>1</v>
      </c>
      <c r="N20" s="105">
        <v>1</v>
      </c>
      <c r="O20" s="105">
        <v>1</v>
      </c>
      <c r="P20" s="105">
        <v>1</v>
      </c>
      <c r="Q20" s="105">
        <v>1</v>
      </c>
      <c r="R20" s="104" t="s">
        <v>53</v>
      </c>
      <c r="S20" s="147" t="s">
        <v>166</v>
      </c>
      <c r="T20" s="147" t="s">
        <v>167</v>
      </c>
      <c r="U20" s="147" t="s">
        <v>168</v>
      </c>
      <c r="V20" s="52"/>
      <c r="W20" s="147" t="s">
        <v>204</v>
      </c>
      <c r="X20" s="52"/>
      <c r="Y20" s="52"/>
      <c r="Z20" s="52"/>
      <c r="AA20" s="57"/>
      <c r="AB20" s="113"/>
      <c r="AC20" s="147" t="str">
        <f t="shared" si="0"/>
        <v>Porcentaje de cumplimiento de las actividades del cronograma de de Gestión de Información definidas para la vigencia 2018</v>
      </c>
      <c r="AD20" s="114">
        <f t="shared" si="1"/>
        <v>1</v>
      </c>
      <c r="AE20" s="5">
        <v>1</v>
      </c>
      <c r="AF20" s="5">
        <f t="shared" si="2"/>
        <v>1</v>
      </c>
      <c r="AG20" s="56" t="s">
        <v>222</v>
      </c>
      <c r="AH20" s="56"/>
      <c r="AI20" s="134" t="str">
        <f t="shared" si="3"/>
        <v>Porcentaje de cumplimiento de las actividades del cronograma de de Gestión de Información definidas para la vigencia 2018</v>
      </c>
      <c r="AJ20" s="115">
        <f t="shared" si="4"/>
        <v>1</v>
      </c>
      <c r="AK20" s="93"/>
      <c r="AL20" s="115">
        <f t="shared" si="5"/>
        <v>0</v>
      </c>
      <c r="AM20" s="52"/>
      <c r="AN20" s="52"/>
      <c r="AO20" s="134" t="str">
        <f t="shared" si="6"/>
        <v>Porcentaje de cumplimiento de las actividades del cronograma de de Gestión de Información definidas para la vigencia 2018</v>
      </c>
      <c r="AP20" s="114">
        <f t="shared" si="7"/>
        <v>1</v>
      </c>
      <c r="AQ20" s="52"/>
      <c r="AR20" s="5">
        <f t="shared" si="8"/>
        <v>0</v>
      </c>
      <c r="AS20" s="52"/>
      <c r="AT20" s="52"/>
      <c r="AU20" s="134" t="str">
        <f t="shared" si="9"/>
        <v>Porcentaje de cumplimiento de las actividades del cronograma de de Gestión de Información definidas para la vigencia 2018</v>
      </c>
      <c r="AV20" s="114">
        <f t="shared" si="10"/>
        <v>1</v>
      </c>
      <c r="AW20" s="117"/>
      <c r="AX20" s="5">
        <f t="shared" si="11"/>
        <v>0</v>
      </c>
      <c r="AY20" s="49"/>
      <c r="AZ20" s="52"/>
      <c r="BA20" s="134" t="str">
        <f t="shared" si="12"/>
        <v>Porcentaje de cumplimiento de las actividades del cronograma de de Gestión de Información definidas para la vigencia 2018</v>
      </c>
      <c r="BB20" s="114">
        <f t="shared" si="13"/>
        <v>1</v>
      </c>
      <c r="BC20" s="133"/>
      <c r="BD20" s="48">
        <f t="shared" si="14"/>
        <v>0</v>
      </c>
      <c r="BE20" s="154"/>
    </row>
    <row r="21" spans="1:57" ht="138.75" customHeight="1" thickBot="1">
      <c r="A21" s="138">
        <v>8</v>
      </c>
      <c r="B21" s="315"/>
      <c r="C21" s="157" t="s">
        <v>175</v>
      </c>
      <c r="D21" s="158" t="s">
        <v>176</v>
      </c>
      <c r="E21" s="178" t="s">
        <v>193</v>
      </c>
      <c r="F21" s="159">
        <v>0.1</v>
      </c>
      <c r="G21" s="158" t="s">
        <v>94</v>
      </c>
      <c r="H21" s="180" t="s">
        <v>199</v>
      </c>
      <c r="I21" s="176" t="s">
        <v>186</v>
      </c>
      <c r="J21" s="162" t="s">
        <v>165</v>
      </c>
      <c r="K21" s="162" t="s">
        <v>47</v>
      </c>
      <c r="L21" s="162" t="s">
        <v>213</v>
      </c>
      <c r="M21" s="159">
        <v>1</v>
      </c>
      <c r="N21" s="159">
        <v>1</v>
      </c>
      <c r="O21" s="159">
        <v>1</v>
      </c>
      <c r="P21" s="159">
        <v>1</v>
      </c>
      <c r="Q21" s="159">
        <v>1</v>
      </c>
      <c r="R21" s="160" t="s">
        <v>53</v>
      </c>
      <c r="S21" s="162" t="s">
        <v>166</v>
      </c>
      <c r="T21" s="162" t="s">
        <v>167</v>
      </c>
      <c r="U21" s="162" t="s">
        <v>168</v>
      </c>
      <c r="V21" s="163"/>
      <c r="W21" s="203" t="s">
        <v>214</v>
      </c>
      <c r="X21" s="163"/>
      <c r="Y21" s="163"/>
      <c r="Z21" s="163"/>
      <c r="AA21" s="164"/>
      <c r="AB21" s="165"/>
      <c r="AC21" s="162" t="str">
        <f t="shared" si="0"/>
        <v>Porcentaje de cumplimiento de las actividades del cronograma de Proyecto de Servicios Tecnológicos definidas para la vigencia 2018</v>
      </c>
      <c r="AD21" s="166">
        <f t="shared" si="1"/>
        <v>1</v>
      </c>
      <c r="AE21" s="167">
        <v>1</v>
      </c>
      <c r="AF21" s="167">
        <f t="shared" si="2"/>
        <v>1</v>
      </c>
      <c r="AG21" s="56" t="s">
        <v>227</v>
      </c>
      <c r="AH21" s="168"/>
      <c r="AI21" s="161" t="str">
        <f t="shared" si="3"/>
        <v>Porcentaje de cumplimiento de las actividades del cronograma de Proyecto de Servicios Tecnológicos definidas para la vigencia 2018</v>
      </c>
      <c r="AJ21" s="169">
        <f t="shared" si="4"/>
        <v>1</v>
      </c>
      <c r="AK21" s="170"/>
      <c r="AL21" s="169">
        <f t="shared" si="5"/>
        <v>0</v>
      </c>
      <c r="AM21" s="163"/>
      <c r="AN21" s="163"/>
      <c r="AO21" s="161" t="str">
        <f t="shared" si="6"/>
        <v>Porcentaje de cumplimiento de las actividades del cronograma de Proyecto de Servicios Tecnológicos definidas para la vigencia 2018</v>
      </c>
      <c r="AP21" s="166">
        <f t="shared" si="7"/>
        <v>1</v>
      </c>
      <c r="AQ21" s="163"/>
      <c r="AR21" s="167">
        <f t="shared" si="8"/>
        <v>0</v>
      </c>
      <c r="AS21" s="163"/>
      <c r="AT21" s="163"/>
      <c r="AU21" s="161" t="str">
        <f t="shared" si="9"/>
        <v>Porcentaje de cumplimiento de las actividades del cronograma de Proyecto de Servicios Tecnológicos definidas para la vigencia 2018</v>
      </c>
      <c r="AV21" s="166">
        <f t="shared" si="10"/>
        <v>1</v>
      </c>
      <c r="AW21" s="171"/>
      <c r="AX21" s="167">
        <f t="shared" si="11"/>
        <v>0</v>
      </c>
      <c r="AY21" s="158"/>
      <c r="AZ21" s="163"/>
      <c r="BA21" s="161" t="str">
        <f t="shared" si="12"/>
        <v>Porcentaje de cumplimiento de las actividades del cronograma de Proyecto de Servicios Tecnológicos definidas para la vigencia 2018</v>
      </c>
      <c r="BB21" s="166">
        <f t="shared" si="13"/>
        <v>1</v>
      </c>
      <c r="BC21" s="172"/>
      <c r="BD21" s="173">
        <f t="shared" si="14"/>
        <v>0</v>
      </c>
      <c r="BE21" s="174"/>
    </row>
    <row r="22" spans="1:57" ht="104.25" customHeight="1" thickBot="1">
      <c r="A22" s="138">
        <v>9</v>
      </c>
      <c r="B22" s="276" t="s">
        <v>107</v>
      </c>
      <c r="C22" s="280" t="s">
        <v>108</v>
      </c>
      <c r="D22" s="284" t="s">
        <v>109</v>
      </c>
      <c r="E22" s="209" t="s">
        <v>246</v>
      </c>
      <c r="F22" s="210">
        <v>0.01</v>
      </c>
      <c r="G22" s="127" t="s">
        <v>110</v>
      </c>
      <c r="H22" s="127" t="s">
        <v>111</v>
      </c>
      <c r="I22" s="127" t="s">
        <v>112</v>
      </c>
      <c r="J22" s="127"/>
      <c r="K22" s="211" t="s">
        <v>46</v>
      </c>
      <c r="L22" s="127" t="s">
        <v>113</v>
      </c>
      <c r="M22" s="211">
        <v>0</v>
      </c>
      <c r="N22" s="211">
        <v>0</v>
      </c>
      <c r="O22" s="211">
        <v>0</v>
      </c>
      <c r="P22" s="211">
        <v>1</v>
      </c>
      <c r="Q22" s="211">
        <v>1</v>
      </c>
      <c r="R22" s="182" t="s">
        <v>53</v>
      </c>
      <c r="S22" s="182" t="s">
        <v>114</v>
      </c>
      <c r="T22" s="183"/>
      <c r="U22" s="148" t="s">
        <v>153</v>
      </c>
      <c r="V22" s="149"/>
      <c r="W22" s="147" t="s">
        <v>205</v>
      </c>
      <c r="X22" s="149"/>
      <c r="Y22" s="149"/>
      <c r="Z22" s="149"/>
      <c r="AA22" s="150"/>
      <c r="AB22" s="184"/>
      <c r="AC22" s="148" t="str">
        <f t="shared" si="0"/>
        <v>Ejercicios de evaluación de los requisitos legales aplicables el proceso/Alcaldía realizados</v>
      </c>
      <c r="AD22" s="140">
        <f t="shared" si="1"/>
        <v>0</v>
      </c>
      <c r="AE22" s="136" t="s">
        <v>231</v>
      </c>
      <c r="AF22" s="136" t="s">
        <v>231</v>
      </c>
      <c r="AG22" s="137" t="s">
        <v>232</v>
      </c>
      <c r="AH22" s="137"/>
      <c r="AI22" s="185" t="str">
        <f t="shared" si="3"/>
        <v>Ejercicios de evaluación de los requisitos legales aplicables el proceso/Alcaldía realizados</v>
      </c>
      <c r="AJ22" s="186">
        <f t="shared" si="4"/>
        <v>0</v>
      </c>
      <c r="AK22" s="187"/>
      <c r="AL22" s="188" t="e">
        <f aca="true" t="shared" si="15" ref="AL22:AL31">AK22/AJ22</f>
        <v>#DIV/0!</v>
      </c>
      <c r="AM22" s="149"/>
      <c r="AN22" s="149"/>
      <c r="AO22" s="148" t="str">
        <f t="shared" si="6"/>
        <v>Ejercicios de evaluación de los requisitos legales aplicables el proceso/Alcaldía realizados</v>
      </c>
      <c r="AP22" s="140">
        <f t="shared" si="7"/>
        <v>0</v>
      </c>
      <c r="AQ22" s="149"/>
      <c r="AR22" s="136" t="e">
        <f aca="true" t="shared" si="16" ref="AR22:AR31">AQ22/AP22</f>
        <v>#DIV/0!</v>
      </c>
      <c r="AS22" s="149"/>
      <c r="AT22" s="149"/>
      <c r="AU22" s="185" t="str">
        <f t="shared" si="9"/>
        <v>Ejercicios de evaluación de los requisitos legales aplicables el proceso/Alcaldía realizados</v>
      </c>
      <c r="AV22" s="189">
        <f t="shared" si="10"/>
        <v>1</v>
      </c>
      <c r="AW22" s="190"/>
      <c r="AX22" s="136">
        <f aca="true" t="shared" si="17" ref="AX22:AX31">AW22/AV22</f>
        <v>0</v>
      </c>
      <c r="AY22" s="175"/>
      <c r="AZ22" s="149"/>
      <c r="BA22" s="148" t="str">
        <f t="shared" si="12"/>
        <v>Ejercicios de evaluación de los requisitos legales aplicables el proceso/Alcaldía realizados</v>
      </c>
      <c r="BB22" s="191">
        <f t="shared" si="13"/>
        <v>1</v>
      </c>
      <c r="BC22" s="151"/>
      <c r="BD22" s="152">
        <f aca="true" t="shared" si="18" ref="BD22:BD33">BC22/BB22</f>
        <v>0</v>
      </c>
      <c r="BE22" s="192"/>
    </row>
    <row r="23" spans="1:57" ht="78.75" customHeight="1">
      <c r="A23" s="138">
        <v>10</v>
      </c>
      <c r="B23" s="277"/>
      <c r="C23" s="281"/>
      <c r="D23" s="285"/>
      <c r="E23" s="209" t="s">
        <v>247</v>
      </c>
      <c r="F23" s="210">
        <v>0.025</v>
      </c>
      <c r="G23" s="127" t="s">
        <v>110</v>
      </c>
      <c r="H23" s="127" t="s">
        <v>115</v>
      </c>
      <c r="I23" s="127" t="s">
        <v>248</v>
      </c>
      <c r="J23" s="127"/>
      <c r="K23" s="127" t="s">
        <v>47</v>
      </c>
      <c r="L23" s="127" t="s">
        <v>116</v>
      </c>
      <c r="M23" s="210">
        <v>0</v>
      </c>
      <c r="N23" s="210">
        <v>1</v>
      </c>
      <c r="O23" s="210">
        <v>1</v>
      </c>
      <c r="P23" s="210">
        <v>1</v>
      </c>
      <c r="Q23" s="210">
        <v>1</v>
      </c>
      <c r="R23" s="124" t="s">
        <v>53</v>
      </c>
      <c r="S23" s="124" t="s">
        <v>117</v>
      </c>
      <c r="T23" s="95"/>
      <c r="U23" s="134" t="s">
        <v>154</v>
      </c>
      <c r="V23" s="52"/>
      <c r="W23" s="147" t="s">
        <v>205</v>
      </c>
      <c r="X23" s="52"/>
      <c r="Y23" s="52"/>
      <c r="Z23" s="52"/>
      <c r="AA23" s="57"/>
      <c r="AB23" s="119"/>
      <c r="AC23" s="120" t="str">
        <f t="shared" si="0"/>
        <v>Porcentaje de cumplimiento de las acciones según el Plan de Implementación del Modelo Integrado de Planeación</v>
      </c>
      <c r="AD23" s="121">
        <f t="shared" si="1"/>
        <v>0</v>
      </c>
      <c r="AE23" s="136" t="s">
        <v>231</v>
      </c>
      <c r="AF23" s="136" t="s">
        <v>231</v>
      </c>
      <c r="AG23" s="137" t="s">
        <v>232</v>
      </c>
      <c r="AH23" s="56"/>
      <c r="AI23" s="120" t="str">
        <f t="shared" si="3"/>
        <v>Porcentaje de cumplimiento de las acciones según el Plan de Implementación del Modelo Integrado de Planeación</v>
      </c>
      <c r="AJ23" s="122">
        <f t="shared" si="4"/>
        <v>1</v>
      </c>
      <c r="AK23" s="118"/>
      <c r="AL23" s="116">
        <f t="shared" si="15"/>
        <v>0</v>
      </c>
      <c r="AM23" s="52"/>
      <c r="AN23" s="52"/>
      <c r="AO23" s="134" t="str">
        <f t="shared" si="6"/>
        <v>Porcentaje de cumplimiento de las acciones según el Plan de Implementación del Modelo Integrado de Planeación</v>
      </c>
      <c r="AP23" s="114">
        <f t="shared" si="7"/>
        <v>1</v>
      </c>
      <c r="AQ23" s="52"/>
      <c r="AR23" s="5">
        <f t="shared" si="16"/>
        <v>0</v>
      </c>
      <c r="AS23" s="52"/>
      <c r="AT23" s="52"/>
      <c r="AU23" s="120" t="str">
        <f t="shared" si="9"/>
        <v>Porcentaje de cumplimiento de las acciones según el Plan de Implementación del Modelo Integrado de Planeación</v>
      </c>
      <c r="AV23" s="121">
        <f t="shared" si="10"/>
        <v>1</v>
      </c>
      <c r="AW23" s="53"/>
      <c r="AX23" s="5">
        <f t="shared" si="17"/>
        <v>0</v>
      </c>
      <c r="AY23" s="51"/>
      <c r="AZ23" s="52"/>
      <c r="BA23" s="134" t="str">
        <f t="shared" si="12"/>
        <v>Porcentaje de cumplimiento de las acciones según el Plan de Implementación del Modelo Integrado de Planeación</v>
      </c>
      <c r="BB23" s="114">
        <f t="shared" si="13"/>
        <v>1</v>
      </c>
      <c r="BC23" s="133"/>
      <c r="BD23" s="48">
        <f t="shared" si="18"/>
        <v>0</v>
      </c>
      <c r="BE23" s="193"/>
    </row>
    <row r="24" spans="1:57" ht="78.75" customHeight="1">
      <c r="A24" s="138">
        <v>11</v>
      </c>
      <c r="B24" s="277"/>
      <c r="C24" s="281"/>
      <c r="D24" s="285"/>
      <c r="E24" s="209" t="s">
        <v>249</v>
      </c>
      <c r="F24" s="210">
        <v>0.015</v>
      </c>
      <c r="G24" s="127" t="s">
        <v>110</v>
      </c>
      <c r="H24" s="127" t="s">
        <v>118</v>
      </c>
      <c r="I24" s="127" t="s">
        <v>250</v>
      </c>
      <c r="J24" s="127"/>
      <c r="K24" s="127" t="s">
        <v>47</v>
      </c>
      <c r="L24" s="127" t="s">
        <v>119</v>
      </c>
      <c r="M24" s="210">
        <v>1</v>
      </c>
      <c r="N24" s="210">
        <v>1</v>
      </c>
      <c r="O24" s="210">
        <v>1</v>
      </c>
      <c r="P24" s="210">
        <v>1</v>
      </c>
      <c r="Q24" s="210">
        <v>1</v>
      </c>
      <c r="R24" s="124" t="s">
        <v>53</v>
      </c>
      <c r="S24" s="124" t="s">
        <v>120</v>
      </c>
      <c r="T24" s="95"/>
      <c r="U24" s="134" t="s">
        <v>178</v>
      </c>
      <c r="V24" s="52"/>
      <c r="W24" s="147" t="s">
        <v>218</v>
      </c>
      <c r="X24" s="52"/>
      <c r="Y24" s="52"/>
      <c r="Z24" s="52"/>
      <c r="AA24" s="57"/>
      <c r="AB24" s="119"/>
      <c r="AC24" s="120" t="str">
        <f t="shared" si="0"/>
        <v>Porcentaje de servidores públicos entrenados en puesto de trabajo</v>
      </c>
      <c r="AD24" s="121">
        <f t="shared" si="1"/>
        <v>1</v>
      </c>
      <c r="AE24" s="5">
        <v>0.6</v>
      </c>
      <c r="AF24" s="5">
        <f>AE24/AD24</f>
        <v>0.6</v>
      </c>
      <c r="AG24" s="56" t="s">
        <v>230</v>
      </c>
      <c r="AH24" s="56"/>
      <c r="AI24" s="120" t="str">
        <f t="shared" si="3"/>
        <v>Porcentaje de servidores públicos entrenados en puesto de trabajo</v>
      </c>
      <c r="AJ24" s="122">
        <f t="shared" si="4"/>
        <v>1</v>
      </c>
      <c r="AK24" s="118"/>
      <c r="AL24" s="116">
        <f t="shared" si="15"/>
        <v>0</v>
      </c>
      <c r="AM24" s="52"/>
      <c r="AN24" s="52"/>
      <c r="AO24" s="134" t="str">
        <f t="shared" si="6"/>
        <v>Porcentaje de servidores públicos entrenados en puesto de trabajo</v>
      </c>
      <c r="AP24" s="114">
        <f t="shared" si="7"/>
        <v>1</v>
      </c>
      <c r="AQ24" s="52"/>
      <c r="AR24" s="5">
        <f t="shared" si="16"/>
        <v>0</v>
      </c>
      <c r="AS24" s="52"/>
      <c r="AT24" s="52"/>
      <c r="AU24" s="120" t="str">
        <f t="shared" si="9"/>
        <v>Porcentaje de servidores públicos entrenados en puesto de trabajo</v>
      </c>
      <c r="AV24" s="121">
        <f t="shared" si="10"/>
        <v>1</v>
      </c>
      <c r="AW24" s="53"/>
      <c r="AX24" s="5">
        <f t="shared" si="17"/>
        <v>0</v>
      </c>
      <c r="AY24" s="51"/>
      <c r="AZ24" s="52"/>
      <c r="BA24" s="134" t="str">
        <f t="shared" si="12"/>
        <v>Porcentaje de servidores públicos entrenados en puesto de trabajo</v>
      </c>
      <c r="BB24" s="114">
        <f t="shared" si="13"/>
        <v>1</v>
      </c>
      <c r="BC24" s="133"/>
      <c r="BD24" s="48">
        <f t="shared" si="18"/>
        <v>0</v>
      </c>
      <c r="BE24" s="193"/>
    </row>
    <row r="25" spans="1:57" ht="78.75" customHeight="1">
      <c r="A25" s="138">
        <v>12</v>
      </c>
      <c r="B25" s="277"/>
      <c r="C25" s="281"/>
      <c r="D25" s="285"/>
      <c r="E25" s="209" t="s">
        <v>251</v>
      </c>
      <c r="F25" s="210">
        <v>0.015</v>
      </c>
      <c r="G25" s="127" t="s">
        <v>110</v>
      </c>
      <c r="H25" s="127" t="s">
        <v>252</v>
      </c>
      <c r="I25" s="127" t="s">
        <v>121</v>
      </c>
      <c r="J25" s="127"/>
      <c r="K25" s="127" t="s">
        <v>47</v>
      </c>
      <c r="L25" s="127" t="s">
        <v>122</v>
      </c>
      <c r="M25" s="210">
        <v>0</v>
      </c>
      <c r="N25" s="210">
        <v>1</v>
      </c>
      <c r="O25" s="210">
        <v>0</v>
      </c>
      <c r="P25" s="210">
        <v>1</v>
      </c>
      <c r="Q25" s="210">
        <v>1</v>
      </c>
      <c r="R25" s="124" t="s">
        <v>53</v>
      </c>
      <c r="S25" s="124" t="s">
        <v>123</v>
      </c>
      <c r="T25" s="95"/>
      <c r="U25" s="134" t="s">
        <v>155</v>
      </c>
      <c r="V25" s="52"/>
      <c r="W25" s="147" t="s">
        <v>206</v>
      </c>
      <c r="X25" s="52"/>
      <c r="Y25" s="52"/>
      <c r="Z25" s="52"/>
      <c r="AA25" s="57"/>
      <c r="AB25" s="119"/>
      <c r="AC25" s="120" t="str">
        <f t="shared" si="0"/>
        <v>Porcentaje de cumplimiento de las actividades y tareas asignadas al proceso/Alcaldía Local en el PAAC 2018</v>
      </c>
      <c r="AD25" s="121">
        <f t="shared" si="1"/>
        <v>0</v>
      </c>
      <c r="AE25" s="5" t="s">
        <v>231</v>
      </c>
      <c r="AF25" s="5" t="s">
        <v>231</v>
      </c>
      <c r="AG25" s="56" t="s">
        <v>234</v>
      </c>
      <c r="AH25" s="56"/>
      <c r="AI25" s="120" t="str">
        <f t="shared" si="3"/>
        <v>Porcentaje de cumplimiento de las actividades y tareas asignadas al proceso/Alcaldía Local en el PAAC 2018</v>
      </c>
      <c r="AJ25" s="122">
        <f t="shared" si="4"/>
        <v>1</v>
      </c>
      <c r="AK25" s="118"/>
      <c r="AL25" s="116">
        <f t="shared" si="15"/>
        <v>0</v>
      </c>
      <c r="AM25" s="52"/>
      <c r="AN25" s="52"/>
      <c r="AO25" s="134" t="str">
        <f t="shared" si="6"/>
        <v>Porcentaje de cumplimiento de las actividades y tareas asignadas al proceso/Alcaldía Local en el PAAC 2018</v>
      </c>
      <c r="AP25" s="114">
        <f t="shared" si="7"/>
        <v>0</v>
      </c>
      <c r="AQ25" s="52"/>
      <c r="AR25" s="5" t="e">
        <f t="shared" si="16"/>
        <v>#DIV/0!</v>
      </c>
      <c r="AS25" s="52"/>
      <c r="AT25" s="52"/>
      <c r="AU25" s="120" t="str">
        <f t="shared" si="9"/>
        <v>Porcentaje de cumplimiento de las actividades y tareas asignadas al proceso/Alcaldía Local en el PAAC 2018</v>
      </c>
      <c r="AV25" s="121">
        <f t="shared" si="10"/>
        <v>1</v>
      </c>
      <c r="AW25" s="53"/>
      <c r="AX25" s="5">
        <f t="shared" si="17"/>
        <v>0</v>
      </c>
      <c r="AY25" s="51"/>
      <c r="AZ25" s="52"/>
      <c r="BA25" s="134" t="str">
        <f t="shared" si="12"/>
        <v>Porcentaje de cumplimiento de las actividades y tareas asignadas al proceso/Alcaldía Local en el PAAC 2018</v>
      </c>
      <c r="BB25" s="114">
        <f t="shared" si="13"/>
        <v>1</v>
      </c>
      <c r="BC25" s="133"/>
      <c r="BD25" s="48">
        <f t="shared" si="18"/>
        <v>0</v>
      </c>
      <c r="BE25" s="193"/>
    </row>
    <row r="26" spans="1:57" ht="78.75" customHeight="1">
      <c r="A26" s="138">
        <v>13</v>
      </c>
      <c r="B26" s="277"/>
      <c r="C26" s="281"/>
      <c r="D26" s="285"/>
      <c r="E26" s="209" t="s">
        <v>253</v>
      </c>
      <c r="F26" s="210">
        <v>0.015</v>
      </c>
      <c r="G26" s="127" t="s">
        <v>110</v>
      </c>
      <c r="H26" s="127" t="s">
        <v>124</v>
      </c>
      <c r="I26" s="127" t="s">
        <v>125</v>
      </c>
      <c r="J26" s="127"/>
      <c r="K26" s="127" t="s">
        <v>46</v>
      </c>
      <c r="L26" s="127" t="s">
        <v>124</v>
      </c>
      <c r="M26" s="211">
        <v>0</v>
      </c>
      <c r="N26" s="211">
        <v>1</v>
      </c>
      <c r="O26" s="211">
        <v>0</v>
      </c>
      <c r="P26" s="211">
        <v>1</v>
      </c>
      <c r="Q26" s="211">
        <v>2</v>
      </c>
      <c r="R26" s="124" t="s">
        <v>53</v>
      </c>
      <c r="S26" s="124" t="s">
        <v>126</v>
      </c>
      <c r="T26" s="95"/>
      <c r="U26" s="134" t="s">
        <v>156</v>
      </c>
      <c r="V26" s="52"/>
      <c r="W26" s="147" t="s">
        <v>208</v>
      </c>
      <c r="X26" s="52"/>
      <c r="Y26" s="52"/>
      <c r="Z26" s="52"/>
      <c r="AA26" s="57"/>
      <c r="AB26" s="119"/>
      <c r="AC26" s="120" t="str">
        <f t="shared" si="0"/>
        <v>Mediciones de desempeño ambiental realizadas en el proceso/alcaldia local</v>
      </c>
      <c r="AD26" s="121">
        <f t="shared" si="1"/>
        <v>0</v>
      </c>
      <c r="AE26" s="5" t="s">
        <v>231</v>
      </c>
      <c r="AF26" s="5" t="s">
        <v>231</v>
      </c>
      <c r="AG26" s="56" t="s">
        <v>232</v>
      </c>
      <c r="AH26" s="56"/>
      <c r="AI26" s="120" t="str">
        <f t="shared" si="3"/>
        <v>Mediciones de desempeño ambiental realizadas en el proceso/alcaldia local</v>
      </c>
      <c r="AJ26" s="122">
        <f t="shared" si="4"/>
        <v>1</v>
      </c>
      <c r="AK26" s="118"/>
      <c r="AL26" s="116">
        <f t="shared" si="15"/>
        <v>0</v>
      </c>
      <c r="AM26" s="52"/>
      <c r="AN26" s="52"/>
      <c r="AO26" s="134" t="str">
        <f t="shared" si="6"/>
        <v>Mediciones de desempeño ambiental realizadas en el proceso/alcaldia local</v>
      </c>
      <c r="AP26" s="114">
        <f t="shared" si="7"/>
        <v>0</v>
      </c>
      <c r="AQ26" s="52"/>
      <c r="AR26" s="5" t="e">
        <f t="shared" si="16"/>
        <v>#DIV/0!</v>
      </c>
      <c r="AS26" s="52"/>
      <c r="AT26" s="52"/>
      <c r="AU26" s="120" t="str">
        <f t="shared" si="9"/>
        <v>Mediciones de desempeño ambiental realizadas en el proceso/alcaldia local</v>
      </c>
      <c r="AV26" s="121">
        <f t="shared" si="10"/>
        <v>1</v>
      </c>
      <c r="AW26" s="53"/>
      <c r="AX26" s="5">
        <f t="shared" si="17"/>
        <v>0</v>
      </c>
      <c r="AY26" s="51"/>
      <c r="AZ26" s="52"/>
      <c r="BA26" s="134" t="str">
        <f t="shared" si="12"/>
        <v>Mediciones de desempeño ambiental realizadas en el proceso/alcaldia local</v>
      </c>
      <c r="BB26" s="125">
        <f t="shared" si="13"/>
        <v>2</v>
      </c>
      <c r="BC26" s="133"/>
      <c r="BD26" s="48">
        <f t="shared" si="18"/>
        <v>0</v>
      </c>
      <c r="BE26" s="193"/>
    </row>
    <row r="27" spans="1:57" ht="78.75" customHeight="1">
      <c r="A27" s="138">
        <v>14</v>
      </c>
      <c r="B27" s="277"/>
      <c r="C27" s="281"/>
      <c r="D27" s="285"/>
      <c r="E27" s="209" t="s">
        <v>241</v>
      </c>
      <c r="F27" s="210">
        <v>0.025</v>
      </c>
      <c r="G27" s="127" t="s">
        <v>110</v>
      </c>
      <c r="H27" s="127" t="s">
        <v>127</v>
      </c>
      <c r="I27" s="127" t="s">
        <v>128</v>
      </c>
      <c r="J27" s="127"/>
      <c r="K27" s="127" t="s">
        <v>46</v>
      </c>
      <c r="L27" s="127" t="s">
        <v>129</v>
      </c>
      <c r="M27" s="211">
        <v>0</v>
      </c>
      <c r="N27" s="211">
        <v>1</v>
      </c>
      <c r="O27" s="211">
        <v>1</v>
      </c>
      <c r="P27" s="211">
        <v>0</v>
      </c>
      <c r="Q27" s="211">
        <v>2</v>
      </c>
      <c r="R27" s="124" t="s">
        <v>53</v>
      </c>
      <c r="S27" s="124" t="s">
        <v>130</v>
      </c>
      <c r="T27" s="95"/>
      <c r="U27" s="134" t="s">
        <v>157</v>
      </c>
      <c r="V27" s="52"/>
      <c r="W27" s="147" t="s">
        <v>205</v>
      </c>
      <c r="X27" s="52"/>
      <c r="Y27" s="52"/>
      <c r="Z27" s="52"/>
      <c r="AA27" s="57"/>
      <c r="AB27" s="119"/>
      <c r="AC27" s="120" t="str">
        <f t="shared" si="0"/>
        <v>Buenas practicas y lecciones aprendidas identificadas por proceso o Alcaldía Local en la herramienta de gestión del conocimiento (AGORA)</v>
      </c>
      <c r="AD27" s="121">
        <f t="shared" si="1"/>
        <v>0</v>
      </c>
      <c r="AE27" s="5" t="s">
        <v>231</v>
      </c>
      <c r="AF27" s="5" t="s">
        <v>231</v>
      </c>
      <c r="AG27" s="56" t="s">
        <v>232</v>
      </c>
      <c r="AH27" s="56"/>
      <c r="AI27" s="120" t="str">
        <f t="shared" si="3"/>
        <v>Buenas practicas y lecciones aprendidas identificadas por proceso o Alcaldía Local en la herramienta de gestión del conocimiento (AGORA)</v>
      </c>
      <c r="AJ27" s="122">
        <f t="shared" si="4"/>
        <v>1</v>
      </c>
      <c r="AK27" s="118"/>
      <c r="AL27" s="116">
        <f t="shared" si="15"/>
        <v>0</v>
      </c>
      <c r="AM27" s="52"/>
      <c r="AN27" s="52"/>
      <c r="AO27" s="134" t="str">
        <f t="shared" si="6"/>
        <v>Buenas practicas y lecciones aprendidas identificadas por proceso o Alcaldía Local en la herramienta de gestión del conocimiento (AGORA)</v>
      </c>
      <c r="AP27" s="114">
        <f t="shared" si="7"/>
        <v>1</v>
      </c>
      <c r="AQ27" s="52"/>
      <c r="AR27" s="5">
        <f t="shared" si="16"/>
        <v>0</v>
      </c>
      <c r="AS27" s="52"/>
      <c r="AT27" s="52"/>
      <c r="AU27" s="120" t="str">
        <f t="shared" si="9"/>
        <v>Buenas practicas y lecciones aprendidas identificadas por proceso o Alcaldía Local en la herramienta de gestión del conocimiento (AGORA)</v>
      </c>
      <c r="AV27" s="121">
        <f t="shared" si="10"/>
        <v>0</v>
      </c>
      <c r="AW27" s="53"/>
      <c r="AX27" s="5" t="e">
        <f t="shared" si="17"/>
        <v>#DIV/0!</v>
      </c>
      <c r="AY27" s="51"/>
      <c r="AZ27" s="52"/>
      <c r="BA27" s="134" t="str">
        <f t="shared" si="12"/>
        <v>Buenas practicas y lecciones aprendidas identificadas por proceso o Alcaldía Local en la herramienta de gestión del conocimiento (AGORA)</v>
      </c>
      <c r="BB27" s="125">
        <f t="shared" si="13"/>
        <v>2</v>
      </c>
      <c r="BC27" s="133"/>
      <c r="BD27" s="48">
        <f t="shared" si="18"/>
        <v>0</v>
      </c>
      <c r="BE27" s="193"/>
    </row>
    <row r="28" spans="1:57" ht="81.75" customHeight="1">
      <c r="A28" s="138">
        <v>15</v>
      </c>
      <c r="B28" s="277"/>
      <c r="C28" s="281"/>
      <c r="D28" s="285" t="s">
        <v>131</v>
      </c>
      <c r="E28" s="209" t="s">
        <v>132</v>
      </c>
      <c r="F28" s="210">
        <v>0.014</v>
      </c>
      <c r="G28" s="127" t="s">
        <v>110</v>
      </c>
      <c r="H28" s="127" t="s">
        <v>133</v>
      </c>
      <c r="I28" s="127" t="s">
        <v>134</v>
      </c>
      <c r="J28" s="127"/>
      <c r="K28" s="127" t="s">
        <v>46</v>
      </c>
      <c r="L28" s="127" t="s">
        <v>135</v>
      </c>
      <c r="M28" s="212"/>
      <c r="N28" s="210">
        <v>1</v>
      </c>
      <c r="O28" s="211"/>
      <c r="P28" s="210">
        <v>1</v>
      </c>
      <c r="Q28" s="210">
        <v>1</v>
      </c>
      <c r="R28" s="124" t="s">
        <v>53</v>
      </c>
      <c r="S28" s="124" t="s">
        <v>136</v>
      </c>
      <c r="T28" s="95"/>
      <c r="U28" s="134" t="s">
        <v>158</v>
      </c>
      <c r="V28" s="52"/>
      <c r="W28" s="147" t="s">
        <v>210</v>
      </c>
      <c r="X28" s="52"/>
      <c r="Y28" s="52"/>
      <c r="Z28" s="52"/>
      <c r="AA28" s="57"/>
      <c r="AB28" s="119"/>
      <c r="AC28" s="120" t="str">
        <f t="shared" si="0"/>
        <v>Porcentaje de depuración de las comunicaciones en el aplicatio de gestión documental</v>
      </c>
      <c r="AD28" s="121">
        <f t="shared" si="1"/>
        <v>0</v>
      </c>
      <c r="AE28" s="5" t="s">
        <v>231</v>
      </c>
      <c r="AF28" s="5" t="s">
        <v>231</v>
      </c>
      <c r="AG28" s="56" t="s">
        <v>232</v>
      </c>
      <c r="AH28" s="56"/>
      <c r="AI28" s="120" t="str">
        <f t="shared" si="3"/>
        <v>Porcentaje de depuración de las comunicaciones en el aplicatio de gestión documental</v>
      </c>
      <c r="AJ28" s="122">
        <f t="shared" si="4"/>
        <v>1</v>
      </c>
      <c r="AK28" s="53"/>
      <c r="AL28" s="116">
        <f t="shared" si="15"/>
        <v>0</v>
      </c>
      <c r="AM28" s="52"/>
      <c r="AN28" s="52"/>
      <c r="AO28" s="134" t="str">
        <f t="shared" si="6"/>
        <v>Porcentaje de depuración de las comunicaciones en el aplicatio de gestión documental</v>
      </c>
      <c r="AP28" s="114">
        <f t="shared" si="7"/>
        <v>0</v>
      </c>
      <c r="AQ28" s="54"/>
      <c r="AR28" s="5" t="e">
        <f t="shared" si="16"/>
        <v>#DIV/0!</v>
      </c>
      <c r="AS28" s="49"/>
      <c r="AT28" s="49"/>
      <c r="AU28" s="120" t="str">
        <f t="shared" si="9"/>
        <v>Porcentaje de depuración de las comunicaciones en el aplicatio de gestión documental</v>
      </c>
      <c r="AV28" s="121">
        <f t="shared" si="10"/>
        <v>1</v>
      </c>
      <c r="AW28" s="54"/>
      <c r="AX28" s="5">
        <f t="shared" si="17"/>
        <v>0</v>
      </c>
      <c r="AY28" s="50"/>
      <c r="AZ28" s="52"/>
      <c r="BA28" s="134" t="str">
        <f t="shared" si="12"/>
        <v>Porcentaje de depuración de las comunicaciones en el aplicatio de gestión documental</v>
      </c>
      <c r="BB28" s="114">
        <f t="shared" si="13"/>
        <v>1</v>
      </c>
      <c r="BC28" s="133"/>
      <c r="BD28" s="48">
        <f t="shared" si="18"/>
        <v>0</v>
      </c>
      <c r="BE28" s="194"/>
    </row>
    <row r="29" spans="1:57" ht="94.5" customHeight="1">
      <c r="A29" s="138">
        <v>16</v>
      </c>
      <c r="B29" s="277"/>
      <c r="C29" s="281"/>
      <c r="D29" s="285"/>
      <c r="E29" s="209" t="s">
        <v>137</v>
      </c>
      <c r="F29" s="210">
        <v>0.014</v>
      </c>
      <c r="G29" s="127" t="s">
        <v>110</v>
      </c>
      <c r="H29" s="127" t="s">
        <v>138</v>
      </c>
      <c r="I29" s="127" t="s">
        <v>139</v>
      </c>
      <c r="J29" s="127" t="s">
        <v>140</v>
      </c>
      <c r="K29" s="127" t="s">
        <v>47</v>
      </c>
      <c r="L29" s="127" t="s">
        <v>141</v>
      </c>
      <c r="M29" s="210">
        <v>1</v>
      </c>
      <c r="N29" s="210">
        <v>1</v>
      </c>
      <c r="O29" s="210">
        <v>1</v>
      </c>
      <c r="P29" s="210">
        <v>1</v>
      </c>
      <c r="Q29" s="210">
        <v>1</v>
      </c>
      <c r="R29" s="124" t="s">
        <v>53</v>
      </c>
      <c r="S29" s="124" t="s">
        <v>142</v>
      </c>
      <c r="T29" s="95"/>
      <c r="U29" s="134" t="s">
        <v>159</v>
      </c>
      <c r="V29" s="52"/>
      <c r="W29" s="147" t="s">
        <v>206</v>
      </c>
      <c r="X29" s="52"/>
      <c r="Y29" s="52"/>
      <c r="Z29" s="52"/>
      <c r="AA29" s="57"/>
      <c r="AB29" s="119"/>
      <c r="AC29" s="120" t="str">
        <f t="shared" si="0"/>
        <v>Cumplimiento en reportes de riesgos de manera oportuna</v>
      </c>
      <c r="AD29" s="121">
        <f t="shared" si="1"/>
        <v>1</v>
      </c>
      <c r="AE29" s="53">
        <v>0.75</v>
      </c>
      <c r="AF29" s="5">
        <f>AE29/AD29</f>
        <v>0.75</v>
      </c>
      <c r="AG29" s="56" t="s">
        <v>240</v>
      </c>
      <c r="AH29" s="52" t="s">
        <v>235</v>
      </c>
      <c r="AI29" s="120" t="str">
        <f t="shared" si="3"/>
        <v>Cumplimiento en reportes de riesgos de manera oportuna</v>
      </c>
      <c r="AJ29" s="122">
        <f t="shared" si="4"/>
        <v>1</v>
      </c>
      <c r="AK29" s="53"/>
      <c r="AL29" s="116">
        <f t="shared" si="15"/>
        <v>0</v>
      </c>
      <c r="AM29" s="52"/>
      <c r="AN29" s="52"/>
      <c r="AO29" s="134" t="str">
        <f t="shared" si="6"/>
        <v>Cumplimiento en reportes de riesgos de manera oportuna</v>
      </c>
      <c r="AP29" s="114">
        <f t="shared" si="7"/>
        <v>1</v>
      </c>
      <c r="AQ29" s="55"/>
      <c r="AR29" s="5">
        <f t="shared" si="16"/>
        <v>0</v>
      </c>
      <c r="AS29" s="49"/>
      <c r="AT29" s="49"/>
      <c r="AU29" s="120" t="str">
        <f t="shared" si="9"/>
        <v>Cumplimiento en reportes de riesgos de manera oportuna</v>
      </c>
      <c r="AV29" s="121">
        <f t="shared" si="10"/>
        <v>1</v>
      </c>
      <c r="AW29" s="55"/>
      <c r="AX29" s="5">
        <f t="shared" si="17"/>
        <v>0</v>
      </c>
      <c r="AY29" s="49"/>
      <c r="AZ29" s="52"/>
      <c r="BA29" s="134" t="str">
        <f t="shared" si="12"/>
        <v>Cumplimiento en reportes de riesgos de manera oportuna</v>
      </c>
      <c r="BB29" s="114">
        <f t="shared" si="13"/>
        <v>1</v>
      </c>
      <c r="BC29" s="133"/>
      <c r="BD29" s="48">
        <f t="shared" si="18"/>
        <v>0</v>
      </c>
      <c r="BE29" s="194"/>
    </row>
    <row r="30" spans="1:57" ht="118.5" customHeight="1">
      <c r="A30" s="138">
        <v>17</v>
      </c>
      <c r="B30" s="277"/>
      <c r="C30" s="281"/>
      <c r="D30" s="285"/>
      <c r="E30" s="209" t="s">
        <v>242</v>
      </c>
      <c r="F30" s="210">
        <v>0.014</v>
      </c>
      <c r="G30" s="127" t="s">
        <v>110</v>
      </c>
      <c r="H30" s="127" t="s">
        <v>143</v>
      </c>
      <c r="I30" s="127" t="s">
        <v>144</v>
      </c>
      <c r="J30" s="127" t="s">
        <v>140</v>
      </c>
      <c r="K30" s="127" t="s">
        <v>47</v>
      </c>
      <c r="L30" s="127" t="s">
        <v>145</v>
      </c>
      <c r="M30" s="210">
        <v>1</v>
      </c>
      <c r="N30" s="210">
        <v>1</v>
      </c>
      <c r="O30" s="210">
        <v>1</v>
      </c>
      <c r="P30" s="210">
        <v>1</v>
      </c>
      <c r="Q30" s="210">
        <v>1</v>
      </c>
      <c r="R30" s="124" t="s">
        <v>53</v>
      </c>
      <c r="S30" s="124" t="s">
        <v>146</v>
      </c>
      <c r="T30" s="95"/>
      <c r="U30" s="134" t="s">
        <v>160</v>
      </c>
      <c r="V30" s="52"/>
      <c r="W30" s="147" t="s">
        <v>217</v>
      </c>
      <c r="X30" s="52"/>
      <c r="Y30" s="52"/>
      <c r="Z30" s="52"/>
      <c r="AA30" s="57"/>
      <c r="AB30" s="119"/>
      <c r="AC30" s="120" t="str">
        <f t="shared" si="0"/>
        <v>Cumplimiento del plan de actualización de los procesos en el marco del Sistema de Gestión</v>
      </c>
      <c r="AD30" s="121">
        <f t="shared" si="1"/>
        <v>1</v>
      </c>
      <c r="AE30" s="53">
        <v>0</v>
      </c>
      <c r="AF30" s="5">
        <v>0</v>
      </c>
      <c r="AG30" s="56" t="s">
        <v>236</v>
      </c>
      <c r="AH30" s="56" t="s">
        <v>237</v>
      </c>
      <c r="AI30" s="120" t="str">
        <f t="shared" si="3"/>
        <v>Cumplimiento del plan de actualización de los procesos en el marco del Sistema de Gestión</v>
      </c>
      <c r="AJ30" s="122">
        <f t="shared" si="4"/>
        <v>1</v>
      </c>
      <c r="AK30" s="53"/>
      <c r="AL30" s="116">
        <f t="shared" si="15"/>
        <v>0</v>
      </c>
      <c r="AM30" s="52"/>
      <c r="AN30" s="52"/>
      <c r="AO30" s="134" t="str">
        <f t="shared" si="6"/>
        <v>Cumplimiento del plan de actualización de los procesos en el marco del Sistema de Gestión</v>
      </c>
      <c r="AP30" s="114">
        <f t="shared" si="7"/>
        <v>1</v>
      </c>
      <c r="AQ30" s="55"/>
      <c r="AR30" s="5">
        <f t="shared" si="16"/>
        <v>0</v>
      </c>
      <c r="AS30" s="49"/>
      <c r="AT30" s="49"/>
      <c r="AU30" s="120" t="str">
        <f t="shared" si="9"/>
        <v>Cumplimiento del plan de actualización de los procesos en el marco del Sistema de Gestión</v>
      </c>
      <c r="AV30" s="121">
        <f t="shared" si="10"/>
        <v>1</v>
      </c>
      <c r="AW30" s="55"/>
      <c r="AX30" s="5">
        <f t="shared" si="17"/>
        <v>0</v>
      </c>
      <c r="AY30" s="49"/>
      <c r="AZ30" s="52"/>
      <c r="BA30" s="134" t="str">
        <f t="shared" si="12"/>
        <v>Cumplimiento del plan de actualización de los procesos en el marco del Sistema de Gestión</v>
      </c>
      <c r="BB30" s="114">
        <f t="shared" si="13"/>
        <v>1</v>
      </c>
      <c r="BC30" s="133"/>
      <c r="BD30" s="48">
        <f t="shared" si="18"/>
        <v>0</v>
      </c>
      <c r="BE30" s="194"/>
    </row>
    <row r="31" spans="1:57" ht="163.5" customHeight="1">
      <c r="A31" s="138">
        <v>18</v>
      </c>
      <c r="B31" s="277"/>
      <c r="C31" s="281"/>
      <c r="D31" s="285"/>
      <c r="E31" s="209" t="s">
        <v>243</v>
      </c>
      <c r="F31" s="210">
        <v>0.014</v>
      </c>
      <c r="G31" s="127" t="s">
        <v>110</v>
      </c>
      <c r="H31" s="127" t="s">
        <v>147</v>
      </c>
      <c r="I31" s="127" t="s">
        <v>148</v>
      </c>
      <c r="J31" s="127" t="s">
        <v>140</v>
      </c>
      <c r="K31" s="127" t="s">
        <v>47</v>
      </c>
      <c r="L31" s="127" t="s">
        <v>145</v>
      </c>
      <c r="M31" s="210">
        <v>1</v>
      </c>
      <c r="N31" s="210">
        <v>1</v>
      </c>
      <c r="O31" s="210">
        <v>1</v>
      </c>
      <c r="P31" s="210">
        <v>1</v>
      </c>
      <c r="Q31" s="210">
        <v>1</v>
      </c>
      <c r="R31" s="124" t="s">
        <v>53</v>
      </c>
      <c r="S31" s="124" t="s">
        <v>146</v>
      </c>
      <c r="T31" s="95"/>
      <c r="U31" s="134" t="s">
        <v>161</v>
      </c>
      <c r="V31" s="52"/>
      <c r="W31" s="147" t="s">
        <v>205</v>
      </c>
      <c r="X31" s="52"/>
      <c r="Y31" s="52"/>
      <c r="Z31" s="52"/>
      <c r="AA31" s="57"/>
      <c r="AB31" s="119"/>
      <c r="AC31" s="120" t="str">
        <f t="shared" si="0"/>
        <v>Acciones correctivas documentadas y vigentes</v>
      </c>
      <c r="AD31" s="121">
        <f t="shared" si="1"/>
        <v>1</v>
      </c>
      <c r="AE31" s="5">
        <f>0.31+0.5</f>
        <v>0.81</v>
      </c>
      <c r="AF31" s="5">
        <v>0.81</v>
      </c>
      <c r="AG31" s="56" t="s">
        <v>233</v>
      </c>
      <c r="AH31" s="56"/>
      <c r="AI31" s="120" t="str">
        <f t="shared" si="3"/>
        <v>Acciones correctivas documentadas y vigentes</v>
      </c>
      <c r="AJ31" s="122">
        <f t="shared" si="4"/>
        <v>1</v>
      </c>
      <c r="AK31" s="53"/>
      <c r="AL31" s="116">
        <f t="shared" si="15"/>
        <v>0</v>
      </c>
      <c r="AM31" s="123"/>
      <c r="AN31" s="52"/>
      <c r="AO31" s="134" t="str">
        <f t="shared" si="6"/>
        <v>Acciones correctivas documentadas y vigentes</v>
      </c>
      <c r="AP31" s="114">
        <f t="shared" si="7"/>
        <v>1</v>
      </c>
      <c r="AQ31" s="55"/>
      <c r="AR31" s="5">
        <f t="shared" si="16"/>
        <v>0</v>
      </c>
      <c r="AS31" s="49"/>
      <c r="AT31" s="49"/>
      <c r="AU31" s="120" t="str">
        <f t="shared" si="9"/>
        <v>Acciones correctivas documentadas y vigentes</v>
      </c>
      <c r="AV31" s="121">
        <f t="shared" si="10"/>
        <v>1</v>
      </c>
      <c r="AW31" s="55"/>
      <c r="AX31" s="5">
        <f t="shared" si="17"/>
        <v>0</v>
      </c>
      <c r="AY31" s="49"/>
      <c r="AZ31" s="52"/>
      <c r="BA31" s="134" t="str">
        <f t="shared" si="12"/>
        <v>Acciones correctivas documentadas y vigentes</v>
      </c>
      <c r="BB31" s="114">
        <f t="shared" si="13"/>
        <v>1</v>
      </c>
      <c r="BC31" s="133"/>
      <c r="BD31" s="48">
        <f t="shared" si="18"/>
        <v>0</v>
      </c>
      <c r="BE31" s="194"/>
    </row>
    <row r="32" spans="1:57" s="132" customFormat="1" ht="254.25" customHeight="1" thickBot="1">
      <c r="A32" s="138">
        <v>19</v>
      </c>
      <c r="B32" s="278"/>
      <c r="C32" s="282"/>
      <c r="D32" s="286"/>
      <c r="E32" s="213" t="s">
        <v>244</v>
      </c>
      <c r="F32" s="214">
        <v>0.014</v>
      </c>
      <c r="G32" s="215" t="s">
        <v>110</v>
      </c>
      <c r="H32" s="215" t="s">
        <v>149</v>
      </c>
      <c r="I32" s="215" t="s">
        <v>150</v>
      </c>
      <c r="J32" s="215"/>
      <c r="K32" s="215" t="s">
        <v>47</v>
      </c>
      <c r="L32" s="215" t="s">
        <v>245</v>
      </c>
      <c r="M32" s="214">
        <v>1</v>
      </c>
      <c r="N32" s="214">
        <v>1</v>
      </c>
      <c r="O32" s="214">
        <v>1</v>
      </c>
      <c r="P32" s="214">
        <v>1</v>
      </c>
      <c r="Q32" s="214">
        <v>1</v>
      </c>
      <c r="R32" s="195" t="s">
        <v>53</v>
      </c>
      <c r="S32" s="195"/>
      <c r="T32" s="161"/>
      <c r="U32" s="161" t="s">
        <v>162</v>
      </c>
      <c r="V32" s="163"/>
      <c r="W32" s="204" t="s">
        <v>207</v>
      </c>
      <c r="X32" s="163"/>
      <c r="Y32" s="163"/>
      <c r="Z32" s="163"/>
      <c r="AA32" s="164"/>
      <c r="AB32" s="198"/>
      <c r="AC32" s="161" t="str">
        <f>H32</f>
        <v>Información publicada según lineamientos de la ley de transparencia 1712 de 2014</v>
      </c>
      <c r="AD32" s="166">
        <f>M32</f>
        <v>1</v>
      </c>
      <c r="AE32" s="206">
        <v>0.75</v>
      </c>
      <c r="AF32" s="167">
        <v>0.75</v>
      </c>
      <c r="AG32" s="56" t="s">
        <v>238</v>
      </c>
      <c r="AH32" s="207" t="s">
        <v>239</v>
      </c>
      <c r="AI32" s="161" t="str">
        <f>H32</f>
        <v>Información publicada según lineamientos de la ley de transparencia 1712 de 2014</v>
      </c>
      <c r="AJ32" s="169">
        <f>N32</f>
        <v>1</v>
      </c>
      <c r="AK32" s="199"/>
      <c r="AL32" s="200">
        <f>AK32/AJ32</f>
        <v>0</v>
      </c>
      <c r="AM32" s="163"/>
      <c r="AN32" s="163"/>
      <c r="AO32" s="161" t="str">
        <f>H32</f>
        <v>Información publicada según lineamientos de la ley de transparencia 1712 de 2014</v>
      </c>
      <c r="AP32" s="166">
        <f>O32</f>
        <v>1</v>
      </c>
      <c r="AQ32" s="163"/>
      <c r="AR32" s="167">
        <f>AQ32/AP32</f>
        <v>0</v>
      </c>
      <c r="AS32" s="163"/>
      <c r="AT32" s="163"/>
      <c r="AU32" s="161" t="str">
        <f>H32</f>
        <v>Información publicada según lineamientos de la ley de transparencia 1712 de 2014</v>
      </c>
      <c r="AV32" s="166">
        <f>P32</f>
        <v>1</v>
      </c>
      <c r="AW32" s="163"/>
      <c r="AX32" s="167">
        <f>AW32/AV32</f>
        <v>0</v>
      </c>
      <c r="AY32" s="163"/>
      <c r="AZ32" s="163"/>
      <c r="BA32" s="161" t="str">
        <f>H32</f>
        <v>Información publicada según lineamientos de la ley de transparencia 1712 de 2014</v>
      </c>
      <c r="BB32" s="166">
        <f>Q32</f>
        <v>1</v>
      </c>
      <c r="BC32" s="172"/>
      <c r="BD32" s="173">
        <f>BC32/BB32</f>
        <v>0</v>
      </c>
      <c r="BE32" s="201"/>
    </row>
    <row r="33" spans="1:57" ht="254.25" customHeight="1" thickBot="1">
      <c r="A33" s="138">
        <v>20</v>
      </c>
      <c r="B33" s="279"/>
      <c r="C33" s="283"/>
      <c r="D33" s="287"/>
      <c r="E33" s="178" t="s">
        <v>211</v>
      </c>
      <c r="F33" s="196">
        <v>0.025</v>
      </c>
      <c r="G33" s="195" t="s">
        <v>110</v>
      </c>
      <c r="H33" s="195" t="s">
        <v>149</v>
      </c>
      <c r="I33" s="195" t="s">
        <v>150</v>
      </c>
      <c r="J33" s="195"/>
      <c r="K33" s="195" t="s">
        <v>47</v>
      </c>
      <c r="L33" s="161" t="s">
        <v>212</v>
      </c>
      <c r="M33" s="197">
        <v>1</v>
      </c>
      <c r="N33" s="197">
        <v>1</v>
      </c>
      <c r="O33" s="197">
        <v>1</v>
      </c>
      <c r="P33" s="197">
        <v>1</v>
      </c>
      <c r="Q33" s="197">
        <v>1</v>
      </c>
      <c r="R33" s="195" t="s">
        <v>53</v>
      </c>
      <c r="S33" s="195"/>
      <c r="T33" s="161"/>
      <c r="U33" s="161" t="s">
        <v>212</v>
      </c>
      <c r="V33" s="163"/>
      <c r="W33" s="204" t="s">
        <v>208</v>
      </c>
      <c r="X33" s="163"/>
      <c r="Y33" s="163"/>
      <c r="Z33" s="163"/>
      <c r="AA33" s="164"/>
      <c r="AB33" s="198"/>
      <c r="AC33" s="161"/>
      <c r="AD33" s="205">
        <v>0</v>
      </c>
      <c r="AE33" s="163">
        <v>0</v>
      </c>
      <c r="AF33" s="167">
        <v>1</v>
      </c>
      <c r="AG33" s="168" t="s">
        <v>229</v>
      </c>
      <c r="AH33" s="168"/>
      <c r="AI33" s="161"/>
      <c r="AJ33" s="169"/>
      <c r="AK33" s="199"/>
      <c r="AL33" s="200"/>
      <c r="AM33" s="163"/>
      <c r="AN33" s="163"/>
      <c r="AO33" s="161"/>
      <c r="AP33" s="166"/>
      <c r="AQ33" s="163"/>
      <c r="AR33" s="167"/>
      <c r="AS33" s="163"/>
      <c r="AT33" s="163"/>
      <c r="AU33" s="161"/>
      <c r="AV33" s="166"/>
      <c r="AW33" s="163"/>
      <c r="AX33" s="167"/>
      <c r="AY33" s="163"/>
      <c r="AZ33" s="163"/>
      <c r="BA33" s="161"/>
      <c r="BB33" s="166">
        <f t="shared" si="13"/>
        <v>1</v>
      </c>
      <c r="BC33" s="172"/>
      <c r="BD33" s="173">
        <f t="shared" si="18"/>
        <v>0</v>
      </c>
      <c r="BE33" s="201"/>
    </row>
    <row r="34" spans="1:57" ht="95.25" customHeight="1">
      <c r="A34" s="72"/>
      <c r="B34" s="218" t="s">
        <v>86</v>
      </c>
      <c r="C34" s="219"/>
      <c r="D34" s="219"/>
      <c r="E34" s="220"/>
      <c r="F34" s="128">
        <f>SUM(F14:F33)</f>
        <v>1</v>
      </c>
      <c r="G34" s="231"/>
      <c r="H34" s="233"/>
      <c r="I34" s="233"/>
      <c r="J34" s="233"/>
      <c r="K34" s="233"/>
      <c r="L34" s="233"/>
      <c r="M34" s="233"/>
      <c r="N34" s="233"/>
      <c r="O34" s="233"/>
      <c r="P34" s="233"/>
      <c r="Q34" s="233"/>
      <c r="R34" s="233"/>
      <c r="S34" s="233"/>
      <c r="T34" s="233"/>
      <c r="U34" s="233"/>
      <c r="V34" s="233"/>
      <c r="W34" s="233"/>
      <c r="X34" s="233"/>
      <c r="Y34" s="233"/>
      <c r="Z34" s="233"/>
      <c r="AA34" s="233"/>
      <c r="AB34" s="232"/>
      <c r="AC34" s="224" t="s">
        <v>88</v>
      </c>
      <c r="AD34" s="225"/>
      <c r="AE34" s="226"/>
      <c r="AF34" s="208">
        <f>AVERAGE(AF14:AF33)</f>
        <v>0.8507142857142858</v>
      </c>
      <c r="AG34" s="231"/>
      <c r="AH34" s="232"/>
      <c r="AI34" s="221" t="s">
        <v>89</v>
      </c>
      <c r="AJ34" s="222"/>
      <c r="AK34" s="223"/>
      <c r="AL34" s="66" t="e">
        <f>AVERAGE(AL17:AL33)</f>
        <v>#DIV/0!</v>
      </c>
      <c r="AM34" s="231"/>
      <c r="AN34" s="232"/>
      <c r="AO34" s="224" t="s">
        <v>90</v>
      </c>
      <c r="AP34" s="225"/>
      <c r="AQ34" s="226"/>
      <c r="AR34" s="66" t="e">
        <f>AVERAGE(AR17:AR33)</f>
        <v>#DIV/0!</v>
      </c>
      <c r="AS34" s="247"/>
      <c r="AT34" s="248"/>
      <c r="AU34" s="227" t="s">
        <v>91</v>
      </c>
      <c r="AV34" s="228"/>
      <c r="AW34" s="229"/>
      <c r="AX34" s="66" t="e">
        <f>AVERAGE(AX17:AX33)</f>
        <v>#DIV/0!</v>
      </c>
      <c r="AY34" s="67"/>
      <c r="AZ34" s="244" t="s">
        <v>228</v>
      </c>
      <c r="BA34" s="245"/>
      <c r="BB34" s="246"/>
      <c r="BC34" s="68">
        <f>AVERAGE(BD17:BD33)</f>
        <v>0</v>
      </c>
      <c r="BD34" s="216"/>
      <c r="BE34" s="217"/>
    </row>
    <row r="35" spans="1:57" ht="15">
      <c r="A35" s="4"/>
      <c r="B35" s="8"/>
      <c r="C35" s="8"/>
      <c r="D35" s="8"/>
      <c r="E35" s="8"/>
      <c r="F35" s="8"/>
      <c r="G35" s="8"/>
      <c r="H35" s="8"/>
      <c r="I35" s="9"/>
      <c r="J35" s="9"/>
      <c r="K35" s="9"/>
      <c r="L35" s="9"/>
      <c r="M35" s="9"/>
      <c r="N35" s="9"/>
      <c r="O35" s="9"/>
      <c r="P35" s="9"/>
      <c r="Q35" s="9"/>
      <c r="R35" s="9"/>
      <c r="S35" s="9"/>
      <c r="T35" s="1"/>
      <c r="U35" s="1"/>
      <c r="V35" s="1"/>
      <c r="W35" s="1"/>
      <c r="X35" s="1"/>
      <c r="Y35" s="1"/>
      <c r="Z35" s="1"/>
      <c r="AA35" s="1"/>
      <c r="AB35" s="1"/>
      <c r="AC35" s="230"/>
      <c r="AD35" s="230"/>
      <c r="AE35" s="230"/>
      <c r="AF35" s="47"/>
      <c r="AG35" s="11"/>
      <c r="AH35" s="11"/>
      <c r="AI35" s="230"/>
      <c r="AJ35" s="230"/>
      <c r="AK35" s="230"/>
      <c r="AL35" s="47"/>
      <c r="AM35" s="11"/>
      <c r="AN35" s="11"/>
      <c r="AO35" s="230"/>
      <c r="AP35" s="230"/>
      <c r="AQ35" s="230"/>
      <c r="AR35" s="47"/>
      <c r="AS35" s="11"/>
      <c r="AT35" s="11"/>
      <c r="AU35" s="230"/>
      <c r="AV35" s="230"/>
      <c r="AW35" s="230"/>
      <c r="AX35" s="47"/>
      <c r="AY35" s="11"/>
      <c r="AZ35" s="11"/>
      <c r="BA35" s="230"/>
      <c r="BB35" s="230"/>
      <c r="BC35" s="230"/>
      <c r="BD35" s="47"/>
      <c r="BE35" s="1"/>
    </row>
    <row r="36" spans="1:57" ht="15">
      <c r="A36" s="4"/>
      <c r="B36" s="8"/>
      <c r="C36" s="8"/>
      <c r="D36" s="8"/>
      <c r="E36" s="8"/>
      <c r="F36" s="8"/>
      <c r="G36" s="8"/>
      <c r="H36" s="8"/>
      <c r="I36" s="9"/>
      <c r="J36" s="9"/>
      <c r="K36" s="9"/>
      <c r="L36" s="9"/>
      <c r="M36" s="9"/>
      <c r="N36" s="9"/>
      <c r="O36" s="9"/>
      <c r="P36" s="9"/>
      <c r="Q36" s="9"/>
      <c r="R36" s="9"/>
      <c r="S36" s="9"/>
      <c r="T36" s="1"/>
      <c r="U36" s="1"/>
      <c r="V36" s="1"/>
      <c r="W36" s="1"/>
      <c r="X36" s="1"/>
      <c r="Y36" s="1"/>
      <c r="Z36" s="1"/>
      <c r="AA36" s="1"/>
      <c r="AB36" s="1"/>
      <c r="AC36" s="58"/>
      <c r="AD36" s="58"/>
      <c r="AE36" s="58"/>
      <c r="AF36" s="47"/>
      <c r="AG36" s="11"/>
      <c r="AH36" s="11"/>
      <c r="AI36" s="58"/>
      <c r="AJ36" s="58"/>
      <c r="AK36" s="58"/>
      <c r="AL36" s="47"/>
      <c r="AM36" s="11"/>
      <c r="AN36" s="11"/>
      <c r="AO36" s="58"/>
      <c r="AP36" s="58"/>
      <c r="AQ36" s="58"/>
      <c r="AR36" s="47"/>
      <c r="AS36" s="11"/>
      <c r="AT36" s="11"/>
      <c r="AU36" s="58"/>
      <c r="AV36" s="58"/>
      <c r="AW36" s="58"/>
      <c r="AX36" s="47"/>
      <c r="AY36" s="11"/>
      <c r="AZ36" s="11"/>
      <c r="BA36" s="58"/>
      <c r="BB36" s="58"/>
      <c r="BC36" s="58"/>
      <c r="BD36" s="47"/>
      <c r="BE36" s="1"/>
    </row>
  </sheetData>
  <sheetProtection password="D127" sheet="1"/>
  <mergeCells count="82">
    <mergeCell ref="B14:B21"/>
    <mergeCell ref="A4:B4"/>
    <mergeCell ref="A5:B5"/>
    <mergeCell ref="A6:B6"/>
    <mergeCell ref="A7:B7"/>
    <mergeCell ref="E3:J3"/>
    <mergeCell ref="G4:J4"/>
    <mergeCell ref="G5:J5"/>
    <mergeCell ref="G6:J6"/>
    <mergeCell ref="G7:J7"/>
    <mergeCell ref="C4:D4"/>
    <mergeCell ref="C5:D5"/>
    <mergeCell ref="C6:D6"/>
    <mergeCell ref="C7:D7"/>
    <mergeCell ref="AS11:AS12"/>
    <mergeCell ref="AC7:AH7"/>
    <mergeCell ref="AC9:AH9"/>
    <mergeCell ref="AI9:AN9"/>
    <mergeCell ref="AG11:AG12"/>
    <mergeCell ref="AC8:AH8"/>
    <mergeCell ref="BA7:BE7"/>
    <mergeCell ref="BD11:BD12"/>
    <mergeCell ref="BA8:BE8"/>
    <mergeCell ref="AC10:AH10"/>
    <mergeCell ref="BA10:BE10"/>
    <mergeCell ref="BE11:BE12"/>
    <mergeCell ref="AO11:AQ11"/>
    <mergeCell ref="AF11:AF12"/>
    <mergeCell ref="AU9:AZ9"/>
    <mergeCell ref="AX11:AX12"/>
    <mergeCell ref="BA11:BC11"/>
    <mergeCell ref="AC35:AE35"/>
    <mergeCell ref="AI35:AK35"/>
    <mergeCell ref="AN11:AN12"/>
    <mergeCell ref="AC34:AE34"/>
    <mergeCell ref="AM11:AM12"/>
    <mergeCell ref="AL11:AL12"/>
    <mergeCell ref="B22:B33"/>
    <mergeCell ref="C22:C33"/>
    <mergeCell ref="D22:D27"/>
    <mergeCell ref="D28:D33"/>
    <mergeCell ref="AI11:AK11"/>
    <mergeCell ref="A9:D10"/>
    <mergeCell ref="X11:AB11"/>
    <mergeCell ref="AC11:AE11"/>
    <mergeCell ref="E11:T11"/>
    <mergeCell ref="AH11:AH12"/>
    <mergeCell ref="AO9:AT9"/>
    <mergeCell ref="AT11:AT12"/>
    <mergeCell ref="AR11:AR12"/>
    <mergeCell ref="A1:AB1"/>
    <mergeCell ref="A2:AB2"/>
    <mergeCell ref="Z12:AA12"/>
    <mergeCell ref="E9:AB10"/>
    <mergeCell ref="A3:B3"/>
    <mergeCell ref="C3:D3"/>
    <mergeCell ref="AO7:AT7"/>
    <mergeCell ref="AU7:AZ7"/>
    <mergeCell ref="AI7:AN7"/>
    <mergeCell ref="AZ34:BB34"/>
    <mergeCell ref="AM34:AN34"/>
    <mergeCell ref="AS34:AT34"/>
    <mergeCell ref="AI8:AN8"/>
    <mergeCell ref="AO8:AT8"/>
    <mergeCell ref="AU8:AZ8"/>
    <mergeCell ref="BA9:BE9"/>
    <mergeCell ref="AI10:AN10"/>
    <mergeCell ref="AO10:AT10"/>
    <mergeCell ref="AU10:AZ10"/>
    <mergeCell ref="AO35:AQ35"/>
    <mergeCell ref="AU35:AW35"/>
    <mergeCell ref="AY11:AY12"/>
    <mergeCell ref="AZ11:AZ12"/>
    <mergeCell ref="AU11:AW11"/>
    <mergeCell ref="BD34:BE34"/>
    <mergeCell ref="B34:E34"/>
    <mergeCell ref="AI34:AK34"/>
    <mergeCell ref="AO34:AQ34"/>
    <mergeCell ref="AU34:AW34"/>
    <mergeCell ref="BA35:BC35"/>
    <mergeCell ref="AG34:AH34"/>
    <mergeCell ref="G34:AB34"/>
  </mergeCells>
  <conditionalFormatting sqref="BC34 AL34 AE24:AF25 AE19:AF19 AR18:AR31 AX18:AX31 BD18:BD31 BD33:BD34 AX33:AX34 AR33:AR34 AF33:AF34 AF29:AF30">
    <cfRule type="containsText" priority="326" dxfId="0" operator="containsText" text="N/A">
      <formula>NOT(ISERROR(SEARCH("N/A",AE18)))</formula>
    </cfRule>
    <cfRule type="cellIs" priority="327" dxfId="2" operator="between">
      <formula>'PLAN GESTION POR PROCESO'!#REF!</formula>
      <formula>'PLAN GESTION POR PROCESO'!#REF!</formula>
    </cfRule>
    <cfRule type="cellIs" priority="328" dxfId="1" operator="between">
      <formula>'PLAN GESTION POR PROCESO'!#REF!</formula>
      <formula>'PLAN GESTION POR PROCESO'!#REF!</formula>
    </cfRule>
    <cfRule type="cellIs" priority="329" dxfId="50" operator="between">
      <formula>'PLAN GESTION POR PROCESO'!#REF!</formula>
      <formula>'PLAN GESTION POR PROCESO'!#REF!</formula>
    </cfRule>
  </conditionalFormatting>
  <conditionalFormatting sqref="AF34">
    <cfRule type="colorScale" priority="117" dxfId="51">
      <colorScale>
        <cfvo type="min" val="0"/>
        <cfvo type="percentile" val="50"/>
        <cfvo type="max"/>
        <color rgb="FFF8696B"/>
        <color rgb="FFFFEB84"/>
        <color rgb="FF63BE7B"/>
      </colorScale>
    </cfRule>
  </conditionalFormatting>
  <conditionalFormatting sqref="AL34">
    <cfRule type="colorScale" priority="116" dxfId="51">
      <colorScale>
        <cfvo type="min" val="0"/>
        <cfvo type="percentile" val="50"/>
        <cfvo type="max"/>
        <color rgb="FFF8696B"/>
        <color rgb="FFFFEB84"/>
        <color rgb="FF63BE7B"/>
      </colorScale>
    </cfRule>
  </conditionalFormatting>
  <conditionalFormatting sqref="AR34">
    <cfRule type="colorScale" priority="115" dxfId="51">
      <colorScale>
        <cfvo type="min" val="0"/>
        <cfvo type="percentile" val="50"/>
        <cfvo type="max"/>
        <color rgb="FFF8696B"/>
        <color rgb="FFFFEB84"/>
        <color rgb="FF63BE7B"/>
      </colorScale>
    </cfRule>
  </conditionalFormatting>
  <conditionalFormatting sqref="AX34">
    <cfRule type="colorScale" priority="114" dxfId="51">
      <colorScale>
        <cfvo type="min" val="0"/>
        <cfvo type="percentile" val="50"/>
        <cfvo type="max"/>
        <color rgb="FFF8696B"/>
        <color rgb="FFFFEB84"/>
        <color rgb="FF63BE7B"/>
      </colorScale>
    </cfRule>
  </conditionalFormatting>
  <conditionalFormatting sqref="BC34">
    <cfRule type="colorScale" priority="109" dxfId="51">
      <colorScale>
        <cfvo type="min" val="0"/>
        <cfvo type="percentile" val="50"/>
        <cfvo type="max"/>
        <color rgb="FFF8696B"/>
        <color rgb="FFFFEB84"/>
        <color rgb="FF63BE7B"/>
      </colorScale>
    </cfRule>
  </conditionalFormatting>
  <conditionalFormatting sqref="AE24:AF25 AE19:AF19 AF33 AF29:AF30">
    <cfRule type="containsText" priority="102" dxfId="0" operator="containsText" text="N/A">
      <formula>NOT(ISERROR(SEARCH("N/A",AE19)))</formula>
    </cfRule>
  </conditionalFormatting>
  <conditionalFormatting sqref="BC22:BC31 BC33:BC34">
    <cfRule type="colorScale" priority="409" dxfId="51">
      <colorScale>
        <cfvo type="min" val="0"/>
        <cfvo type="percentile" val="50"/>
        <cfvo type="max"/>
        <color rgb="FF63BE7B"/>
        <color rgb="FFFFEB84"/>
        <color rgb="FFF8696B"/>
      </colorScale>
    </cfRule>
  </conditionalFormatting>
  <conditionalFormatting sqref="BC22:BC28">
    <cfRule type="colorScale" priority="411" dxfId="51">
      <colorScale>
        <cfvo type="min" val="0"/>
        <cfvo type="percentile" val="50"/>
        <cfvo type="max"/>
        <color rgb="FF63BE7B"/>
        <color rgb="FFFFEB84"/>
        <color rgb="FFF8696B"/>
      </colorScale>
    </cfRule>
  </conditionalFormatting>
  <conditionalFormatting sqref="AE18:AF18">
    <cfRule type="containsText" priority="75" dxfId="0" operator="containsText" text="N/A">
      <formula>NOT(ISERROR(SEARCH("N/A",AE18)))</formula>
    </cfRule>
    <cfRule type="cellIs" priority="76" dxfId="2" operator="between">
      <formula>'PLAN GESTION POR PROCESO'!#REF!</formula>
      <formula>'PLAN GESTION POR PROCESO'!#REF!</formula>
    </cfRule>
    <cfRule type="cellIs" priority="77" dxfId="1" operator="between">
      <formula>'PLAN GESTION POR PROCESO'!#REF!</formula>
      <formula>'PLAN GESTION POR PROCESO'!#REF!</formula>
    </cfRule>
    <cfRule type="cellIs" priority="78" dxfId="50" operator="between">
      <formula>'PLAN GESTION POR PROCESO'!#REF!</formula>
      <formula>'PLAN GESTION POR PROCESO'!#REF!</formula>
    </cfRule>
  </conditionalFormatting>
  <conditionalFormatting sqref="AE18:AF18">
    <cfRule type="containsText" priority="74" dxfId="0" operator="containsText" text="N/A">
      <formula>NOT(ISERROR(SEARCH("N/A",AE18)))</formula>
    </cfRule>
  </conditionalFormatting>
  <conditionalFormatting sqref="AE20:AF22">
    <cfRule type="containsText" priority="60" dxfId="0" operator="containsText" text="N/A">
      <formula>NOT(ISERROR(SEARCH("N/A",AE20)))</formula>
    </cfRule>
    <cfRule type="cellIs" priority="61" dxfId="2" operator="between">
      <formula>'PLAN GESTION POR PROCESO'!#REF!</formula>
      <formula>'PLAN GESTION POR PROCESO'!#REF!</formula>
    </cfRule>
    <cfRule type="cellIs" priority="62" dxfId="1" operator="between">
      <formula>'PLAN GESTION POR PROCESO'!#REF!</formula>
      <formula>'PLAN GESTION POR PROCESO'!#REF!</formula>
    </cfRule>
    <cfRule type="cellIs" priority="63" dxfId="50" operator="between">
      <formula>'PLAN GESTION POR PROCESO'!#REF!</formula>
      <formula>'PLAN GESTION POR PROCESO'!#REF!</formula>
    </cfRule>
  </conditionalFormatting>
  <conditionalFormatting sqref="AE20:AF22">
    <cfRule type="containsText" priority="59" dxfId="0" operator="containsText" text="N/A">
      <formula>NOT(ISERROR(SEARCH("N/A",AE20)))</formula>
    </cfRule>
  </conditionalFormatting>
  <conditionalFormatting sqref="AE14:AF16">
    <cfRule type="containsText" priority="49" dxfId="0" operator="containsText" text="N/A">
      <formula>NOT(ISERROR(SEARCH("N/A",AE14)))</formula>
    </cfRule>
    <cfRule type="cellIs" priority="50" dxfId="2" operator="between">
      <formula>'PLAN GESTION POR PROCESO'!#REF!</formula>
      <formula>'PLAN GESTION POR PROCESO'!#REF!</formula>
    </cfRule>
    <cfRule type="cellIs" priority="51" dxfId="1" operator="between">
      <formula>'PLAN GESTION POR PROCESO'!#REF!</formula>
      <formula>'PLAN GESTION POR PROCESO'!#REF!</formula>
    </cfRule>
    <cfRule type="cellIs" priority="52" dxfId="50" operator="between">
      <formula>'PLAN GESTION POR PROCESO'!#REF!</formula>
      <formula>'PLAN GESTION POR PROCESO'!#REF!</formula>
    </cfRule>
  </conditionalFormatting>
  <conditionalFormatting sqref="AE14:AF16">
    <cfRule type="containsText" priority="48" dxfId="0" operator="containsText" text="N/A">
      <formula>NOT(ISERROR(SEARCH("N/A",AE14)))</formula>
    </cfRule>
  </conditionalFormatting>
  <conditionalFormatting sqref="AR14:AR16 AX14:AX16 BD14:BD16">
    <cfRule type="containsText" priority="42" dxfId="0" operator="containsText" text="N/A">
      <formula>NOT(ISERROR(SEARCH("N/A",AR14)))</formula>
    </cfRule>
    <cfRule type="cellIs" priority="43" dxfId="2" operator="between">
      <formula>'PLAN GESTION POR PROCESO'!#REF!</formula>
      <formula>'PLAN GESTION POR PROCESO'!#REF!</formula>
    </cfRule>
    <cfRule type="cellIs" priority="44" dxfId="1" operator="between">
      <formula>'PLAN GESTION POR PROCESO'!#REF!</formula>
      <formula>'PLAN GESTION POR PROCESO'!#REF!</formula>
    </cfRule>
    <cfRule type="cellIs" priority="45" dxfId="50" operator="between">
      <formula>'PLAN GESTION POR PROCESO'!#REF!</formula>
      <formula>'PLAN GESTION POR PROCESO'!#REF!</formula>
    </cfRule>
  </conditionalFormatting>
  <conditionalFormatting sqref="BC14:BC16">
    <cfRule type="colorScale" priority="46" dxfId="51">
      <colorScale>
        <cfvo type="min" val="0"/>
        <cfvo type="percentile" val="50"/>
        <cfvo type="max"/>
        <color rgb="FF63BE7B"/>
        <color rgb="FFFFEB84"/>
        <color rgb="FFF8696B"/>
      </colorScale>
    </cfRule>
  </conditionalFormatting>
  <conditionalFormatting sqref="BC14:BC16">
    <cfRule type="colorScale" priority="47" dxfId="51">
      <colorScale>
        <cfvo type="min" val="0"/>
        <cfvo type="percentile" val="50"/>
        <cfvo type="max"/>
        <color rgb="FF63BE7B"/>
        <color rgb="FFFFEB84"/>
        <color rgb="FFF8696B"/>
      </colorScale>
    </cfRule>
  </conditionalFormatting>
  <conditionalFormatting sqref="BC18:BC21">
    <cfRule type="colorScale" priority="443" dxfId="51">
      <colorScale>
        <cfvo type="min" val="0"/>
        <cfvo type="percentile" val="50"/>
        <cfvo type="max"/>
        <color rgb="FF63BE7B"/>
        <color rgb="FFFFEB84"/>
        <color rgb="FFF8696B"/>
      </colorScale>
    </cfRule>
  </conditionalFormatting>
  <conditionalFormatting sqref="AR17 AX17 BD17">
    <cfRule type="containsText" priority="37" dxfId="0" operator="containsText" text="N/A">
      <formula>NOT(ISERROR(SEARCH("N/A",AR17)))</formula>
    </cfRule>
    <cfRule type="cellIs" priority="38" dxfId="2" operator="between">
      <formula>'PLAN GESTION POR PROCESO'!#REF!</formula>
      <formula>'PLAN GESTION POR PROCESO'!#REF!</formula>
    </cfRule>
    <cfRule type="cellIs" priority="39" dxfId="1" operator="between">
      <formula>'PLAN GESTION POR PROCESO'!#REF!</formula>
      <formula>'PLAN GESTION POR PROCESO'!#REF!</formula>
    </cfRule>
    <cfRule type="cellIs" priority="40" dxfId="50" operator="between">
      <formula>'PLAN GESTION POR PROCESO'!#REF!</formula>
      <formula>'PLAN GESTION POR PROCESO'!#REF!</formula>
    </cfRule>
  </conditionalFormatting>
  <conditionalFormatting sqref="AE17:AF17">
    <cfRule type="containsText" priority="33" dxfId="0" operator="containsText" text="N/A">
      <formula>NOT(ISERROR(SEARCH("N/A",AE17)))</formula>
    </cfRule>
    <cfRule type="cellIs" priority="34" dxfId="2" operator="between">
      <formula>'PLAN GESTION POR PROCESO'!#REF!</formula>
      <formula>'PLAN GESTION POR PROCESO'!#REF!</formula>
    </cfRule>
    <cfRule type="cellIs" priority="35" dxfId="1" operator="between">
      <formula>'PLAN GESTION POR PROCESO'!#REF!</formula>
      <formula>'PLAN GESTION POR PROCESO'!#REF!</formula>
    </cfRule>
    <cfRule type="cellIs" priority="36" dxfId="50" operator="between">
      <formula>'PLAN GESTION POR PROCESO'!#REF!</formula>
      <formula>'PLAN GESTION POR PROCESO'!#REF!</formula>
    </cfRule>
  </conditionalFormatting>
  <conditionalFormatting sqref="AE17:AF17">
    <cfRule type="containsText" priority="32" dxfId="0" operator="containsText" text="N/A">
      <formula>NOT(ISERROR(SEARCH("N/A",AE17)))</formula>
    </cfRule>
  </conditionalFormatting>
  <conditionalFormatting sqref="BC17">
    <cfRule type="colorScale" priority="41" dxfId="51">
      <colorScale>
        <cfvo type="min" val="0"/>
        <cfvo type="percentile" val="50"/>
        <cfvo type="max"/>
        <color rgb="FF63BE7B"/>
        <color rgb="FFFFEB84"/>
        <color rgb="FFF8696B"/>
      </colorScale>
    </cfRule>
  </conditionalFormatting>
  <conditionalFormatting sqref="BD32 AX32 AR32 AF32">
    <cfRule type="containsText" priority="27" dxfId="0" operator="containsText" text="N/A">
      <formula>NOT(ISERROR(SEARCH("N/A",AF32)))</formula>
    </cfRule>
    <cfRule type="cellIs" priority="28" dxfId="2" operator="between">
      <formula>'PLAN GESTION POR PROCESO'!#REF!</formula>
      <formula>'PLAN GESTION POR PROCESO'!#REF!</formula>
    </cfRule>
    <cfRule type="cellIs" priority="29" dxfId="1" operator="between">
      <formula>'PLAN GESTION POR PROCESO'!#REF!</formula>
      <formula>'PLAN GESTION POR PROCESO'!#REF!</formula>
    </cfRule>
    <cfRule type="cellIs" priority="30" dxfId="50" operator="between">
      <formula>'PLAN GESTION POR PROCESO'!#REF!</formula>
      <formula>'PLAN GESTION POR PROCESO'!#REF!</formula>
    </cfRule>
  </conditionalFormatting>
  <conditionalFormatting sqref="AF32">
    <cfRule type="containsText" priority="26" dxfId="0" operator="containsText" text="N/A">
      <formula>NOT(ISERROR(SEARCH("N/A",AF32)))</formula>
    </cfRule>
  </conditionalFormatting>
  <conditionalFormatting sqref="BC32">
    <cfRule type="colorScale" priority="31" dxfId="51">
      <colorScale>
        <cfvo type="min" val="0"/>
        <cfvo type="percentile" val="50"/>
        <cfvo type="max"/>
        <color rgb="FF63BE7B"/>
        <color rgb="FFFFEB84"/>
        <color rgb="FFF8696B"/>
      </colorScale>
    </cfRule>
  </conditionalFormatting>
  <conditionalFormatting sqref="AE26:AF26">
    <cfRule type="containsText" priority="22" dxfId="0" operator="containsText" text="N/A">
      <formula>NOT(ISERROR(SEARCH("N/A",AE26)))</formula>
    </cfRule>
    <cfRule type="cellIs" priority="23" dxfId="2" operator="between">
      <formula>'PLAN GESTION POR PROCESO'!#REF!</formula>
      <formula>'PLAN GESTION POR PROCESO'!#REF!</formula>
    </cfRule>
    <cfRule type="cellIs" priority="24" dxfId="1" operator="between">
      <formula>'PLAN GESTION POR PROCESO'!#REF!</formula>
      <formula>'PLAN GESTION POR PROCESO'!#REF!</formula>
    </cfRule>
    <cfRule type="cellIs" priority="25" dxfId="50" operator="between">
      <formula>'PLAN GESTION POR PROCESO'!#REF!</formula>
      <formula>'PLAN GESTION POR PROCESO'!#REF!</formula>
    </cfRule>
  </conditionalFormatting>
  <conditionalFormatting sqref="AE26:AF26">
    <cfRule type="containsText" priority="21" dxfId="0" operator="containsText" text="N/A">
      <formula>NOT(ISERROR(SEARCH("N/A",AE26)))</formula>
    </cfRule>
  </conditionalFormatting>
  <conditionalFormatting sqref="AE27:AF27">
    <cfRule type="containsText" priority="17" dxfId="0" operator="containsText" text="N/A">
      <formula>NOT(ISERROR(SEARCH("N/A",AE27)))</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50" operator="between">
      <formula>'PLAN GESTION POR PROCESO'!#REF!</formula>
      <formula>'PLAN GESTION POR PROCESO'!#REF!</formula>
    </cfRule>
  </conditionalFormatting>
  <conditionalFormatting sqref="AE27:AF27">
    <cfRule type="containsText" priority="16" dxfId="0" operator="containsText" text="N/A">
      <formula>NOT(ISERROR(SEARCH("N/A",AE27)))</formula>
    </cfRule>
  </conditionalFormatting>
  <conditionalFormatting sqref="AE28:AF28">
    <cfRule type="containsText" priority="12" dxfId="0" operator="containsText" text="N/A">
      <formula>NOT(ISERROR(SEARCH("N/A",AE28)))</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50" operator="between">
      <formula>'PLAN GESTION POR PROCESO'!#REF!</formula>
      <formula>'PLAN GESTION POR PROCESO'!#REF!</formula>
    </cfRule>
  </conditionalFormatting>
  <conditionalFormatting sqref="AE28:AF28">
    <cfRule type="containsText" priority="11" dxfId="0" operator="containsText" text="N/A">
      <formula>NOT(ISERROR(SEARCH("N/A",AE28)))</formula>
    </cfRule>
  </conditionalFormatting>
  <conditionalFormatting sqref="AE31:AF31">
    <cfRule type="containsText" priority="7" dxfId="0" operator="containsText" text="N/A">
      <formula>NOT(ISERROR(SEARCH("N/A",AE31)))</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50" operator="between">
      <formula>'PLAN GESTION POR PROCESO'!#REF!</formula>
      <formula>'PLAN GESTION POR PROCESO'!#REF!</formula>
    </cfRule>
  </conditionalFormatting>
  <conditionalFormatting sqref="AE31:AF31">
    <cfRule type="containsText" priority="6" dxfId="0" operator="containsText" text="N/A">
      <formula>NOT(ISERROR(SEARCH("N/A",AE31)))</formula>
    </cfRule>
  </conditionalFormatting>
  <conditionalFormatting sqref="AE23:AF23">
    <cfRule type="containsText" priority="2" dxfId="0" operator="containsText" text="N/A">
      <formula>NOT(ISERROR(SEARCH("N/A",AE23)))</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50" operator="between">
      <formula>'PLAN GESTION POR PROCESO'!#REF!</formula>
      <formula>'PLAN GESTION POR PROCESO'!#REF!</formula>
    </cfRule>
  </conditionalFormatting>
  <conditionalFormatting sqref="AE23:AF23">
    <cfRule type="containsText" priority="1" dxfId="0" operator="containsText" text="N/A">
      <formula>NOT(ISERROR(SEARCH("N/A",AE23)))</formula>
    </cfRule>
  </conditionalFormatting>
  <dataValidations count="10">
    <dataValidation type="list" allowBlank="1" showInputMessage="1" showErrorMessage="1" sqref="AE5">
      <formula1>$BE$7:$BE$8</formula1>
    </dataValidation>
    <dataValidation type="list" allowBlank="1" showInputMessage="1" showErrorMessage="1" promptTitle="Cualquier contenido" error="Escriba un texto " sqref="G32:G33 G22:G28">
      <formula1>META2</formula1>
    </dataValidation>
    <dataValidation type="list" allowBlank="1" showInputMessage="1" showErrorMessage="1" promptTitle="Cualquier contenido" error="Escriba un texto " sqref="G17:G21">
      <formula1>META02</formula1>
    </dataValidation>
    <dataValidation type="list" allowBlank="1" showInputMessage="1" showErrorMessage="1" sqref="G14:G16">
      <formula1>META02</formula1>
    </dataValidation>
    <dataValidation type="list" allowBlank="1" showInputMessage="1" showErrorMessage="1" sqref="K14:K33">
      <formula1>PROGRAMACION</formula1>
    </dataValidation>
    <dataValidation type="list" allowBlank="1" showInputMessage="1" showErrorMessage="1" sqref="R14:R33">
      <formula1>INDICADOR</formula1>
    </dataValidation>
    <dataValidation type="list" allowBlank="1" showInputMessage="1" showErrorMessage="1" sqref="X14:X33">
      <formula1>FUENTE</formula1>
    </dataValidation>
    <dataValidation type="list" allowBlank="1" showInputMessage="1" showErrorMessage="1" sqref="Y14:Y33">
      <formula1>RUBROS</formula1>
    </dataValidation>
    <dataValidation type="list" allowBlank="1" showInputMessage="1" showErrorMessage="1" sqref="Z14:Z33">
      <formula1>CODIGO</formula1>
    </dataValidation>
    <dataValidation type="list" allowBlank="1" showInputMessage="1" showErrorMessage="1" sqref="V14:V33">
      <formula1>CONTRALORIA</formula1>
    </dataValidation>
  </dataValidations>
  <hyperlinks>
    <hyperlink ref="AH32" r:id="rId1" display="http://www.gobiernobogota.gov.co/transparencia/instrumentos-gestion-informacion-publica/relacionados-la-informacion/107-registro"/>
  </hyperlinks>
  <printOptions/>
  <pageMargins left="0.7086614173228347" right="0.7086614173228347" top="0.7480314960629921" bottom="0.7480314960629921" header="0.31496062992125984" footer="0.31496062992125984"/>
  <pageSetup fitToWidth="0" horizontalDpi="600" verticalDpi="600" orientation="landscape" scale="35" r:id="rId5"/>
  <headerFooter>
    <oddFooter>&amp;RCódigo: PLE-PIN-F017
Versión: 1
Vigencia desde: 8 septiembre de 2017
</oddFooter>
  </headerFooter>
  <colBreaks count="1" manualBreakCount="1">
    <brk id="28" max="42" man="1"/>
  </colBreaks>
  <drawing r:id="rId4"/>
  <legacyDrawing r:id="rId3"/>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92</v>
      </c>
      <c r="D3" t="s">
        <v>47</v>
      </c>
      <c r="F3" t="s">
        <v>53</v>
      </c>
    </row>
    <row r="4" spans="1:6" ht="15">
      <c r="A4" t="s">
        <v>36</v>
      </c>
      <c r="C4" t="s">
        <v>93</v>
      </c>
      <c r="D4" t="s">
        <v>48</v>
      </c>
      <c r="F4" t="s">
        <v>54</v>
      </c>
    </row>
    <row r="5" spans="1:4" ht="15">
      <c r="A5" t="s">
        <v>37</v>
      </c>
      <c r="C5" t="s">
        <v>94</v>
      </c>
      <c r="D5" t="s">
        <v>49</v>
      </c>
    </row>
    <row r="6" spans="1:7" ht="15">
      <c r="A6" t="s">
        <v>38</v>
      </c>
      <c r="C6" t="s">
        <v>95</v>
      </c>
      <c r="E6" t="s">
        <v>68</v>
      </c>
      <c r="G6" t="s">
        <v>69</v>
      </c>
    </row>
    <row r="7" spans="1:7" ht="15">
      <c r="A7" t="s">
        <v>39</v>
      </c>
      <c r="E7" t="s">
        <v>50</v>
      </c>
      <c r="G7" t="s">
        <v>70</v>
      </c>
    </row>
    <row r="8" spans="5:7" ht="15">
      <c r="E8" t="s">
        <v>51</v>
      </c>
      <c r="G8" t="s">
        <v>71</v>
      </c>
    </row>
    <row r="9" ht="15">
      <c r="E9" t="s">
        <v>66</v>
      </c>
    </row>
    <row r="10" ht="15">
      <c r="E10" t="s">
        <v>67</v>
      </c>
    </row>
    <row r="12" spans="1:8" s="14" customFormat="1" ht="74.25" customHeight="1">
      <c r="A12" s="23"/>
      <c r="C12" s="24"/>
      <c r="D12" s="17"/>
      <c r="H12" s="14" t="s">
        <v>73</v>
      </c>
    </row>
    <row r="13" spans="1:8" s="14" customFormat="1" ht="74.25" customHeight="1">
      <c r="A13" s="23"/>
      <c r="C13" s="24"/>
      <c r="D13" s="17"/>
      <c r="H13" s="14" t="s">
        <v>74</v>
      </c>
    </row>
    <row r="14" spans="1:8" s="14" customFormat="1" ht="74.25" customHeight="1">
      <c r="A14" s="23"/>
      <c r="C14" s="24"/>
      <c r="D14" s="13"/>
      <c r="H14" s="14" t="s">
        <v>75</v>
      </c>
    </row>
    <row r="15" spans="1:8" s="14" customFormat="1" ht="74.25" customHeight="1">
      <c r="A15" s="23"/>
      <c r="C15" s="24"/>
      <c r="D15" s="13"/>
      <c r="H15" s="14" t="s">
        <v>76</v>
      </c>
    </row>
    <row r="16" spans="1:4" s="14" customFormat="1" ht="74.25" customHeight="1" thickBot="1">
      <c r="A16" s="23"/>
      <c r="C16" s="24"/>
      <c r="D16" s="16"/>
    </row>
    <row r="17" spans="1:4" s="14" customFormat="1" ht="74.25" customHeight="1">
      <c r="A17" s="23"/>
      <c r="C17" s="24"/>
      <c r="D17" s="15"/>
    </row>
    <row r="18" spans="1:4" s="14" customFormat="1" ht="74.25" customHeight="1">
      <c r="A18" s="23"/>
      <c r="C18" s="24"/>
      <c r="D18" s="17"/>
    </row>
    <row r="19" spans="1:4" s="14" customFormat="1" ht="74.25" customHeight="1">
      <c r="A19" s="23"/>
      <c r="C19" s="24"/>
      <c r="D19" s="17"/>
    </row>
    <row r="20" spans="1:4" s="14" customFormat="1" ht="74.25" customHeight="1">
      <c r="A20" s="23"/>
      <c r="C20" s="24"/>
      <c r="D20" s="17"/>
    </row>
    <row r="21" spans="1:4" s="14" customFormat="1" ht="74.25" customHeight="1" thickBot="1">
      <c r="A21" s="23"/>
      <c r="C21" s="25"/>
      <c r="D21" s="17"/>
    </row>
    <row r="22" spans="3:4" ht="18.75" thickBot="1">
      <c r="C22" s="25"/>
      <c r="D22" s="15"/>
    </row>
    <row r="23" spans="3:4" ht="18.75" thickBot="1">
      <c r="C23" s="25"/>
      <c r="D23" s="12"/>
    </row>
    <row r="24" spans="3:4" ht="18">
      <c r="C24" s="26"/>
      <c r="D24" s="15"/>
    </row>
    <row r="25" spans="3:4" ht="18">
      <c r="C25" s="26"/>
      <c r="D25" s="17"/>
    </row>
    <row r="26" spans="3:4" ht="18">
      <c r="C26" s="26"/>
      <c r="D26" s="17"/>
    </row>
    <row r="27" spans="3:4" ht="18.75" thickBot="1">
      <c r="C27" s="26"/>
      <c r="D27" s="16"/>
    </row>
    <row r="28" spans="3:4" ht="18">
      <c r="C28" s="26"/>
      <c r="D28" s="15"/>
    </row>
    <row r="29" spans="3:4" ht="18">
      <c r="C29" s="26"/>
      <c r="D29" s="17"/>
    </row>
    <row r="30" spans="3:4" ht="18">
      <c r="C30" s="26"/>
      <c r="D30" s="17"/>
    </row>
    <row r="31" spans="3:4" ht="18">
      <c r="C31" s="26"/>
      <c r="D31" s="17"/>
    </row>
    <row r="32" spans="3:4" ht="18">
      <c r="C32" s="27"/>
      <c r="D32" s="17"/>
    </row>
    <row r="33" spans="3:4" ht="18">
      <c r="C33" s="27"/>
      <c r="D33" s="17"/>
    </row>
    <row r="34" spans="3:4" ht="18">
      <c r="C34" s="27"/>
      <c r="D34" s="16"/>
    </row>
    <row r="35" spans="3:4" ht="18">
      <c r="C35" s="27"/>
      <c r="D35" s="16"/>
    </row>
    <row r="36" spans="3:4" ht="18">
      <c r="C36" s="27"/>
      <c r="D36" s="16"/>
    </row>
    <row r="37" spans="3:4" ht="18">
      <c r="C37" s="27"/>
      <c r="D37" s="16"/>
    </row>
    <row r="38" spans="3:4" ht="18">
      <c r="C38" s="27"/>
      <c r="D38" s="19"/>
    </row>
    <row r="39" spans="3:4" ht="18">
      <c r="C39" s="27"/>
      <c r="D39" s="19"/>
    </row>
    <row r="40" spans="3:4" ht="18">
      <c r="C40" s="28"/>
      <c r="D40" s="19"/>
    </row>
    <row r="41" spans="3:4" ht="18">
      <c r="C41" s="28"/>
      <c r="D41" s="19"/>
    </row>
    <row r="42" spans="3:4" ht="18.75" thickBot="1">
      <c r="C42" s="29"/>
      <c r="D42" s="19"/>
    </row>
    <row r="43" spans="3:4" ht="18">
      <c r="C43" s="30"/>
      <c r="D43" s="15"/>
    </row>
    <row r="44" spans="3:4" ht="18">
      <c r="C44" s="31"/>
      <c r="D44" s="16"/>
    </row>
    <row r="45" spans="3:4" ht="18">
      <c r="C45" s="31"/>
      <c r="D45" s="16"/>
    </row>
    <row r="46" spans="3:4" ht="18">
      <c r="C46" s="31"/>
      <c r="D46" s="19"/>
    </row>
    <row r="47" spans="3:4" ht="18.75" thickBot="1">
      <c r="C47" s="32"/>
      <c r="D47" s="18"/>
    </row>
    <row r="48" ht="18">
      <c r="C48" s="33"/>
    </row>
    <row r="49" ht="18">
      <c r="C49" s="33"/>
    </row>
    <row r="50" ht="18">
      <c r="C50" s="33"/>
    </row>
    <row r="51" ht="18">
      <c r="C51" s="33"/>
    </row>
    <row r="52" ht="18">
      <c r="C52" s="34"/>
    </row>
    <row r="53" ht="18">
      <c r="C53" s="34"/>
    </row>
    <row r="54" ht="18">
      <c r="C54" s="34"/>
    </row>
    <row r="55" ht="18">
      <c r="C55" s="34"/>
    </row>
    <row r="56" ht="18">
      <c r="C56" s="35"/>
    </row>
    <row r="57" ht="18">
      <c r="C57" s="36"/>
    </row>
    <row r="58" ht="18">
      <c r="C58" s="36"/>
    </row>
    <row r="59" ht="18">
      <c r="C59" s="36"/>
    </row>
    <row r="60" ht="18.75" thickBot="1">
      <c r="C60" s="37"/>
    </row>
    <row r="61" ht="18">
      <c r="C61" s="38"/>
    </row>
    <row r="62" ht="18">
      <c r="C62" s="39"/>
    </row>
    <row r="63" ht="18">
      <c r="C63" s="39"/>
    </row>
    <row r="64" ht="18">
      <c r="C64" s="39"/>
    </row>
    <row r="65" ht="18">
      <c r="C65" s="39"/>
    </row>
    <row r="66" ht="18">
      <c r="C66" s="40"/>
    </row>
    <row r="67" ht="18">
      <c r="C67" s="40"/>
    </row>
    <row r="68" ht="18">
      <c r="C68" s="40"/>
    </row>
    <row r="69" ht="18">
      <c r="C69" s="40"/>
    </row>
    <row r="70" ht="18">
      <c r="C70" s="40"/>
    </row>
    <row r="71" ht="18">
      <c r="C71" s="41"/>
    </row>
    <row r="72" ht="18">
      <c r="C72" s="40"/>
    </row>
    <row r="73" ht="18">
      <c r="C73" s="40"/>
    </row>
    <row r="74" ht="18">
      <c r="C74" s="40"/>
    </row>
    <row r="75" ht="18">
      <c r="C75" s="40"/>
    </row>
    <row r="76" ht="18">
      <c r="C76" s="40"/>
    </row>
    <row r="77" ht="18">
      <c r="C77" s="40"/>
    </row>
    <row r="78" ht="18">
      <c r="C78" s="40"/>
    </row>
    <row r="79" ht="18">
      <c r="C79" s="39"/>
    </row>
    <row r="80" ht="18">
      <c r="C80" s="39"/>
    </row>
    <row r="81" ht="18">
      <c r="C81" s="39"/>
    </row>
    <row r="82" ht="18">
      <c r="C82" s="39"/>
    </row>
    <row r="83" ht="18">
      <c r="C83" s="39"/>
    </row>
    <row r="84" ht="18">
      <c r="C84" s="39"/>
    </row>
    <row r="85" ht="18">
      <c r="C85" s="42"/>
    </row>
    <row r="86" ht="18">
      <c r="C86" s="39"/>
    </row>
    <row r="87" ht="18">
      <c r="C87" s="39"/>
    </row>
    <row r="88" ht="18.75" thickBot="1">
      <c r="C88" s="43"/>
    </row>
    <row r="89" ht="18">
      <c r="C89" s="44"/>
    </row>
    <row r="90" ht="18">
      <c r="C90" s="40"/>
    </row>
    <row r="91" ht="18">
      <c r="C91" s="40"/>
    </row>
    <row r="92" ht="18">
      <c r="C92" s="40"/>
    </row>
    <row r="93" ht="18">
      <c r="C93" s="40"/>
    </row>
    <row r="94" ht="18.75" thickBot="1">
      <c r="C94" s="45"/>
    </row>
    <row r="99" spans="2:3" ht="15">
      <c r="B99" t="s">
        <v>31</v>
      </c>
      <c r="C99" t="s">
        <v>55</v>
      </c>
    </row>
    <row r="100" spans="2:3" ht="30">
      <c r="B100" s="21">
        <v>1167</v>
      </c>
      <c r="C100" s="14" t="s">
        <v>56</v>
      </c>
    </row>
    <row r="101" spans="2:3" ht="30">
      <c r="B101" s="21">
        <v>1131</v>
      </c>
      <c r="C101" s="14" t="s">
        <v>57</v>
      </c>
    </row>
    <row r="102" spans="2:3" ht="30">
      <c r="B102" s="21">
        <v>1177</v>
      </c>
      <c r="C102" s="14" t="s">
        <v>58</v>
      </c>
    </row>
    <row r="103" spans="2:3" ht="30">
      <c r="B103" s="21">
        <v>1094</v>
      </c>
      <c r="C103" s="14" t="s">
        <v>59</v>
      </c>
    </row>
    <row r="104" spans="2:3" ht="30">
      <c r="B104" s="21">
        <v>1128</v>
      </c>
      <c r="C104" s="14" t="s">
        <v>60</v>
      </c>
    </row>
    <row r="105" spans="2:3" ht="30">
      <c r="B105" s="21">
        <v>1095</v>
      </c>
      <c r="C105" s="14" t="s">
        <v>61</v>
      </c>
    </row>
    <row r="106" spans="2:3" ht="45">
      <c r="B106" s="21">
        <v>1129</v>
      </c>
      <c r="C106" s="14" t="s">
        <v>62</v>
      </c>
    </row>
    <row r="107" spans="2:3" ht="45">
      <c r="B107" s="21">
        <v>1120</v>
      </c>
      <c r="C107" s="14" t="s">
        <v>63</v>
      </c>
    </row>
    <row r="108" ht="15">
      <c r="B108" s="20"/>
    </row>
    <row r="109" ht="15">
      <c r="B109" s="20"/>
    </row>
  </sheetData>
  <sheetProtection/>
  <conditionalFormatting sqref="C13">
    <cfRule type="colorScale" priority="1" dxfId="5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2018-03-23T14:45:32Z</cp:lastPrinted>
  <dcterms:created xsi:type="dcterms:W3CDTF">2016-04-29T15:58:00Z</dcterms:created>
  <dcterms:modified xsi:type="dcterms:W3CDTF">2018-06-27T22:37:11Z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