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10" tabRatio="849" activeTab="0"/>
  </bookViews>
  <sheets>
    <sheet name="PLAN GESTION POR PROCESO" sheetId="1" r:id="rId1"/>
    <sheet name="Hoja1" sheetId="2" r:id="rId2"/>
    <sheet name="Hoja2" sheetId="3" state="hidden" r:id="rId3"/>
  </sheets>
  <externalReferences>
    <externalReference r:id="rId6"/>
    <externalReference r:id="rId7"/>
  </externalReferences>
  <definedNames>
    <definedName name="_xlfn.IFERROR" hidden="1">#NAME?</definedName>
    <definedName name="_xlnm.Print_Area" localSheetId="0">'PLAN GESTION POR PROCESO'!$A$1:$BD$41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02">'[2]Hoja2'!$C$4:$C$7</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Y13" authorId="0">
      <text>
        <r>
          <rPr>
            <b/>
            <sz val="8"/>
            <rFont val="Tahoma"/>
            <family val="2"/>
          </rPr>
          <t>juan.jimenez:</t>
        </r>
        <r>
          <rPr>
            <sz val="8"/>
            <rFont val="Tahoma"/>
            <family val="2"/>
          </rPr>
          <t xml:space="preserve">
Al insertar el codigo del proyecto automaticamente se despliega el nombre del proyecto</t>
        </r>
      </text>
    </comment>
    <comment ref="B12" authorId="0">
      <text>
        <r>
          <rPr>
            <b/>
            <sz val="8"/>
            <rFont val="Tahoma"/>
            <family val="2"/>
          </rPr>
          <t>juan.jimenez:</t>
        </r>
        <r>
          <rPr>
            <sz val="8"/>
            <rFont val="Tahoma"/>
            <family val="2"/>
          </rPr>
          <t xml:space="preserve">
Seleccionar el objetivo estrategico asociado al proceso</t>
        </r>
      </text>
    </comment>
    <comment ref="K12" authorId="0">
      <text>
        <r>
          <rPr>
            <b/>
            <sz val="8"/>
            <rFont val="Tahoma"/>
            <family val="2"/>
          </rPr>
          <t>juan.jimenez:</t>
        </r>
        <r>
          <rPr>
            <sz val="8"/>
            <rFont val="Tahoma"/>
            <family val="2"/>
          </rPr>
          <t xml:space="preserve">
Establecer el tipo programacion:
- Suma
-Constante
-Creciente
-Decreciente</t>
        </r>
      </text>
    </comment>
    <comment ref="R12" authorId="0">
      <text>
        <r>
          <rPr>
            <b/>
            <sz val="8"/>
            <rFont val="Tahoma"/>
            <family val="2"/>
          </rPr>
          <t>juan.jimenez:</t>
        </r>
        <r>
          <rPr>
            <sz val="8"/>
            <rFont val="Tahoma"/>
            <family val="2"/>
          </rPr>
          <t xml:space="preserve">
Establecer el tipo de indicador para la medicion:
- Eficacia
-Efectividad
-Eficiencia</t>
        </r>
      </text>
    </comment>
    <comment ref="T12" authorId="0">
      <text>
        <r>
          <rPr>
            <b/>
            <sz val="8"/>
            <rFont val="Tahoma"/>
            <family val="2"/>
          </rPr>
          <t>juan.jimenez:</t>
        </r>
        <r>
          <rPr>
            <sz val="8"/>
            <rFont val="Tahoma"/>
            <family val="2"/>
          </rPr>
          <t xml:space="preserve">
Establecer la o las dependencias responsables del proceso</t>
        </r>
      </text>
    </comment>
    <comment ref="V12" authorId="0">
      <text>
        <r>
          <rPr>
            <b/>
            <sz val="8"/>
            <rFont val="Tahoma"/>
            <family val="2"/>
          </rPr>
          <t>juan.jimenez:</t>
        </r>
        <r>
          <rPr>
            <sz val="8"/>
            <rFont val="Tahoma"/>
            <family val="2"/>
          </rPr>
          <t xml:space="preserve">
Dejar este apartado para el diligenciamiento en la DPSI</t>
        </r>
      </text>
    </comment>
    <comment ref="W12" authorId="0">
      <text>
        <r>
          <rPr>
            <b/>
            <sz val="8"/>
            <rFont val="Tahoma"/>
            <family val="2"/>
          </rPr>
          <t>juan.jimenez:</t>
        </r>
        <r>
          <rPr>
            <sz val="8"/>
            <rFont val="Tahoma"/>
            <family val="2"/>
          </rPr>
          <t xml:space="preserve">
Asociar la fuente de financiacion
-Recursos Inversion
-Recursos Funcionamiento</t>
        </r>
      </text>
    </comment>
    <comment ref="AA12" authorId="0">
      <text>
        <r>
          <rPr>
            <b/>
            <sz val="8"/>
            <rFont val="Tahoma"/>
            <family val="2"/>
          </rPr>
          <t>juan.jimenez:</t>
        </r>
        <r>
          <rPr>
            <sz val="8"/>
            <rFont val="Tahoma"/>
            <family val="2"/>
          </rPr>
          <t xml:space="preserve">
Cuantificar el valor total (en millones de pesos) de cada meta</t>
        </r>
      </text>
    </comment>
  </commentList>
</comments>
</file>

<file path=xl/comments3.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<sst xmlns="http://schemas.openxmlformats.org/spreadsheetml/2006/main" count="474" uniqueCount="266">
  <si>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</si>
  <si>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</si>
  <si>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</si>
  <si>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</si>
  <si>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</si>
  <si>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</si>
  <si>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</si>
  <si>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</si>
  <si>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</si>
  <si>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</si>
  <si>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</si>
  <si>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</si>
  <si>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</si>
  <si>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</si>
  <si>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</si>
  <si>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</si>
  <si>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</si>
  <si>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</si>
  <si>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</si>
  <si>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</si>
  <si>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</si>
  <si>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</si>
  <si>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</si>
  <si>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r>
      <t>Objetivo Proceso:</t>
    </r>
    <r>
      <rPr>
        <sz val="10"/>
        <rFont val="Arial"/>
        <family val="2"/>
      </rPr>
      <t xml:space="preserve"> </t>
    </r>
  </si>
  <si>
    <r>
      <t>Alcance del Proceso:</t>
    </r>
    <r>
      <rPr>
        <sz val="10"/>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</si>
  <si>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</si>
  <si>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</si>
  <si>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</si>
  <si>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</si>
  <si>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</si>
  <si>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</si>
  <si>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</si>
  <si>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</si>
  <si>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</si>
  <si>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</si>
  <si>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</si>
  <si>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</si>
  <si>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</si>
  <si>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</si>
  <si>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</si>
  <si>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</si>
  <si>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</si>
  <si>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</si>
  <si>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</si>
  <si>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</si>
  <si>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</si>
  <si>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</si>
  <si>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</si>
  <si>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</si>
  <si>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</si>
  <si>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</si>
  <si>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</si>
  <si>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</si>
  <si>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</si>
  <si>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</si>
  <si>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</si>
  <si>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</si>
  <si>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</si>
  <si>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</si>
  <si>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</si>
  <si>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</si>
  <si>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</si>
  <si>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</si>
  <si>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</si>
  <si>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</si>
  <si>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</si>
  <si>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</si>
  <si>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</si>
  <si>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</si>
  <si>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</si>
  <si>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</si>
  <si>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</si>
  <si>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</si>
  <si>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</si>
  <si>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</si>
  <si>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</si>
  <si>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</si>
  <si>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</si>
  <si>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</si>
  <si>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META CUATRIENAL PLAN ESTRATEGICO SDG</t>
  </si>
  <si>
    <t>I TRI</t>
  </si>
  <si>
    <t>II TRI</t>
  </si>
  <si>
    <t>III TRI</t>
  </si>
  <si>
    <t>IV TRI</t>
  </si>
  <si>
    <t>EVALUACIÓN FINAL PLAN DE GESTION</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</si>
  <si>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</si>
  <si>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</si>
  <si>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</si>
  <si>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</si>
  <si>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</si>
  <si>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</si>
  <si>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</si>
  <si>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RUTINARIA</t>
  </si>
  <si>
    <t>RETADORA (MEJORA)</t>
  </si>
  <si>
    <t>GESTION</t>
  </si>
  <si>
    <t>SOSTENIBILIDAD DEL SISTEMA DE GESTIÓN</t>
  </si>
  <si>
    <t>G</t>
  </si>
  <si>
    <t xml:space="preserve">VIGENCIA DE LA PLANEACIÓN: </t>
  </si>
  <si>
    <t xml:space="preserve">Dependencia: </t>
  </si>
  <si>
    <r>
      <t>Líder del  Proceso:</t>
    </r>
    <r>
      <rPr>
        <sz val="10"/>
        <rFont val="Arial"/>
        <family val="2"/>
      </rPr>
      <t xml:space="preserve"> </t>
    </r>
  </si>
  <si>
    <t>CONTROL DE CAMBIOS</t>
  </si>
  <si>
    <t>VERSIÓN</t>
  </si>
  <si>
    <t>FECHA</t>
  </si>
  <si>
    <t>DESCRIPCIÓN DE LA MODIFICACIÓN</t>
  </si>
  <si>
    <t>OBJETIVO ESPECIFICO/ESTRATEGIA</t>
  </si>
  <si>
    <t>METODO DE VERIFICACIÓN AL SEGUIMIENTO</t>
  </si>
  <si>
    <t>Fortalecer la capacidad institucional de las Alcaldías Locales a través del diseño y acompañamiento en la implementación del modelo de gestión, la asistencia técnica y generación
de alertas tempranas frente a la gestión local en materia policiva y desarrollo local y el impulso a la capacidad de interlocución de los alcaldes locales con los actores institucionales y sociales para
mejorar el servicio al ciudadano y fortalecer la gobernanza local por parte de las Alcaldías Locales.</t>
  </si>
  <si>
    <t>SUBSECRETARÍA DE GESTIÓN LOCAL</t>
  </si>
  <si>
    <t>Lineamientos, orientaciones, acompañamiento, seguimiento y asistencia técnica en materia de gestión y desarrollo local, gestión policiva, agenciamiento y coordinación interinstitucional y participación ciudadana local.</t>
  </si>
  <si>
    <t>SUBSECRETARIO DE GESTIÓN LOCAL</t>
  </si>
  <si>
    <t xml:space="preserve">Realizar dos (2)  eventos relacionados con el  nuevo modelo de gestión local. </t>
  </si>
  <si>
    <t>Realizar un (1) foro relacionado con el régimen legal local.</t>
  </si>
  <si>
    <t xml:space="preserve">Realizar seis (6) sesiones de la Escuela de Gobierno Local </t>
  </si>
  <si>
    <r>
      <t>Elaborar</t>
    </r>
    <r>
      <rPr>
        <sz val="11"/>
        <rFont val="Calibri"/>
        <family val="2"/>
      </rPr>
      <t xml:space="preserve"> dos (02)</t>
    </r>
    <r>
      <rPr>
        <sz val="11"/>
        <color indexed="10"/>
        <rFont val="Calibri"/>
        <family val="2"/>
      </rPr>
      <t xml:space="preserve"> </t>
    </r>
    <r>
      <rPr>
        <sz val="11"/>
        <color theme="1"/>
        <rFont val="Calibri"/>
        <family val="2"/>
      </rPr>
      <t xml:space="preserve"> proyectos de actos administrativos, tendientes a mejorar el marco normativo en materia de gestión local.</t>
    </r>
  </si>
  <si>
    <t>Articular con los FDL la ejecución el 100%  de las actividades que se establezcan en el Plan de Implementación del Aplicativo SIPSE Local.</t>
  </si>
  <si>
    <t>Realizar (4) cuatro mesas de trabajo de seguimiento  a los FDL en la planeación de los procesos contractuales para la vigencia 2018.</t>
  </si>
  <si>
    <t>Realizar 10 mesas Técnicas de seguimiento a Obligaciones por Pagar en los Fondos de Desarrollo Local.</t>
  </si>
  <si>
    <t xml:space="preserve">Elaborar cuatro (4) informes de seguimiento al acompañamiento y avance a la implementación de los Fallos del Rio Bogotá y Cerros Orientales realizada por las Alcaldías Locales. </t>
  </si>
  <si>
    <t xml:space="preserve">Articular con las Alcaldías locales y las autoridades competentes, el acompañamiento técnico e institucional, para el apoyo de 240 acciones Inspección, Vigilancia y Control.  </t>
  </si>
  <si>
    <t>Elaborar dos (2) informes de seguimiento de los avances a la depuración de actuaciones administrativas de los años 2015 y anteriores realizadas por las Alcaldías Locales.</t>
  </si>
  <si>
    <t>Eventos realizados, relacionados con el nuevo de modelo de gestión local.</t>
  </si>
  <si>
    <t>na</t>
  </si>
  <si>
    <t>Foros</t>
  </si>
  <si>
    <t xml:space="preserve">Archivo Subsecretaría de Gestión Local </t>
  </si>
  <si>
    <t>Subsecretaría de Gestión Local</t>
  </si>
  <si>
    <t>GESTIÓN</t>
  </si>
  <si>
    <t>Sesiones de la Escuela de Gobierno realizadas</t>
  </si>
  <si>
    <t>Sesiones</t>
  </si>
  <si>
    <t>Actos Administrativos</t>
  </si>
  <si>
    <r>
      <t>Avance en la</t>
    </r>
    <r>
      <rPr>
        <sz val="11"/>
        <rFont val="Calibri"/>
        <family val="2"/>
      </rPr>
      <t xml:space="preserve"> implementación del SIPSE LOCAL</t>
    </r>
  </si>
  <si>
    <t>Actividades</t>
  </si>
  <si>
    <t>Archivo Dirección para la Gestión del Desarrollo Local</t>
  </si>
  <si>
    <t xml:space="preserve">Dirección para la Gestión del Desarrollo Local </t>
  </si>
  <si>
    <t>Documento de Alertas Tempranas - FDL elaborados</t>
  </si>
  <si>
    <t>Documentos</t>
  </si>
  <si>
    <t>Seguimiento a la planeación de los procesos contractuales FDL</t>
  </si>
  <si>
    <t>Mesas de trabajo</t>
  </si>
  <si>
    <t>Seguimiento a Obligaciones por Pagar - FDL</t>
  </si>
  <si>
    <t>Mesas técnicas</t>
  </si>
  <si>
    <t>Informes</t>
  </si>
  <si>
    <t>Archivo Dirección para la Gestión Policiva</t>
  </si>
  <si>
    <t>Dirección para la Gestión Policiva</t>
  </si>
  <si>
    <t>Acciones de IVC con acompañamiento técnico e institucional</t>
  </si>
  <si>
    <t>Acciones de control u operativos</t>
  </si>
  <si>
    <t>Diseñar e implementar un modelo de Fortalecimiento de la gestión local.</t>
  </si>
  <si>
    <t>Ejecutar el 100% de las acciones planteadas para desarrollar la propuesta del modelo de gestión local en sus seis componentes</t>
  </si>
  <si>
    <t xml:space="preserve">Fortalecer la capacidad institucional y para el ejercicio de la función  policiva por parte de las Autoridades locales a cargo de la SDG. </t>
  </si>
  <si>
    <t>Implementar un Modelo de Seguimiento, Monitoreo y Evaluación de las funciones de los Alcaldes Locales y de las Alcaldías Locales útil para la toma de decisiones de política</t>
  </si>
  <si>
    <t>Implementar el 100% del modelo de seguimiento, monitoreo y evaluación de la gestión de las Alcaldías Locales</t>
  </si>
  <si>
    <t>Alcanzar el 80% de satisfacción de los usuarios que demandan servicios y atención en las inspecciones de policía.</t>
  </si>
  <si>
    <t>Disminuir el número de actuaciones administrativas activas y las represadas a 21.513</t>
  </si>
  <si>
    <t>Integrar las herramientas de planeación, gestión y control, con enfoque de innovación, mejoramiento continuo, responsabilidad social, desarrollo integral del talento humano y transparencia</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</si>
  <si>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</si>
  <si>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</si>
  <si>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</si>
  <si>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</si>
  <si>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</si>
  <si>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Porcentaje de cumplimiento de las acciones según el Plan de Implementación del Modelo Integrado de Planeación</t>
  </si>
  <si>
    <t>(Numero de acciones cumplidas de responsabilidad del proceso/Alcaldía Local en el Plan de Implementación del MIPG/Numero total de acciones de responsabilidad del proceso en el Plan de Implementación del MIPG)*100</t>
  </si>
  <si>
    <t>ACCIONES SEGÚN EL PLAN DE IMPLEMENTACIÓN DEL MODELO INTEGRADO DE PLANEACIÓN</t>
  </si>
  <si>
    <t>Seguimiento al Plan de Implementación del MIPG</t>
  </si>
  <si>
    <t>Realizar entrenamiento en puesto de trabajo al 100% de los servidores públicos nuevos vinculados al proceso/Alcaldía Local durante la vigencia</t>
  </si>
  <si>
    <t>Porcentaje de servidores públicos entrenados en puesto de trabajo</t>
  </si>
  <si>
    <t>(Numero de servidores públicos nuevos vinculados al proceso/Alcaldía Local entrenados en puesto de trabajo/Numero total de servidores públicos vinculados al proceso/Alcaldía)*100</t>
  </si>
  <si>
    <t>Porcentaje de personas entrenadas en puesto de trabajo</t>
  </si>
  <si>
    <t>Actas de Reunión</t>
  </si>
  <si>
    <t>Cumplir con el 100% de las actividades y tareas asignadas al proceso/Alcaldía Local en el PAAC 2018</t>
  </si>
  <si>
    <t>Porcentaje de cumplimiento de las actividades y tareas asignadas al proceso/Alcaldía Local en el PAAC 2018</t>
  </si>
  <si>
    <t>(No. De acciones del plan anticorrupción cumplidas en el trimestre/No. De acciones del plan antocorrupción formuladas para el trimestre en la versión vigente del plan anticorrupción)*100</t>
  </si>
  <si>
    <t>Porcentaje de cumplimiento de las acciones y tareas asignadas en el PAAC 2018</t>
  </si>
  <si>
    <t>Modificacionesl PAAC</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</si>
  <si>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</si>
  <si>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</si>
  <si>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</si>
  <si>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</si>
  <si>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</si>
  <si>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</si>
  <si>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</si>
  <si>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</si>
  <si>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</si>
  <si>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</si>
  <si>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</si>
  <si>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</si>
  <si>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Depurar el 100% de las comunicaciones en el aplicativo de gestión documental (a excepción de los derechos de petición)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</si>
  <si>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</si>
  <si>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</si>
  <si>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</si>
  <si>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Cumplir con el 100% de reportes de riesgos del proceso de manera oportuna con destino a la mejora del Sistema de Gestión de la Entidad</t>
  </si>
  <si>
    <t>Cumplimiento en reportes de riesgos de manera oportuna</t>
  </si>
  <si>
    <t>(No. de reportes  de riesgos remitidos oportunamente a la OAP/ No. De reportes de riesgos relacionados con el Sistema de gestion de la entidad)*100</t>
  </si>
  <si>
    <t>N/A</t>
  </si>
  <si>
    <t>Reportes de Riesgos y Servicio No Conforme</t>
  </si>
  <si>
    <t>REPORTES GESTION DEL RIESGO</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</si>
  <si>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</si>
  <si>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</si>
  <si>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</si>
  <si>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</si>
  <si>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</si>
  <si>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Mantener el 100% de las acciones de mejora asignadas al proceso/Alcaldía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</si>
  <si>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</si>
  <si>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</si>
  <si>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</si>
  <si>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</si>
  <si>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</si>
  <si>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</si>
  <si>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Incrementar el reconocimiento del Sistema de Gestión de la entidad como instrumento de fortalecimiento y modernización de la gestión en la entidad</t>
  </si>
  <si>
    <t>Cumplir con el 100% de los requisitos del modelo integrado de planeación y gestión</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</si>
  <si>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</si>
  <si>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r>
      <t>Cumplir el 100% de las acciones asignadas al proceso/Alcaldía Local en</t>
    </r>
    <r>
      <rPr>
        <sz val="28"/>
        <rFont val="Arial Rounded MT Bold"/>
        <family val="2"/>
      </rPr>
      <t xml:space="preserve"> </t>
    </r>
    <r>
      <rPr>
        <sz val="11"/>
        <rFont val="Arial Rounded MT Bold"/>
        <family val="2"/>
      </rPr>
      <t>el Plan de Implementación del Modelo Integrado de Planeación.</t>
    </r>
  </si>
  <si>
    <t>Primera versión del Plan de Gestión 2018, en el cual se encuentran incluídas las metas de Implementación del Modelo de Planeación y Gestión.</t>
  </si>
  <si>
    <t>REQUERIMIENTOS CIUDADNAOS</t>
  </si>
  <si>
    <t>COMUNICACIONES DEPURADAS</t>
  </si>
  <si>
    <t>Porcentaje de Cumplimiento PLAN DE GESTIÓN 2018</t>
  </si>
  <si>
    <t>Constancia de realización de ejercicios de evaluación del normograma aplicables al proceso/Alcaldía de conformidad con  el procedimiento para la identificación y evaluación de requisitos legales</t>
  </si>
  <si>
    <t>Cumplimiento de las actividades asignadas al proceso/alcaldía en el plan de implementación del MIPG</t>
  </si>
  <si>
    <t>Actas de entrenamiento en puesto de trabajo a los servidores públicos vinculados al proceso/alcaldía local</t>
  </si>
  <si>
    <t>Cumplimiento de las actividade del PAAC 2018</t>
  </si>
  <si>
    <t>Lista de chequeo de medición ambiental en el proceso/alcaldía</t>
  </si>
  <si>
    <t>Respuesta de requerimientos ciudadanos vencidos de 2017</t>
  </si>
  <si>
    <t>Buena practica y lección aprendida registrada en el AGORA</t>
  </si>
  <si>
    <t>ORFEO depurado de comunicaciones (Excepto derechos de petición)</t>
  </si>
  <si>
    <t>Reporte de riesgos remitido a la OAP</t>
  </si>
  <si>
    <t>Cumplimiento de la actualización documental del proceso</t>
  </si>
  <si>
    <t>Acciones de mejora asignadas al proceso actualizadas y documentadas</t>
  </si>
  <si>
    <t>Información publicada conforme a  los requisitos e indice de transparencia</t>
  </si>
  <si>
    <t>Generar 3 documentos de alertas tempranas para los Fondos de Desarrollo Local.</t>
  </si>
  <si>
    <t>Elaborar dos (2) informes de seguimiento a las acciones de Inspección, Vigilancia y Control realizados por las Alcaldías Locales. </t>
  </si>
  <si>
    <t>Foros de régimen jurídico local realizados</t>
  </si>
  <si>
    <t>Proyectos de actos administrativos elaborados, tendientes a mejorar el marco normativo en materia de gestión local</t>
  </si>
  <si>
    <t xml:space="preserve">Informes de seguimiento a las acciones de IVC </t>
  </si>
  <si>
    <t>Informes de seguimiento al acompañamiento y avance a la implementación de los fallos del río Bogotá y cerros orientales</t>
  </si>
  <si>
    <t>Informes de seguimiento a los avances de la depuración de actuaciones administrativas 2015 y anteriores</t>
  </si>
  <si>
    <t xml:space="preserve">No. de eventos realizados </t>
  </si>
  <si>
    <t xml:space="preserve">No. de foros de régimen jurídico local realizados </t>
  </si>
  <si>
    <t>No. de sesiones de la Escuela de Gobierno Local realizadas</t>
  </si>
  <si>
    <t xml:space="preserve">No. proyectos de actos administrativos elaborados </t>
  </si>
  <si>
    <t>(No. de actividades realizadas / No. de actividades programadas.)*100</t>
  </si>
  <si>
    <t>No. de documentos de alertas tempranas eleborados</t>
  </si>
  <si>
    <t>No. de mesas de trabajo trimestrales realizadas</t>
  </si>
  <si>
    <t>No. de mesas técnicas de obligaciones por pagar realizadas</t>
  </si>
  <si>
    <t>No. de informes elaborados relacionados con el seguimiento a las acciones de IVC realizadas por las AL</t>
  </si>
  <si>
    <t>No. de informes elaborados relacionados con el  seguimiento al acompañamiento y avance a la implementación de los Fallos del Rio Bogotá y Cerros Orientales</t>
  </si>
  <si>
    <r>
      <t>No. de acciones de</t>
    </r>
    <r>
      <rPr>
        <sz val="11"/>
        <rFont val="Calibri"/>
        <family val="2"/>
      </rPr>
      <t xml:space="preserve"> IVC con acompañamiento técnico e institucional realizadas</t>
    </r>
  </si>
  <si>
    <t>No. de informes de seguimiento  de los avances a la depuración de actuaciones administrativas de los años 2015 y anteriores elaborados</t>
  </si>
  <si>
    <t>Requerimientos ciudadanos (A 30 DE DICIEMBRE CUENTA CON 3 REQUERIMIENTOS VENCIDOS, DESAGREGADOS: 3- GESTIÓN PARA LA GESTIÓN POLICIVA, 1-  SUBSECRETARIA DE GESTIÓN LOCAL Y 1- DIRECCIÓN PARA LA GESTIÓN DEL DESARROLLO LOCAL</t>
  </si>
  <si>
    <t>Archivo Subsecretaría de Gestión Local</t>
  </si>
  <si>
    <t>Se realizó el evento "Café Conversación" como metodología de investigación en el marco de la estructuración de la propuesta para rediseñar el actual modelo de gestión de las Alcaldías Locales, que contribuya al fortalecimiento de la capacidad administrativa de las Alcaldías Locales. 
Este evento se se efectúo en dos (2) jornadas, la primera el 16 de marzo de 2018 con funcionarios y contratistas del Distrito y la segunda el 23 de marzo de 2018 con la ciudadanía (Consejo de Sabios, Junta de Acción Comunal, Veedurías Ciudadanas, CPL), cuya asistencia  se registro en  220 participantes.</t>
  </si>
  <si>
    <t>Se realizó una (1) sesión de la Escuela de Gobierno Local el 12 de febrero de 2018, en la cual se trató el tema "Novedades en materia de IVC", dirigido a servidores de las alcaldías locales y el nivel central. Se registró asistencia de 60 participantes.</t>
  </si>
  <si>
    <t>Se elaboró un (1) informe de seguimiento a la implementación de los fallos del río Bogotá y los cerrros orientales, el cual contiene:
1. Las acciones constitucionales y Localidades con injerencia en la acción popular
2. Órdenes impartidas por el Despacho Judicial
3. Avances que se han realizado.
4. Evidencias</t>
  </si>
  <si>
    <t xml:space="preserve">Se efectúo un ejercicio de seguimiento y revisión a los procesos contractuales de los Fondos de Desarrollo Local, expidiendo en el mes de marzo,  comunicaciones dirigidas a los alcaldes locales con sugerencias, recomendaciones y alertas tempranas relacionadas con el proceso contractual, la programación de la contratación dispuesta en el Plan Anual de Adquisiciones – PAA, la publicación de los procesos de contratación en la página del Sistema Electrónico de Contratación Pública – SECOP II y el sistema de presupuesto distrital – PREDIS.
</t>
  </si>
  <si>
    <t>Se efectúo un ejercicio de seguimiento a la planeación de los procesos contractuales de Malla Vial, Parques y espacio público de los FDL, el cual consistió en realizar mesas de trabajo con la presencia de los profesionales técnicos y jurídicos de la Dirección de Gestión para el Desarrollo Local y personal de laS Alcaldías Locales  con el propósito de verificar el estado de los mismos y realizar acompañamiento técnico.</t>
  </si>
  <si>
    <t xml:space="preserve">Durante el primer trimestre se realizaron dos (2) ejercicios de  seguimiento a las obligaciones por pagar constituidas por los Fondos de Desarrollo Local, mediante la ejecución de mesas  técnica.  El primer ejercicio se realizó durante el mes de  febrero y el segundo durante el mes de marzo,  con el propósito de conocer el estado de los compromisos  celebrados en vigencias anteriores y realizar seguimiento al PAC de las mismas. </t>
  </si>
  <si>
    <t xml:space="preserve">La Dirección para la Gestión Policiva realizó en el primer trimestre, acompañamiento a noventa (90) actividades de Inspección, Vigilancia y Control, así:
  4   Espacio Público
13    Recolección de llantas
26   IVC Actividades económicas; 
 17   Fallos Judiciales; 
  1    Obras y Ubanismo 
29   Parques de atracciones mecánicas
 </t>
  </si>
  <si>
    <t>NO PROGRAMADO</t>
  </si>
  <si>
    <t>NO PROGRAMADO EN EL 1 ER TRIMESTRE</t>
  </si>
  <si>
    <t>Se realizará el entrenamiento en puesto de trabajo durante el II trimestre</t>
  </si>
  <si>
    <t>CONFORME LOS LÍNEAMIENTOS DE CONTROL INTERNO, LA MEDICIÓN SE REALIZARÁ CUATRIMESTRALMENTE, POR LO CUAL LA MEDICIÓN DE ESTA META QUEDA PROGRAMADA PARA EL II TRIMESTRE Y IV TRIMESTRE</t>
  </si>
  <si>
    <t>Reporte entregado a más tardar el 16 de abril, cumpliendo con los lineamientos dados.</t>
  </si>
  <si>
    <t>INFORME DE MONITOREO A REPORTE DE RIESGOS</t>
  </si>
  <si>
    <t>OFICIALIZÓ PLAN DE ACTUALIZACIÓN DOCUMENTAL MEDIANTE 20182000131243 , DEL DÍA 16 MARZO DE 2018</t>
  </si>
  <si>
    <t>INFORME DE PLANES DE MEJORAMIENTO</t>
  </si>
  <si>
    <t>CUENTA CON LA INFORMACIÓN PUBLICADA SEGÚN LOS LINEAMIENTOS DE LA LEY 1712</t>
  </si>
  <si>
    <t>http://www.gobiernobogota.gov.co/transparencia/instrumentos-gestion-informacion-publica/relacionados-la-informacion/107-registro</t>
  </si>
  <si>
    <t>NO CUENTA CON ACCIONES DE MEJORA INTERNAS VENCIDAS:
1. ACCIONES INTERNAS 100% - 50% DE LA META
2. ACCIONES EXTERNAS -NO CUENTA CON ACCIONES DE MEJORA EXTERNAS PENDIENTES 100% - 50%</t>
  </si>
  <si>
    <t>SE VERIFICARÁ ESTA META EN EL II TRIMESTRE</t>
  </si>
  <si>
    <t>Hacer un (1) ejercicio de evaluación del normograma  aplicables al proceso/Alcaldía Local de conformidad con el procedimiento  "Procedimiento para la identificación y evaluación de requisitos legales"</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</si>
</sst>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
    <numFmt numFmtId="188" formatCode="[$$-240A]\ #,##0.00"/>
    <numFmt numFmtId="189" formatCode="* #,##0.00&quot;    &quot;;\-* #,##0.00&quot;    &quot;;* \-#&quot;    &quot;;@\ "/>
    <numFmt numFmtId="190" formatCode="[$-C0A]dddd\,\ dd&quot; de &quot;mmmm&quot; de &quot;yy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240A]dddd\,\ d\ &quot;de&quot;\ mmmm\ &quot;de&quot;\ yyyy"/>
    <numFmt numFmtId="196" formatCode="[$-240A]h:mm:ss\ AM/PM"/>
  </numFmts>
  <fonts count="82">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b/>
      <sz val="22"/>
      <name val="Arial"/>
      <family val="2"/>
    </font>
    <font>
      <b/>
      <sz val="11"/>
      <color indexed="16"/>
      <name val="Arial"/>
      <family val="2"/>
    </font>
    <font>
      <sz val="12"/>
      <name val="Arial"/>
      <family val="2"/>
    </font>
    <font>
      <sz val="11"/>
      <color indexed="10"/>
      <name val="Calibri"/>
      <family val="2"/>
    </font>
    <font>
      <sz val="11"/>
      <name val="Calibri"/>
      <family val="2"/>
    </font>
    <font>
      <sz val="12"/>
      <color indexed="8"/>
      <name val="Arial Rounded MT Bold"/>
      <family val="2"/>
    </font>
    <font>
      <sz val="28"/>
      <name val="Arial Rounded MT Bold"/>
      <family val="2"/>
    </font>
    <font>
      <b/>
      <sz val="18"/>
      <name val="Arial Rounded MT Bold"/>
      <family val="2"/>
    </font>
    <font>
      <b/>
      <sz val="22"/>
      <name val="Arial Rounded MT Bold"/>
      <family val="2"/>
    </font>
    <font>
      <sz val="11"/>
      <name val="Arial Rounded MT Bold"/>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b/>
      <sz val="10"/>
      <color indexed="8"/>
      <name val="Calibri"/>
      <family val="2"/>
    </font>
    <font>
      <b/>
      <sz val="28"/>
      <color indexed="8"/>
      <name val="Arial"/>
      <family val="2"/>
    </font>
    <font>
      <b/>
      <sz val="22"/>
      <color indexed="8"/>
      <name val="Arial"/>
      <family val="2"/>
    </font>
    <font>
      <b/>
      <sz val="24"/>
      <color indexed="8"/>
      <name val="Arial Rounded MT Bold"/>
      <family val="2"/>
    </font>
    <font>
      <b/>
      <sz val="18"/>
      <color indexed="8"/>
      <name val="Calibri"/>
      <family val="2"/>
    </font>
    <font>
      <b/>
      <sz val="11"/>
      <color indexed="8"/>
      <name val="Arial"/>
      <family val="2"/>
    </font>
    <font>
      <b/>
      <sz val="26"/>
      <color indexed="8"/>
      <name val="Arial"/>
      <family val="2"/>
    </font>
    <font>
      <b/>
      <sz val="20"/>
      <color indexed="8"/>
      <name val="Arial"/>
      <family val="2"/>
    </font>
    <font>
      <b/>
      <sz val="20"/>
      <color indexed="9"/>
      <name val="Arial"/>
      <family val="0"/>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Calibri"/>
      <family val="2"/>
    </font>
    <font>
      <b/>
      <sz val="28"/>
      <color theme="1"/>
      <name val="Arial"/>
      <family val="2"/>
    </font>
    <font>
      <b/>
      <sz val="26"/>
      <color theme="1"/>
      <name val="Arial"/>
      <family val="2"/>
    </font>
    <font>
      <b/>
      <sz val="11"/>
      <color theme="1"/>
      <name val="Arial"/>
      <family val="2"/>
    </font>
    <font>
      <b/>
      <sz val="20"/>
      <color theme="1"/>
      <name val="Arial"/>
      <family val="2"/>
    </font>
    <font>
      <b/>
      <sz val="18"/>
      <color theme="1"/>
      <name val="Calibri"/>
      <family val="2"/>
    </font>
    <font>
      <b/>
      <sz val="22"/>
      <color theme="1"/>
      <name val="Arial"/>
      <family val="2"/>
    </font>
    <font>
      <b/>
      <sz val="24"/>
      <color theme="1"/>
      <name val="Arial Rounded MT Bold"/>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50"/>
        <bgColor indexed="64"/>
      </patternFill>
    </fill>
    <fill>
      <patternFill patternType="solid">
        <fgColor indexed="9"/>
        <bgColor indexed="64"/>
      </patternFill>
    </fill>
    <fill>
      <patternFill patternType="solid">
        <fgColor theme="0"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style="thin"/>
      <bottom/>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right/>
      <top style="thin"/>
      <bottom style="thin"/>
    </border>
    <border>
      <left style="thin"/>
      <right style="medium"/>
      <top style="thin"/>
      <bottom style="thin"/>
    </border>
    <border>
      <left style="thin"/>
      <right style="medium"/>
      <top style="thin"/>
      <bottom style="medium"/>
    </border>
    <border>
      <left style="thin"/>
      <right/>
      <top/>
      <bottom style="thin"/>
    </border>
    <border>
      <left style="medium"/>
      <right style="thin"/>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top style="thin"/>
      <bottom style="medium"/>
    </border>
    <border>
      <left style="thin"/>
      <right/>
      <top style="thin"/>
      <bottom>
        <color indexed="63"/>
      </bottom>
    </border>
    <border>
      <left style="medium"/>
      <right style="thin"/>
      <top style="medium"/>
      <bottom style="thin"/>
    </border>
    <border>
      <left style="thin"/>
      <right style="medium"/>
      <top style="medium"/>
      <bottom style="thin"/>
    </border>
    <border>
      <left/>
      <right/>
      <top/>
      <bottom style="thin"/>
    </border>
    <border>
      <left style="medium"/>
      <right/>
      <top style="thin"/>
      <bottom style="thin"/>
    </border>
    <border>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thin"/>
      <top/>
      <bottom/>
    </border>
    <border>
      <left/>
      <right style="thin"/>
      <top style="medium"/>
      <bottom>
        <color indexed="63"/>
      </bottom>
    </border>
    <border>
      <left/>
      <right style="thin"/>
      <top>
        <color indexed="63"/>
      </top>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3" fillId="20" borderId="0" applyNumberFormat="0" applyBorder="0" applyAlignment="0" applyProtection="0"/>
    <xf numFmtId="0" fontId="51" fillId="21" borderId="0" applyNumberFormat="0" applyBorder="0" applyAlignment="0" applyProtection="0"/>
    <xf numFmtId="0" fontId="52" fillId="22" borderId="1" applyNumberFormat="0" applyAlignment="0" applyProtection="0"/>
    <xf numFmtId="0" fontId="53" fillId="23"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7" fillId="30" borderId="1" applyNumberFormat="0" applyAlignment="0" applyProtection="0"/>
    <xf numFmtId="0" fontId="58" fillId="0" borderId="0" applyNumberFormat="0" applyFill="0" applyBorder="0" applyAlignment="0" applyProtection="0"/>
    <xf numFmtId="0" fontId="59"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3" fillId="0" borderId="0" applyFill="0" applyBorder="0" applyAlignment="0" applyProtection="0"/>
    <xf numFmtId="178" fontId="0" fillId="0" borderId="0" applyFont="0" applyFill="0" applyBorder="0" applyAlignment="0" applyProtection="0"/>
    <xf numFmtId="184" fontId="0" fillId="0" borderId="0" applyFont="0" applyFill="0" applyBorder="0" applyAlignment="0" applyProtection="0"/>
    <xf numFmtId="0" fontId="60"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61" fillId="22"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xf numFmtId="0" fontId="3" fillId="35" borderId="0" applyNumberFormat="0" applyBorder="0" applyAlignment="0" applyProtection="0"/>
  </cellStyleXfs>
  <cellXfs count="325">
    <xf numFmtId="0" fontId="0" fillId="0" borderId="0" xfId="0" applyFont="1" applyAlignment="1">
      <alignment/>
    </xf>
    <xf numFmtId="0" fontId="67" fillId="36" borderId="0" xfId="0" applyFont="1" applyFill="1" applyAlignment="1">
      <alignment/>
    </xf>
    <xf numFmtId="0" fontId="3" fillId="36" borderId="1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67" fillId="36" borderId="0" xfId="0" applyFont="1" applyFill="1" applyAlignment="1">
      <alignment horizontal="center"/>
    </xf>
    <xf numFmtId="9" fontId="3" fillId="36" borderId="11" xfId="57"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19" borderId="12" xfId="0" applyFont="1" applyFill="1" applyBorder="1" applyAlignment="1">
      <alignment horizontal="center" vertical="center" wrapText="1"/>
    </xf>
    <xf numFmtId="9" fontId="68" fillId="36" borderId="11" xfId="57" applyFont="1" applyFill="1" applyBorder="1" applyAlignment="1">
      <alignment horizontal="center" vertical="center" wrapText="1"/>
    </xf>
    <xf numFmtId="0" fontId="68" fillId="36" borderId="0" xfId="0" applyFont="1" applyFill="1" applyBorder="1" applyAlignment="1">
      <alignment vertical="center" wrapText="1"/>
    </xf>
    <xf numFmtId="0" fontId="68" fillId="36" borderId="0" xfId="0" applyFont="1" applyFill="1" applyAlignment="1">
      <alignment/>
    </xf>
    <xf numFmtId="0" fontId="2" fillId="38" borderId="11" xfId="0" applyFont="1" applyFill="1" applyBorder="1" applyAlignment="1">
      <alignment horizontal="center" vertical="center" wrapText="1"/>
    </xf>
    <xf numFmtId="0" fontId="67" fillId="36" borderId="0" xfId="0" applyFont="1" applyFill="1" applyBorder="1" applyAlignment="1">
      <alignment/>
    </xf>
    <xf numFmtId="0" fontId="69" fillId="0" borderId="13" xfId="0" applyFont="1" applyFill="1" applyBorder="1" applyAlignment="1">
      <alignment horizontal="justify" vertical="center" wrapText="1"/>
    </xf>
    <xf numFmtId="0" fontId="69" fillId="0" borderId="11" xfId="0" applyFont="1" applyFill="1" applyBorder="1" applyAlignment="1">
      <alignment horizontal="center" vertical="center" wrapText="1"/>
    </xf>
    <xf numFmtId="0" fontId="0" fillId="0" borderId="0" xfId="0" applyAlignment="1">
      <alignment wrapText="1"/>
    </xf>
    <xf numFmtId="0" fontId="69" fillId="0" borderId="14" xfId="0" applyFont="1" applyFill="1" applyBorder="1" applyAlignment="1">
      <alignment horizontal="justify" vertical="center" wrapText="1"/>
    </xf>
    <xf numFmtId="0" fontId="69" fillId="0" borderId="11" xfId="0" applyFont="1" applyFill="1" applyBorder="1" applyAlignment="1">
      <alignment horizontal="justify" vertical="center" wrapText="1"/>
    </xf>
    <xf numFmtId="0" fontId="69" fillId="0" borderId="15" xfId="0" applyFont="1" applyFill="1" applyBorder="1" applyAlignment="1">
      <alignment horizontal="justify" vertical="center" wrapText="1"/>
    </xf>
    <xf numFmtId="0" fontId="69" fillId="0" borderId="16" xfId="0" applyFont="1" applyFill="1" applyBorder="1" applyAlignment="1">
      <alignment horizontal="justify" vertical="center" wrapText="1"/>
    </xf>
    <xf numFmtId="0" fontId="69" fillId="0" borderId="1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70" fillId="0" borderId="0" xfId="0" applyFont="1" applyAlignment="1">
      <alignment horizontal="justify"/>
    </xf>
    <xf numFmtId="0" fontId="71" fillId="10" borderId="17" xfId="0" applyFont="1" applyFill="1" applyBorder="1" applyAlignment="1">
      <alignment horizontal="justify" vertical="center" wrapText="1"/>
    </xf>
    <xf numFmtId="0" fontId="71" fillId="36" borderId="17" xfId="0" applyFont="1" applyFill="1" applyBorder="1" applyAlignment="1">
      <alignment horizontal="justify" vertical="center" wrapText="1"/>
    </xf>
    <xf numFmtId="0" fontId="8" fillId="8" borderId="11" xfId="0" applyFont="1" applyFill="1" applyBorder="1" applyAlignment="1">
      <alignment horizontal="center" vertical="center" wrapText="1"/>
    </xf>
    <xf numFmtId="0" fontId="8" fillId="8" borderId="11" xfId="0" applyFont="1" applyFill="1" applyBorder="1" applyAlignment="1">
      <alignment horizontal="justify" vertical="center" wrapText="1"/>
    </xf>
    <xf numFmtId="0" fontId="71" fillId="8" borderId="17" xfId="0" applyFont="1" applyFill="1" applyBorder="1" applyAlignment="1">
      <alignment horizontal="justify" vertical="center" wrapText="1"/>
    </xf>
    <xf numFmtId="0" fontId="71" fillId="8" borderId="18" xfId="0" applyFont="1" applyFill="1" applyBorder="1" applyAlignment="1">
      <alignment horizontal="justify" vertical="center" wrapText="1"/>
    </xf>
    <xf numFmtId="0" fontId="8" fillId="39" borderId="19" xfId="0" applyFont="1" applyFill="1" applyBorder="1" applyAlignment="1">
      <alignment horizontal="justify" vertical="center" wrapText="1"/>
    </xf>
    <xf numFmtId="0" fontId="8" fillId="39" borderId="17" xfId="0" applyFont="1" applyFill="1" applyBorder="1" applyAlignment="1">
      <alignment horizontal="justify" vertical="center" wrapText="1"/>
    </xf>
    <xf numFmtId="0" fontId="8" fillId="11" borderId="11" xfId="0" applyFont="1" applyFill="1" applyBorder="1" applyAlignment="1">
      <alignment horizontal="justify" vertical="center" wrapText="1"/>
    </xf>
    <xf numFmtId="0" fontId="8" fillId="11" borderId="17" xfId="0" applyFont="1" applyFill="1" applyBorder="1" applyAlignment="1">
      <alignment horizontal="justify" vertical="center" wrapText="1"/>
    </xf>
    <xf numFmtId="0" fontId="8" fillId="40" borderId="17" xfId="0" applyFont="1" applyFill="1" applyBorder="1" applyAlignment="1">
      <alignment horizontal="justify" vertical="center" wrapText="1"/>
    </xf>
    <xf numFmtId="0" fontId="71" fillId="40" borderId="20" xfId="0" applyFont="1" applyFill="1" applyBorder="1" applyAlignment="1">
      <alignment horizontal="justify" vertical="center" wrapText="1"/>
    </xf>
    <xf numFmtId="0" fontId="71" fillId="40" borderId="17" xfId="0" applyFont="1" applyFill="1" applyBorder="1" applyAlignment="1">
      <alignment horizontal="justify" vertical="center" wrapText="1"/>
    </xf>
    <xf numFmtId="0" fontId="8" fillId="40" borderId="11" xfId="0" applyFont="1" applyFill="1" applyBorder="1" applyAlignment="1">
      <alignment vertical="center" wrapText="1"/>
    </xf>
    <xf numFmtId="0" fontId="71" fillId="13" borderId="19" xfId="0" applyFont="1" applyFill="1" applyBorder="1" applyAlignment="1">
      <alignment horizontal="justify" vertical="center" wrapText="1"/>
    </xf>
    <xf numFmtId="0" fontId="71" fillId="13" borderId="17" xfId="0" applyFont="1" applyFill="1" applyBorder="1" applyAlignment="1">
      <alignment horizontal="justify" vertical="center" wrapText="1"/>
    </xf>
    <xf numFmtId="0" fontId="8" fillId="13" borderId="17" xfId="0" applyFont="1" applyFill="1" applyBorder="1" applyAlignment="1">
      <alignment horizontal="justify" vertical="center" wrapText="1"/>
    </xf>
    <xf numFmtId="0" fontId="72" fillId="13" borderId="17" xfId="0" applyFont="1" applyFill="1" applyBorder="1" applyAlignment="1">
      <alignment horizontal="justify" vertical="center" wrapText="1"/>
    </xf>
    <xf numFmtId="0" fontId="71" fillId="13" borderId="21" xfId="0" applyFont="1" applyFill="1" applyBorder="1" applyAlignment="1">
      <alignment horizontal="left" vertical="center" wrapText="1"/>
    </xf>
    <xf numFmtId="0" fontId="71" fillId="13" borderId="18" xfId="0" applyFont="1" applyFill="1" applyBorder="1" applyAlignment="1">
      <alignment horizontal="justify" vertical="center" wrapText="1"/>
    </xf>
    <xf numFmtId="0" fontId="8" fillId="13" borderId="19"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2" fillId="38" borderId="12" xfId="0" applyFont="1" applyFill="1" applyBorder="1" applyAlignment="1">
      <alignment vertical="center" wrapText="1"/>
    </xf>
    <xf numFmtId="9" fontId="3" fillId="36" borderId="0" xfId="57" applyFont="1" applyFill="1" applyBorder="1" applyAlignment="1">
      <alignment horizontal="center" vertical="center" wrapText="1"/>
    </xf>
    <xf numFmtId="0" fontId="70" fillId="36" borderId="11" xfId="0" applyFont="1" applyFill="1" applyBorder="1" applyAlignment="1" applyProtection="1">
      <alignment horizontal="center" vertical="center" wrapText="1"/>
      <protection locked="0"/>
    </xf>
    <xf numFmtId="0" fontId="70" fillId="36" borderId="11" xfId="0" applyFont="1" applyFill="1" applyBorder="1" applyAlignment="1" applyProtection="1">
      <alignment horizontal="left" vertical="center" wrapText="1"/>
      <protection locked="0"/>
    </xf>
    <xf numFmtId="9" fontId="68" fillId="36" borderId="11" xfId="0" applyNumberFormat="1" applyFont="1" applyFill="1" applyBorder="1" applyAlignment="1" applyProtection="1">
      <alignment horizontal="center" vertical="center" wrapText="1"/>
      <protection locked="0"/>
    </xf>
    <xf numFmtId="0" fontId="68" fillId="36" borderId="11" xfId="0" applyFont="1" applyFill="1" applyBorder="1" applyAlignment="1" applyProtection="1">
      <alignment horizontal="justify" vertical="center" wrapText="1"/>
      <protection locked="0"/>
    </xf>
    <xf numFmtId="0" fontId="68" fillId="36" borderId="11" xfId="0" applyFont="1" applyFill="1" applyBorder="1" applyAlignment="1" applyProtection="1">
      <alignment horizontal="left" vertical="center" wrapText="1"/>
      <protection locked="0"/>
    </xf>
    <xf numFmtId="0" fontId="73" fillId="36" borderId="0" xfId="0" applyFont="1" applyFill="1" applyBorder="1" applyAlignment="1">
      <alignment horizontal="right" vertical="center" wrapText="1"/>
    </xf>
    <xf numFmtId="0" fontId="73" fillId="36" borderId="0" xfId="0" applyFont="1" applyFill="1" applyBorder="1" applyAlignment="1">
      <alignment vertical="top" wrapText="1"/>
    </xf>
    <xf numFmtId="0" fontId="73" fillId="36" borderId="0"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9" fontId="3" fillId="36" borderId="15" xfId="57" applyFont="1" applyFill="1" applyBorder="1" applyAlignment="1">
      <alignment horizontal="center" vertical="center" wrapText="1"/>
    </xf>
    <xf numFmtId="0" fontId="70" fillId="36" borderId="15" xfId="0" applyFont="1" applyFill="1" applyBorder="1" applyAlignment="1" applyProtection="1">
      <alignment horizontal="center" vertical="center" wrapText="1"/>
      <protection locked="0"/>
    </xf>
    <xf numFmtId="9" fontId="9" fillId="36" borderId="15" xfId="57" applyFont="1" applyFill="1" applyBorder="1" applyAlignment="1">
      <alignment horizontal="center" vertical="center" wrapText="1"/>
    </xf>
    <xf numFmtId="0" fontId="68" fillId="36" borderId="14" xfId="0" applyFont="1" applyFill="1" applyBorder="1" applyAlignment="1" applyProtection="1">
      <alignment horizontal="center" vertical="center" wrapText="1"/>
      <protection locked="0"/>
    </xf>
    <xf numFmtId="0" fontId="68" fillId="36" borderId="14" xfId="0" applyFont="1" applyFill="1" applyBorder="1" applyAlignment="1">
      <alignment horizontal="center" vertical="center" wrapText="1"/>
    </xf>
    <xf numFmtId="0" fontId="68" fillId="36" borderId="14" xfId="0" applyFont="1" applyFill="1" applyBorder="1" applyAlignment="1" applyProtection="1">
      <alignment horizontal="left" vertical="center" wrapText="1"/>
      <protection locked="0"/>
    </xf>
    <xf numFmtId="9" fontId="3" fillId="36" borderId="14" xfId="57" applyFont="1" applyFill="1" applyBorder="1" applyAlignment="1">
      <alignment horizontal="center" vertical="center" wrapText="1"/>
    </xf>
    <xf numFmtId="0" fontId="68" fillId="36" borderId="14" xfId="0" applyFont="1" applyFill="1" applyBorder="1" applyAlignment="1" applyProtection="1">
      <alignment horizontal="justify" vertical="center" wrapText="1"/>
      <protection locked="0"/>
    </xf>
    <xf numFmtId="0" fontId="70" fillId="36" borderId="24" xfId="0" applyFont="1" applyFill="1" applyBorder="1" applyAlignment="1" applyProtection="1">
      <alignment horizontal="left" vertical="center" wrapText="1"/>
      <protection locked="0"/>
    </xf>
    <xf numFmtId="0" fontId="68" fillId="36" borderId="16" xfId="0" applyFont="1" applyFill="1" applyBorder="1" applyAlignment="1" applyProtection="1">
      <alignment horizontal="center" vertical="center" wrapText="1"/>
      <protection locked="0"/>
    </xf>
    <xf numFmtId="0" fontId="68" fillId="36" borderId="16" xfId="0" applyFont="1" applyFill="1" applyBorder="1" applyAlignment="1" applyProtection="1">
      <alignment horizontal="left" vertical="center" wrapText="1"/>
      <protection locked="0"/>
    </xf>
    <xf numFmtId="9" fontId="3" fillId="36" borderId="16" xfId="57" applyFont="1" applyFill="1" applyBorder="1" applyAlignment="1">
      <alignment horizontal="center" vertical="center" wrapText="1"/>
    </xf>
    <xf numFmtId="0" fontId="68" fillId="36" borderId="25" xfId="0" applyFont="1" applyFill="1" applyBorder="1" applyAlignment="1" applyProtection="1">
      <alignment horizontal="center" vertical="center" wrapText="1"/>
      <protection locked="0"/>
    </xf>
    <xf numFmtId="0" fontId="2" fillId="41" borderId="12"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70" fillId="36" borderId="14" xfId="0" applyFont="1" applyFill="1" applyBorder="1" applyAlignment="1" applyProtection="1">
      <alignment horizontal="center" vertical="center" wrapText="1"/>
      <protection locked="0"/>
    </xf>
    <xf numFmtId="0" fontId="70" fillId="36" borderId="24" xfId="0" applyFont="1" applyFill="1" applyBorder="1" applyAlignment="1" applyProtection="1">
      <alignment horizontal="center" vertical="center" wrapText="1"/>
      <protection locked="0"/>
    </xf>
    <xf numFmtId="0" fontId="2" fillId="36" borderId="26" xfId="0" applyFont="1" applyFill="1" applyBorder="1" applyAlignment="1">
      <alignment vertical="center" wrapText="1"/>
    </xf>
    <xf numFmtId="0" fontId="5" fillId="38" borderId="27" xfId="0" applyFont="1" applyFill="1" applyBorder="1" applyAlignment="1">
      <alignment horizontal="center" vertical="center" wrapText="1"/>
    </xf>
    <xf numFmtId="0" fontId="5" fillId="38" borderId="24"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24" borderId="24" xfId="0" applyFont="1" applyFill="1" applyBorder="1" applyAlignment="1">
      <alignment horizontal="center" vertical="center" wrapText="1"/>
    </xf>
    <xf numFmtId="0" fontId="2" fillId="38" borderId="28" xfId="0" applyFont="1" applyFill="1" applyBorder="1" applyAlignment="1">
      <alignment horizontal="center" vertical="center" wrapText="1"/>
    </xf>
    <xf numFmtId="0" fontId="2" fillId="38" borderId="29" xfId="0" applyFont="1" applyFill="1" applyBorder="1" applyAlignment="1">
      <alignment horizontal="center" vertical="center" wrapText="1"/>
    </xf>
    <xf numFmtId="0" fontId="2" fillId="36" borderId="27" xfId="0" applyFont="1" applyFill="1" applyBorder="1" applyAlignment="1">
      <alignment vertical="center" wrapText="1"/>
    </xf>
    <xf numFmtId="0" fontId="2" fillId="36" borderId="30" xfId="0" applyFont="1" applyFill="1" applyBorder="1" applyAlignment="1">
      <alignment vertical="center" wrapText="1"/>
    </xf>
    <xf numFmtId="0" fontId="2" fillId="37" borderId="27" xfId="0" applyFont="1" applyFill="1" applyBorder="1" applyAlignment="1">
      <alignment horizontal="center" vertical="center" wrapText="1"/>
    </xf>
    <xf numFmtId="0" fontId="2" fillId="19" borderId="24" xfId="0" applyFont="1" applyFill="1" applyBorder="1" applyAlignment="1">
      <alignment horizontal="center" vertical="center" wrapText="1"/>
    </xf>
    <xf numFmtId="0" fontId="2" fillId="37" borderId="30"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73" fillId="37" borderId="16" xfId="0" applyFont="1" applyFill="1" applyBorder="1" applyAlignment="1">
      <alignment/>
    </xf>
    <xf numFmtId="0" fontId="2" fillId="19" borderId="16" xfId="0" applyFont="1" applyFill="1" applyBorder="1" applyAlignment="1">
      <alignment horizontal="center" vertical="center" wrapText="1"/>
    </xf>
    <xf numFmtId="0" fontId="2" fillId="19" borderId="25"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19" borderId="27" xfId="0" applyFont="1" applyFill="1" applyBorder="1" applyAlignment="1">
      <alignment horizontal="center" vertical="center" wrapText="1"/>
    </xf>
    <xf numFmtId="0" fontId="2" fillId="19" borderId="30" xfId="0" applyFont="1" applyFill="1" applyBorder="1" applyAlignment="1">
      <alignment horizontal="center" vertical="center" wrapText="1"/>
    </xf>
    <xf numFmtId="0" fontId="2" fillId="26" borderId="27" xfId="0" applyFont="1" applyFill="1" applyBorder="1" applyAlignment="1">
      <alignment horizontal="center" vertical="center" wrapText="1"/>
    </xf>
    <xf numFmtId="0" fontId="2" fillId="41" borderId="28" xfId="0" applyFont="1" applyFill="1" applyBorder="1" applyAlignment="1">
      <alignment horizontal="center" vertical="center" wrapText="1"/>
    </xf>
    <xf numFmtId="0" fontId="2" fillId="41" borderId="29" xfId="0" applyFont="1" applyFill="1" applyBorder="1" applyAlignment="1">
      <alignment horizontal="center" vertical="center" wrapText="1"/>
    </xf>
    <xf numFmtId="0" fontId="2" fillId="19" borderId="28" xfId="0" applyFont="1" applyFill="1" applyBorder="1" applyAlignment="1">
      <alignment horizontal="center" vertical="center" wrapText="1"/>
    </xf>
    <xf numFmtId="0" fontId="2" fillId="19" borderId="29" xfId="0" applyFont="1" applyFill="1" applyBorder="1" applyAlignment="1">
      <alignment horizontal="center" vertical="center" wrapText="1"/>
    </xf>
    <xf numFmtId="0" fontId="2" fillId="39" borderId="27" xfId="0" applyFont="1" applyFill="1" applyBorder="1" applyAlignment="1">
      <alignment horizontal="center" vertical="center" wrapText="1"/>
    </xf>
    <xf numFmtId="0" fontId="2" fillId="39" borderId="28" xfId="0" applyFont="1" applyFill="1" applyBorder="1" applyAlignment="1">
      <alignment horizontal="center" vertical="center" wrapText="1"/>
    </xf>
    <xf numFmtId="0" fontId="2" fillId="39" borderId="29" xfId="0" applyFont="1" applyFill="1" applyBorder="1" applyAlignment="1">
      <alignment horizontal="center" vertical="center" wrapText="1"/>
    </xf>
    <xf numFmtId="0" fontId="2" fillId="16" borderId="27" xfId="0" applyFont="1" applyFill="1" applyBorder="1" applyAlignment="1">
      <alignment horizontal="center" vertical="center" wrapText="1"/>
    </xf>
    <xf numFmtId="0" fontId="2" fillId="41" borderId="27" xfId="0" applyFont="1" applyFill="1" applyBorder="1" applyAlignment="1">
      <alignment horizontal="center" vertical="center" wrapText="1"/>
    </xf>
    <xf numFmtId="0" fontId="2" fillId="41" borderId="30" xfId="0" applyFont="1" applyFill="1" applyBorder="1" applyAlignment="1">
      <alignment horizontal="center" vertical="center" wrapText="1"/>
    </xf>
    <xf numFmtId="0" fontId="2" fillId="41" borderId="16"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2" fillId="16" borderId="30"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0" fillId="36" borderId="11" xfId="0" applyFill="1" applyBorder="1" applyAlignment="1" applyProtection="1">
      <alignment horizontal="left" vertical="center" wrapText="1"/>
      <protection locked="0"/>
    </xf>
    <xf numFmtId="0" fontId="2" fillId="36" borderId="23" xfId="0" applyFont="1" applyFill="1" applyBorder="1" applyAlignment="1">
      <alignment vertical="center" wrapText="1"/>
    </xf>
    <xf numFmtId="0" fontId="2" fillId="36" borderId="17" xfId="0" applyFont="1" applyFill="1" applyBorder="1" applyAlignment="1">
      <alignment vertical="center" wrapText="1"/>
    </xf>
    <xf numFmtId="0" fontId="10" fillId="12" borderId="11" xfId="0" applyFont="1" applyFill="1" applyBorder="1" applyAlignment="1">
      <alignment horizontal="center" vertical="center" wrapText="1"/>
    </xf>
    <xf numFmtId="0" fontId="11" fillId="42" borderId="11" xfId="0" applyFont="1" applyFill="1" applyBorder="1" applyAlignment="1" applyProtection="1">
      <alignment horizontal="left" vertical="center" wrapText="1"/>
      <protection/>
    </xf>
    <xf numFmtId="0" fontId="10" fillId="12" borderId="27" xfId="0" applyFont="1" applyFill="1" applyBorder="1" applyAlignment="1">
      <alignment horizontal="center" vertical="center" wrapText="1"/>
    </xf>
    <xf numFmtId="0" fontId="11" fillId="42" borderId="27" xfId="0" applyFont="1" applyFill="1" applyBorder="1" applyAlignment="1" applyProtection="1">
      <alignment horizontal="left" vertical="center" wrapText="1"/>
      <protection/>
    </xf>
    <xf numFmtId="0" fontId="2" fillId="36" borderId="16" xfId="0" applyFont="1" applyFill="1" applyBorder="1" applyAlignment="1">
      <alignment vertical="center" wrapText="1"/>
    </xf>
    <xf numFmtId="0" fontId="11" fillId="42" borderId="27" xfId="0" applyFont="1" applyFill="1" applyBorder="1" applyAlignment="1" applyProtection="1">
      <alignment horizontal="center" vertical="center" wrapText="1"/>
      <protection/>
    </xf>
    <xf numFmtId="0" fontId="13" fillId="36" borderId="11" xfId="0" applyFont="1" applyFill="1" applyBorder="1" applyAlignment="1">
      <alignment horizontal="left" vertical="center" wrapText="1"/>
    </xf>
    <xf numFmtId="0" fontId="0" fillId="36" borderId="11" xfId="0" applyFont="1" applyFill="1" applyBorder="1" applyAlignment="1" applyProtection="1">
      <alignment horizontal="center" vertical="center" wrapText="1"/>
      <protection locked="0"/>
    </xf>
    <xf numFmtId="0" fontId="13" fillId="0" borderId="11" xfId="0" applyFont="1" applyBorder="1" applyAlignment="1">
      <alignment vertical="center" wrapText="1"/>
    </xf>
    <xf numFmtId="0" fontId="0" fillId="36" borderId="11" xfId="0" applyFont="1" applyFill="1" applyBorder="1" applyAlignment="1">
      <alignment vertical="center" wrapText="1"/>
    </xf>
    <xf numFmtId="0" fontId="1" fillId="36" borderId="11" xfId="0" applyFont="1" applyFill="1" applyBorder="1" applyAlignment="1" applyProtection="1">
      <alignment horizontal="center" vertical="center" wrapText="1"/>
      <protection locked="0"/>
    </xf>
    <xf numFmtId="0" fontId="0" fillId="36" borderId="11" xfId="0" applyFill="1" applyBorder="1" applyAlignment="1">
      <alignment horizontal="left" vertical="center" wrapText="1"/>
    </xf>
    <xf numFmtId="0" fontId="0" fillId="36" borderId="11" xfId="0" applyFill="1" applyBorder="1" applyAlignment="1" applyProtection="1">
      <alignment horizontal="center" vertical="center" wrapText="1"/>
      <protection locked="0"/>
    </xf>
    <xf numFmtId="0" fontId="13" fillId="36" borderId="11" xfId="0" applyFont="1" applyFill="1" applyBorder="1" applyAlignment="1" applyProtection="1">
      <alignment horizontal="center" vertical="center" wrapText="1"/>
      <protection locked="0"/>
    </xf>
    <xf numFmtId="9" fontId="0" fillId="36" borderId="11" xfId="0" applyNumberFormat="1" applyFont="1" applyFill="1" applyBorder="1" applyAlignment="1" applyProtection="1">
      <alignment horizontal="center" vertical="center" wrapText="1"/>
      <protection locked="0"/>
    </xf>
    <xf numFmtId="0" fontId="0" fillId="36" borderId="11" xfId="0" applyFont="1" applyFill="1" applyBorder="1" applyAlignment="1">
      <alignment horizontal="left" vertical="center" wrapText="1"/>
    </xf>
    <xf numFmtId="0" fontId="13" fillId="36" borderId="11" xfId="0" applyFont="1" applyFill="1" applyBorder="1" applyAlignment="1" applyProtection="1">
      <alignment horizontal="justify" vertical="center" wrapText="1"/>
      <protection locked="0"/>
    </xf>
    <xf numFmtId="188" fontId="68" fillId="36" borderId="11" xfId="0" applyNumberFormat="1" applyFont="1" applyFill="1" applyBorder="1" applyAlignment="1" applyProtection="1">
      <alignment horizontal="center" vertical="center" wrapText="1"/>
      <protection locked="0"/>
    </xf>
    <xf numFmtId="0" fontId="68" fillId="0" borderId="11" xfId="0" applyFont="1" applyFill="1" applyBorder="1" applyAlignment="1" applyProtection="1">
      <alignment horizontal="center" vertical="center" wrapText="1"/>
      <protection locked="0"/>
    </xf>
    <xf numFmtId="14" fontId="11" fillId="42" borderId="11" xfId="0" applyNumberFormat="1" applyFont="1" applyFill="1" applyBorder="1" applyAlignment="1" applyProtection="1">
      <alignment horizontal="center" vertical="center" wrapText="1"/>
      <protection/>
    </xf>
    <xf numFmtId="0" fontId="68" fillId="36" borderId="11" xfId="0" applyFont="1" applyFill="1" applyBorder="1" applyAlignment="1" applyProtection="1">
      <alignment horizontal="center" vertical="center" wrapText="1"/>
      <protection locked="0"/>
    </xf>
    <xf numFmtId="0" fontId="68" fillId="36" borderId="11" xfId="0" applyFont="1" applyFill="1" applyBorder="1" applyAlignment="1">
      <alignment horizontal="center" vertical="center" wrapText="1"/>
    </xf>
    <xf numFmtId="1" fontId="68" fillId="36" borderId="11" xfId="57" applyNumberFormat="1" applyFont="1" applyFill="1" applyBorder="1" applyAlignment="1" applyProtection="1">
      <alignment horizontal="center" vertical="center" wrapText="1"/>
      <protection locked="0"/>
    </xf>
    <xf numFmtId="9" fontId="68" fillId="36" borderId="11" xfId="0" applyNumberFormat="1" applyFont="1" applyFill="1" applyBorder="1" applyAlignment="1">
      <alignment horizontal="center" vertical="center" wrapText="1"/>
    </xf>
    <xf numFmtId="0" fontId="68" fillId="13" borderId="11" xfId="0" applyFont="1" applyFill="1" applyBorder="1" applyAlignment="1" applyProtection="1">
      <alignment horizontal="justify" vertical="center" wrapText="1"/>
      <protection locked="0"/>
    </xf>
    <xf numFmtId="0" fontId="13" fillId="36" borderId="22" xfId="0" applyFont="1" applyFill="1" applyBorder="1" applyAlignment="1" applyProtection="1">
      <alignment horizontal="justify" vertical="center" wrapText="1"/>
      <protection locked="0"/>
    </xf>
    <xf numFmtId="0" fontId="0" fillId="36" borderId="32" xfId="0" applyFont="1" applyFill="1" applyBorder="1" applyAlignment="1" applyProtection="1">
      <alignment horizontal="justify" vertical="center" wrapText="1"/>
      <protection locked="0"/>
    </xf>
    <xf numFmtId="9" fontId="74" fillId="36" borderId="15" xfId="57" applyFont="1" applyFill="1" applyBorder="1" applyAlignment="1" applyProtection="1">
      <alignment horizontal="center" vertical="center" wrapText="1"/>
      <protection locked="0"/>
    </xf>
    <xf numFmtId="0" fontId="0" fillId="36" borderId="33" xfId="0" applyFont="1" applyFill="1" applyBorder="1" applyAlignment="1">
      <alignment horizontal="justify" vertical="center" wrapText="1"/>
    </xf>
    <xf numFmtId="9" fontId="13" fillId="36" borderId="14" xfId="57" applyFont="1" applyFill="1" applyBorder="1" applyAlignment="1">
      <alignment horizontal="center" vertical="center" wrapText="1"/>
    </xf>
    <xf numFmtId="0" fontId="0" fillId="36" borderId="14" xfId="0" applyFont="1" applyFill="1" applyBorder="1" applyAlignment="1" applyProtection="1">
      <alignment horizontal="center" vertical="center" wrapText="1"/>
      <protection locked="0"/>
    </xf>
    <xf numFmtId="0" fontId="13" fillId="0" borderId="14" xfId="0" applyFont="1" applyBorder="1" applyAlignment="1">
      <alignment vertical="center" wrapText="1"/>
    </xf>
    <xf numFmtId="0" fontId="0" fillId="36" borderId="14" xfId="0" applyFont="1" applyFill="1" applyBorder="1" applyAlignment="1">
      <alignment vertical="center" wrapText="1"/>
    </xf>
    <xf numFmtId="0" fontId="1" fillId="36" borderId="14" xfId="0" applyFont="1" applyFill="1" applyBorder="1" applyAlignment="1" applyProtection="1">
      <alignment horizontal="center" vertical="center" wrapText="1"/>
      <protection locked="0"/>
    </xf>
    <xf numFmtId="0" fontId="0" fillId="36" borderId="14" xfId="0" applyFill="1" applyBorder="1" applyAlignment="1">
      <alignment horizontal="left" vertical="center" wrapText="1"/>
    </xf>
    <xf numFmtId="0" fontId="0" fillId="36" borderId="14" xfId="0" applyFill="1" applyBorder="1" applyAlignment="1" applyProtection="1">
      <alignment horizontal="center" vertical="center" wrapText="1"/>
      <protection locked="0"/>
    </xf>
    <xf numFmtId="0" fontId="0" fillId="36" borderId="14" xfId="0" applyFill="1" applyBorder="1" applyAlignment="1" applyProtection="1">
      <alignment horizontal="left" vertical="center" wrapText="1"/>
      <protection locked="0"/>
    </xf>
    <xf numFmtId="188" fontId="68" fillId="36" borderId="14" xfId="52" applyNumberFormat="1" applyFont="1" applyFill="1" applyBorder="1" applyAlignment="1" applyProtection="1">
      <alignment horizontal="center" vertical="center" wrapText="1"/>
      <protection locked="0"/>
    </xf>
    <xf numFmtId="0" fontId="70" fillId="36" borderId="34" xfId="0" applyFont="1" applyFill="1" applyBorder="1" applyAlignment="1" applyProtection="1">
      <alignment horizontal="center" vertical="center" wrapText="1"/>
      <protection locked="0"/>
    </xf>
    <xf numFmtId="0" fontId="0" fillId="36" borderId="27" xfId="0" applyFont="1" applyFill="1" applyBorder="1" applyAlignment="1">
      <alignment horizontal="justify" vertical="center" wrapText="1"/>
    </xf>
    <xf numFmtId="9" fontId="13" fillId="36" borderId="11" xfId="57" applyFont="1" applyFill="1" applyBorder="1" applyAlignment="1">
      <alignment horizontal="center" vertical="center" wrapText="1"/>
    </xf>
    <xf numFmtId="188" fontId="68" fillId="36" borderId="11" xfId="52" applyNumberFormat="1" applyFont="1" applyFill="1" applyBorder="1" applyAlignment="1" applyProtection="1">
      <alignment horizontal="center" vertical="center" wrapText="1"/>
      <protection locked="0"/>
    </xf>
    <xf numFmtId="0" fontId="0" fillId="36" borderId="27" xfId="0" applyFill="1" applyBorder="1" applyAlignment="1">
      <alignment horizontal="justify" vertical="center" wrapText="1"/>
    </xf>
    <xf numFmtId="9" fontId="68" fillId="36" borderId="11" xfId="57" applyNumberFormat="1" applyFont="1" applyFill="1" applyBorder="1" applyAlignment="1" applyProtection="1">
      <alignment horizontal="center" vertical="center" wrapText="1"/>
      <protection locked="0"/>
    </xf>
    <xf numFmtId="0" fontId="70" fillId="36" borderId="11" xfId="0" applyFont="1" applyFill="1" applyBorder="1" applyAlignment="1" applyProtection="1">
      <alignment horizontal="justify" vertical="center" wrapText="1"/>
      <protection locked="0"/>
    </xf>
    <xf numFmtId="0" fontId="70" fillId="36" borderId="24" xfId="0" applyFont="1" applyFill="1" applyBorder="1" applyAlignment="1" applyProtection="1">
      <alignment horizontal="justify" vertical="center" wrapText="1"/>
      <protection locked="0"/>
    </xf>
    <xf numFmtId="0" fontId="13" fillId="36" borderId="27" xfId="0" applyFont="1" applyFill="1" applyBorder="1" applyAlignment="1">
      <alignment horizontal="justify" vertical="center" wrapText="1"/>
    </xf>
    <xf numFmtId="0" fontId="13" fillId="36" borderId="27" xfId="0" applyFont="1" applyFill="1" applyBorder="1" applyAlignment="1">
      <alignment horizontal="left" vertical="center" wrapText="1"/>
    </xf>
    <xf numFmtId="0" fontId="0" fillId="36" borderId="11" xfId="0" applyFill="1" applyBorder="1" applyAlignment="1" applyProtection="1">
      <alignment horizontal="justify" vertical="center" wrapText="1"/>
      <protection locked="0"/>
    </xf>
    <xf numFmtId="0" fontId="13" fillId="36" borderId="11" xfId="0" applyFont="1" applyFill="1" applyBorder="1" applyAlignment="1">
      <alignment horizontal="center" vertical="center" wrapText="1"/>
    </xf>
    <xf numFmtId="9" fontId="13" fillId="36" borderId="16" xfId="57" applyFont="1" applyFill="1" applyBorder="1" applyAlignment="1">
      <alignment horizontal="center" vertical="center" wrapText="1"/>
    </xf>
    <xf numFmtId="0" fontId="13" fillId="36" borderId="16" xfId="0" applyFont="1" applyFill="1" applyBorder="1" applyAlignment="1">
      <alignment horizontal="left" vertical="center" wrapText="1"/>
    </xf>
    <xf numFmtId="0" fontId="68" fillId="36" borderId="16" xfId="0" applyFont="1" applyFill="1" applyBorder="1" applyAlignment="1">
      <alignment horizontal="center" vertical="center" wrapText="1"/>
    </xf>
    <xf numFmtId="188" fontId="68" fillId="36" borderId="16" xfId="52" applyNumberFormat="1" applyFont="1" applyFill="1" applyBorder="1" applyAlignment="1" applyProtection="1">
      <alignment horizontal="center" vertical="center" wrapText="1"/>
      <protection locked="0"/>
    </xf>
    <xf numFmtId="9" fontId="68" fillId="36" borderId="16" xfId="0" applyNumberFormat="1" applyFont="1" applyFill="1" applyBorder="1" applyAlignment="1">
      <alignment horizontal="center" vertical="center" wrapText="1"/>
    </xf>
    <xf numFmtId="1" fontId="68" fillId="36" borderId="14" xfId="57" applyNumberFormat="1" applyFont="1" applyFill="1" applyBorder="1" applyAlignment="1" applyProtection="1">
      <alignment horizontal="center" vertical="center" wrapText="1"/>
      <protection locked="0"/>
    </xf>
    <xf numFmtId="1" fontId="68" fillId="36" borderId="11" xfId="57" applyNumberFormat="1" applyFont="1" applyFill="1" applyBorder="1" applyAlignment="1">
      <alignment horizontal="center" vertical="center" wrapText="1"/>
    </xf>
    <xf numFmtId="9" fontId="13" fillId="36" borderId="11" xfId="0" applyNumberFormat="1" applyFont="1" applyFill="1" applyBorder="1" applyAlignment="1">
      <alignment horizontal="center" vertical="center" wrapText="1"/>
    </xf>
    <xf numFmtId="9" fontId="68" fillId="36" borderId="11" xfId="57" applyNumberFormat="1" applyFont="1" applyFill="1" applyBorder="1" applyAlignment="1">
      <alignment horizontal="center" vertical="center" wrapText="1"/>
    </xf>
    <xf numFmtId="9" fontId="68" fillId="36" borderId="16" xfId="57" applyNumberFormat="1" applyFont="1" applyFill="1" applyBorder="1" applyAlignment="1">
      <alignment horizontal="center" vertical="center" wrapText="1"/>
    </xf>
    <xf numFmtId="9" fontId="68" fillId="36" borderId="16" xfId="57" applyNumberFormat="1" applyFont="1" applyFill="1" applyBorder="1" applyAlignment="1" applyProtection="1">
      <alignment horizontal="center" vertical="center" wrapText="1"/>
      <protection locked="0"/>
    </xf>
    <xf numFmtId="1" fontId="68" fillId="36" borderId="14" xfId="0" applyNumberFormat="1" applyFont="1" applyFill="1" applyBorder="1" applyAlignment="1" applyProtection="1">
      <alignment horizontal="center" vertical="center" wrapText="1"/>
      <protection locked="0"/>
    </xf>
    <xf numFmtId="1" fontId="68" fillId="36" borderId="11" xfId="0" applyNumberFormat="1" applyFont="1" applyFill="1" applyBorder="1" applyAlignment="1" applyProtection="1">
      <alignment horizontal="center" vertical="center" wrapText="1"/>
      <protection locked="0"/>
    </xf>
    <xf numFmtId="1" fontId="68" fillId="36" borderId="14" xfId="0" applyNumberFormat="1" applyFont="1" applyFill="1" applyBorder="1" applyAlignment="1">
      <alignment horizontal="center" vertical="center" wrapText="1"/>
    </xf>
    <xf numFmtId="1" fontId="68" fillId="36" borderId="11" xfId="0" applyNumberFormat="1" applyFont="1" applyFill="1" applyBorder="1" applyAlignment="1">
      <alignment horizontal="center" vertical="center" wrapText="1"/>
    </xf>
    <xf numFmtId="1" fontId="68" fillId="36" borderId="14" xfId="57" applyNumberFormat="1" applyFont="1" applyFill="1" applyBorder="1" applyAlignment="1">
      <alignment horizontal="center" vertical="center" wrapText="1"/>
    </xf>
    <xf numFmtId="9" fontId="68" fillId="36" borderId="16" xfId="0" applyNumberFormat="1" applyFont="1" applyFill="1" applyBorder="1" applyAlignment="1" applyProtection="1">
      <alignment horizontal="center" vertical="center" wrapText="1"/>
      <protection locked="0"/>
    </xf>
    <xf numFmtId="0" fontId="68" fillId="36" borderId="11" xfId="0" applyFont="1" applyFill="1" applyBorder="1" applyAlignment="1" applyProtection="1">
      <alignment horizontal="center" vertical="center" wrapText="1"/>
      <protection locked="0"/>
    </xf>
    <xf numFmtId="0" fontId="68" fillId="0" borderId="11" xfId="0" applyFont="1" applyFill="1" applyBorder="1" applyAlignment="1" applyProtection="1">
      <alignment horizontal="justify" vertical="center" wrapText="1"/>
      <protection locked="0"/>
    </xf>
    <xf numFmtId="0" fontId="3" fillId="36" borderId="11" xfId="0" applyFont="1" applyFill="1" applyBorder="1" applyAlignment="1" applyProtection="1">
      <alignment horizontal="justify" vertical="center" wrapText="1"/>
      <protection locked="0"/>
    </xf>
    <xf numFmtId="0" fontId="58" fillId="39" borderId="11" xfId="47" applyFill="1" applyBorder="1" applyAlignment="1" applyProtection="1">
      <alignment horizontal="justify" vertical="center" wrapText="1"/>
      <protection locked="0"/>
    </xf>
    <xf numFmtId="1" fontId="68" fillId="13" borderId="11" xfId="0" applyNumberFormat="1" applyFont="1" applyFill="1" applyBorder="1" applyAlignment="1" applyProtection="1">
      <alignment horizontal="justify" vertical="center" wrapText="1"/>
      <protection locked="0"/>
    </xf>
    <xf numFmtId="0" fontId="58" fillId="36" borderId="11" xfId="47" applyFill="1" applyBorder="1" applyAlignment="1" applyProtection="1">
      <alignment horizontal="justify" vertical="center" wrapText="1"/>
      <protection locked="0"/>
    </xf>
    <xf numFmtId="0" fontId="13" fillId="39" borderId="27" xfId="0" applyFont="1" applyFill="1" applyBorder="1" applyAlignment="1">
      <alignment horizontal="left" vertical="center" wrapText="1"/>
    </xf>
    <xf numFmtId="0" fontId="13" fillId="39" borderId="30" xfId="0" applyFont="1" applyFill="1" applyBorder="1" applyAlignment="1">
      <alignment horizontal="left" vertical="center" wrapText="1"/>
    </xf>
    <xf numFmtId="1" fontId="68" fillId="36" borderId="14" xfId="0" applyNumberFormat="1" applyFont="1" applyFill="1" applyBorder="1" applyAlignment="1" applyProtection="1">
      <alignment horizontal="center" vertical="center" wrapText="1"/>
      <protection/>
    </xf>
    <xf numFmtId="1" fontId="3" fillId="36" borderId="14" xfId="57" applyNumberFormat="1" applyFont="1" applyFill="1" applyBorder="1" applyAlignment="1" applyProtection="1">
      <alignment horizontal="center" vertical="center" wrapText="1"/>
      <protection/>
    </xf>
    <xf numFmtId="9" fontId="3" fillId="36" borderId="14" xfId="57" applyNumberFormat="1" applyFont="1" applyFill="1" applyBorder="1" applyAlignment="1" applyProtection="1">
      <alignment horizontal="center" vertical="center" wrapText="1"/>
      <protection/>
    </xf>
    <xf numFmtId="1" fontId="68" fillId="36" borderId="11" xfId="0" applyNumberFormat="1" applyFont="1" applyFill="1" applyBorder="1" applyAlignment="1" applyProtection="1">
      <alignment horizontal="center" vertical="center" wrapText="1"/>
      <protection/>
    </xf>
    <xf numFmtId="1" fontId="3" fillId="36" borderId="11" xfId="57" applyNumberFormat="1" applyFont="1" applyFill="1" applyBorder="1" applyAlignment="1" applyProtection="1">
      <alignment horizontal="center" vertical="center" wrapText="1"/>
      <protection/>
    </xf>
    <xf numFmtId="9" fontId="3" fillId="36" borderId="11" xfId="57" applyNumberFormat="1" applyFont="1" applyFill="1" applyBorder="1" applyAlignment="1" applyProtection="1">
      <alignment horizontal="center" vertical="center" wrapText="1"/>
      <protection/>
    </xf>
    <xf numFmtId="9" fontId="68" fillId="36" borderId="11" xfId="0" applyNumberFormat="1" applyFont="1" applyFill="1" applyBorder="1" applyAlignment="1" applyProtection="1">
      <alignment horizontal="center" vertical="center" wrapText="1"/>
      <protection/>
    </xf>
    <xf numFmtId="1" fontId="68" fillId="0" borderId="11" xfId="57" applyNumberFormat="1" applyFont="1" applyFill="1" applyBorder="1" applyAlignment="1" applyProtection="1">
      <alignment horizontal="center" vertical="center" wrapText="1"/>
      <protection/>
    </xf>
    <xf numFmtId="9" fontId="3" fillId="36" borderId="11" xfId="57" applyFont="1" applyFill="1" applyBorder="1" applyAlignment="1" applyProtection="1">
      <alignment horizontal="center" vertical="center" wrapText="1"/>
      <protection/>
    </xf>
    <xf numFmtId="9" fontId="3" fillId="0" borderId="11" xfId="57" applyFont="1" applyFill="1" applyBorder="1" applyAlignment="1" applyProtection="1">
      <alignment horizontal="center" vertical="center" wrapText="1"/>
      <protection/>
    </xf>
    <xf numFmtId="1" fontId="68" fillId="36" borderId="11" xfId="57" applyNumberFormat="1" applyFont="1" applyFill="1" applyBorder="1" applyAlignment="1" applyProtection="1">
      <alignment horizontal="center" vertical="center" wrapText="1"/>
      <protection/>
    </xf>
    <xf numFmtId="9" fontId="68" fillId="13" borderId="11" xfId="57" applyNumberFormat="1" applyFont="1" applyFill="1" applyBorder="1" applyAlignment="1" applyProtection="1">
      <alignment horizontal="center" vertical="center" wrapText="1"/>
      <protection/>
    </xf>
    <xf numFmtId="9" fontId="68" fillId="36" borderId="11" xfId="57" applyNumberFormat="1" applyFont="1" applyFill="1" applyBorder="1" applyAlignment="1" applyProtection="1">
      <alignment horizontal="center" vertical="center" wrapText="1"/>
      <protection/>
    </xf>
    <xf numFmtId="9" fontId="68" fillId="36" borderId="16" xfId="0" applyNumberFormat="1" applyFont="1" applyFill="1" applyBorder="1" applyAlignment="1" applyProtection="1">
      <alignment horizontal="center" vertical="center" wrapText="1"/>
      <protection/>
    </xf>
    <xf numFmtId="9" fontId="3" fillId="36" borderId="16" xfId="57" applyFont="1" applyFill="1" applyBorder="1" applyAlignment="1" applyProtection="1">
      <alignment horizontal="center" vertical="center" wrapText="1"/>
      <protection/>
    </xf>
    <xf numFmtId="0" fontId="75" fillId="43" borderId="26" xfId="0" applyFont="1" applyFill="1" applyBorder="1" applyAlignment="1" applyProtection="1">
      <alignment horizontal="center" vertical="center" wrapText="1"/>
      <protection locked="0"/>
    </xf>
    <xf numFmtId="0" fontId="75" fillId="43" borderId="35" xfId="0" applyFont="1" applyFill="1" applyBorder="1" applyAlignment="1" applyProtection="1">
      <alignment horizontal="center" vertical="center" wrapText="1"/>
      <protection locked="0"/>
    </xf>
    <xf numFmtId="0" fontId="75" fillId="43" borderId="20" xfId="0" applyFont="1" applyFill="1" applyBorder="1" applyAlignment="1" applyProtection="1">
      <alignment horizontal="center" vertical="center" wrapText="1"/>
      <protection locked="0"/>
    </xf>
    <xf numFmtId="0" fontId="76" fillId="29" borderId="26" xfId="0" applyFont="1" applyFill="1" applyBorder="1" applyAlignment="1" applyProtection="1">
      <alignment horizontal="center" vertical="center" wrapText="1"/>
      <protection locked="0"/>
    </xf>
    <xf numFmtId="0" fontId="76" fillId="29" borderId="35" xfId="0" applyFont="1" applyFill="1" applyBorder="1" applyAlignment="1" applyProtection="1">
      <alignment horizontal="center" vertical="center" wrapText="1"/>
      <protection locked="0"/>
    </xf>
    <xf numFmtId="0" fontId="76" fillId="29" borderId="20" xfId="0" applyFont="1" applyFill="1" applyBorder="1" applyAlignment="1" applyProtection="1">
      <alignment horizontal="center" vertical="center" wrapText="1"/>
      <protection locked="0"/>
    </xf>
    <xf numFmtId="0" fontId="76" fillId="26" borderId="26" xfId="0" applyFont="1" applyFill="1" applyBorder="1" applyAlignment="1" applyProtection="1">
      <alignment horizontal="center" vertical="center" wrapText="1"/>
      <protection locked="0"/>
    </xf>
    <xf numFmtId="0" fontId="76" fillId="26" borderId="35" xfId="0" applyFont="1" applyFill="1" applyBorder="1" applyAlignment="1" applyProtection="1">
      <alignment horizontal="center" vertical="center" wrapText="1"/>
      <protection locked="0"/>
    </xf>
    <xf numFmtId="0" fontId="76" fillId="26" borderId="20" xfId="0" applyFont="1" applyFill="1" applyBorder="1" applyAlignment="1" applyProtection="1">
      <alignment horizontal="center" vertical="center" wrapText="1"/>
      <protection locked="0"/>
    </xf>
    <xf numFmtId="0" fontId="76" fillId="39" borderId="26" xfId="0" applyFont="1" applyFill="1" applyBorder="1" applyAlignment="1" applyProtection="1">
      <alignment horizontal="center" vertical="center" wrapText="1"/>
      <protection locked="0"/>
    </xf>
    <xf numFmtId="0" fontId="76" fillId="39" borderId="35" xfId="0" applyFont="1" applyFill="1" applyBorder="1" applyAlignment="1" applyProtection="1">
      <alignment horizontal="center" vertical="center" wrapText="1"/>
      <protection locked="0"/>
    </xf>
    <xf numFmtId="0" fontId="76" fillId="39" borderId="20" xfId="0" applyFont="1" applyFill="1" applyBorder="1" applyAlignment="1" applyProtection="1">
      <alignment horizontal="center" vertical="center" wrapText="1"/>
      <protection locked="0"/>
    </xf>
    <xf numFmtId="0" fontId="77" fillId="26" borderId="26" xfId="0" applyFont="1" applyFill="1" applyBorder="1" applyAlignment="1" applyProtection="1">
      <alignment horizontal="center" vertical="center" wrapText="1"/>
      <protection locked="0"/>
    </xf>
    <xf numFmtId="0" fontId="77" fillId="26" borderId="35" xfId="0" applyFont="1" applyFill="1" applyBorder="1" applyAlignment="1" applyProtection="1">
      <alignment horizontal="center" vertical="center" wrapText="1"/>
      <protection locked="0"/>
    </xf>
    <xf numFmtId="0" fontId="77" fillId="26" borderId="20" xfId="0" applyFont="1" applyFill="1" applyBorder="1" applyAlignment="1" applyProtection="1">
      <alignment horizontal="center" vertical="center" wrapText="1"/>
      <protection locked="0"/>
    </xf>
    <xf numFmtId="0" fontId="73" fillId="36" borderId="0" xfId="0" applyFont="1" applyFill="1" applyBorder="1" applyAlignment="1">
      <alignment horizontal="right" vertical="center" wrapText="1"/>
    </xf>
    <xf numFmtId="0" fontId="68" fillId="36" borderId="15" xfId="0" applyFont="1" applyFill="1" applyBorder="1" applyAlignment="1" applyProtection="1">
      <alignment horizontal="center" vertical="center" wrapText="1"/>
      <protection locked="0"/>
    </xf>
    <xf numFmtId="0" fontId="68" fillId="36" borderId="26" xfId="0" applyFont="1" applyFill="1" applyBorder="1" applyAlignment="1" applyProtection="1">
      <alignment horizontal="center" vertical="center" wrapText="1"/>
      <protection locked="0"/>
    </xf>
    <xf numFmtId="0" fontId="68" fillId="36" borderId="20" xfId="0" applyFont="1" applyFill="1" applyBorder="1" applyAlignment="1" applyProtection="1">
      <alignment horizontal="center" vertical="center" wrapText="1"/>
      <protection locked="0"/>
    </xf>
    <xf numFmtId="0" fontId="5" fillId="39" borderId="27"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4" xfId="0" applyFont="1" applyFill="1" applyBorder="1" applyAlignment="1">
      <alignment horizontal="center" vertical="center" wrapText="1"/>
    </xf>
    <xf numFmtId="9" fontId="3" fillId="36" borderId="26" xfId="57" applyFont="1" applyFill="1" applyBorder="1" applyAlignment="1" applyProtection="1">
      <alignment horizontal="center" vertical="center" wrapText="1"/>
      <protection locked="0"/>
    </xf>
    <xf numFmtId="9" fontId="3" fillId="36" borderId="20" xfId="57" applyFont="1" applyFill="1" applyBorder="1" applyAlignment="1" applyProtection="1">
      <alignment horizontal="center" vertical="center" wrapText="1"/>
      <protection locked="0"/>
    </xf>
    <xf numFmtId="0" fontId="5" fillId="36" borderId="0" xfId="0" applyFont="1" applyFill="1" applyBorder="1" applyAlignment="1">
      <alignment horizontal="center" vertical="center" wrapText="1"/>
    </xf>
    <xf numFmtId="0" fontId="2" fillId="39" borderId="27"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5" fillId="16" borderId="27"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24" xfId="0" applyFont="1" applyFill="1" applyBorder="1" applyAlignment="1">
      <alignment horizontal="center" vertical="center" wrapText="1"/>
    </xf>
    <xf numFmtId="0" fontId="70" fillId="36" borderId="26" xfId="0" applyFont="1" applyFill="1" applyBorder="1" applyAlignment="1" applyProtection="1">
      <alignment horizontal="center" vertical="center" wrapText="1"/>
      <protection locked="0"/>
    </xf>
    <xf numFmtId="0" fontId="70" fillId="36" borderId="20" xfId="0" applyFont="1" applyFill="1" applyBorder="1" applyAlignment="1" applyProtection="1">
      <alignment horizontal="center" vertical="center" wrapText="1"/>
      <protection locked="0"/>
    </xf>
    <xf numFmtId="22" fontId="78" fillId="14" borderId="11" xfId="0" applyNumberFormat="1" applyFont="1" applyFill="1" applyBorder="1" applyAlignment="1">
      <alignment horizontal="center" vertical="center"/>
    </xf>
    <xf numFmtId="0" fontId="78" fillId="14" borderId="11" xfId="0" applyFont="1" applyFill="1" applyBorder="1" applyAlignment="1">
      <alignment horizontal="center" vertical="center"/>
    </xf>
    <xf numFmtId="0" fontId="78" fillId="8" borderId="11" xfId="0" applyFont="1" applyFill="1" applyBorder="1" applyAlignment="1">
      <alignment horizontal="center" vertical="center"/>
    </xf>
    <xf numFmtId="0" fontId="78" fillId="8" borderId="12" xfId="0" applyFont="1" applyFill="1" applyBorder="1" applyAlignment="1">
      <alignment horizontal="center" vertical="center"/>
    </xf>
    <xf numFmtId="0" fontId="2" fillId="19" borderId="24"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5" fillId="39" borderId="33"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34" xfId="0" applyFont="1" applyFill="1" applyBorder="1" applyAlignment="1">
      <alignment horizontal="center" vertical="center" wrapText="1"/>
    </xf>
    <xf numFmtId="0" fontId="5" fillId="16" borderId="33"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34" xfId="0" applyFont="1" applyFill="1" applyBorder="1" applyAlignment="1">
      <alignment horizontal="center" vertical="center" wrapText="1"/>
    </xf>
    <xf numFmtId="0" fontId="2" fillId="19" borderId="22"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6" borderId="27" xfId="0" applyFont="1" applyFill="1" applyBorder="1" applyAlignment="1">
      <alignment horizontal="center" vertical="center" wrapText="1"/>
    </xf>
    <xf numFmtId="0" fontId="5" fillId="38" borderId="33"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8" borderId="34" xfId="0" applyFont="1" applyFill="1" applyBorder="1" applyAlignment="1">
      <alignment horizontal="center" vertical="center" wrapText="1"/>
    </xf>
    <xf numFmtId="0" fontId="5" fillId="38" borderId="27"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24" xfId="0" applyFont="1" applyFill="1" applyBorder="1" applyAlignment="1">
      <alignment horizontal="center" vertical="center" wrapText="1"/>
    </xf>
    <xf numFmtId="0" fontId="5" fillId="19" borderId="33"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34" xfId="0" applyFont="1" applyFill="1" applyBorder="1" applyAlignment="1">
      <alignment horizontal="center" vertical="center" wrapText="1"/>
    </xf>
    <xf numFmtId="0" fontId="2" fillId="41" borderId="27"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2" fillId="37" borderId="36"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5" fillId="37" borderId="33"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34" xfId="0" applyFont="1" applyFill="1" applyBorder="1" applyAlignment="1">
      <alignment horizontal="center" vertical="center" wrapText="1"/>
    </xf>
    <xf numFmtId="0" fontId="5" fillId="37" borderId="27"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29" xfId="0" applyFont="1" applyFill="1" applyBorder="1" applyAlignment="1">
      <alignment horizontal="center" vertical="center" wrapText="1"/>
    </xf>
    <xf numFmtId="0" fontId="5" fillId="41" borderId="33"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41" borderId="34" xfId="0" applyFont="1" applyFill="1" applyBorder="1" applyAlignment="1">
      <alignment horizontal="center" vertical="center" wrapText="1"/>
    </xf>
    <xf numFmtId="0" fontId="5" fillId="19" borderId="27"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24" xfId="0" applyFont="1" applyFill="1" applyBorder="1" applyAlignment="1">
      <alignment horizontal="center" vertical="center" wrapText="1"/>
    </xf>
    <xf numFmtId="0" fontId="2" fillId="16" borderId="24"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2" fillId="19" borderId="27" xfId="0" applyFont="1" applyFill="1" applyBorder="1" applyAlignment="1">
      <alignment horizontal="center" vertical="center" wrapText="1"/>
    </xf>
    <xf numFmtId="0" fontId="2" fillId="39" borderId="24" xfId="0" applyFont="1" applyFill="1" applyBorder="1" applyAlignment="1">
      <alignment horizontal="center" vertical="center" wrapText="1"/>
    </xf>
    <xf numFmtId="0" fontId="2" fillId="41" borderId="24" xfId="0" applyFont="1" applyFill="1" applyBorder="1" applyAlignment="1">
      <alignment horizontal="center" vertical="center" wrapText="1"/>
    </xf>
    <xf numFmtId="0" fontId="5" fillId="41" borderId="27"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24"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37" xfId="0" applyFont="1" applyFill="1" applyBorder="1" applyAlignment="1">
      <alignment horizontal="center" vertical="center" wrapText="1"/>
    </xf>
    <xf numFmtId="0" fontId="3" fillId="36" borderId="22" xfId="0" applyFont="1" applyFill="1" applyBorder="1" applyAlignment="1">
      <alignment horizontal="justify" vertical="center" wrapText="1"/>
    </xf>
    <xf numFmtId="0" fontId="3" fillId="36" borderId="37" xfId="0" applyFont="1" applyFill="1" applyBorder="1" applyAlignment="1">
      <alignment horizontal="justify" vertical="center" wrapText="1"/>
    </xf>
    <xf numFmtId="0" fontId="10" fillId="12" borderId="33" xfId="0" applyFont="1" applyFill="1" applyBorder="1" applyAlignment="1">
      <alignment horizontal="center" vertical="center" wrapText="1"/>
    </xf>
    <xf numFmtId="0" fontId="10" fillId="12" borderId="14" xfId="0" applyFont="1" applyFill="1" applyBorder="1" applyAlignment="1">
      <alignment horizontal="center" vertical="center" wrapText="1"/>
    </xf>
    <xf numFmtId="0" fontId="10" fillId="12" borderId="34"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10" fillId="12" borderId="24" xfId="0" applyFont="1" applyFill="1" applyBorder="1" applyAlignment="1">
      <alignment horizontal="center" vertical="center" wrapText="1"/>
    </xf>
    <xf numFmtId="0" fontId="11" fillId="42" borderId="11" xfId="0" applyFont="1" applyFill="1" applyBorder="1" applyAlignment="1" applyProtection="1">
      <alignment horizontal="center" vertical="center" wrapText="1"/>
      <protection/>
    </xf>
    <xf numFmtId="0" fontId="11" fillId="42" borderId="24" xfId="0" applyFont="1" applyFill="1" applyBorder="1" applyAlignment="1" applyProtection="1">
      <alignment horizontal="center" vertical="center" wrapText="1"/>
      <protection/>
    </xf>
    <xf numFmtId="0" fontId="2" fillId="36" borderId="31" xfId="0" applyFont="1" applyFill="1" applyBorder="1" applyAlignment="1">
      <alignment horizontal="center" vertical="center" wrapText="1"/>
    </xf>
    <xf numFmtId="0" fontId="2" fillId="36" borderId="38" xfId="0" applyFont="1" applyFill="1" applyBorder="1" applyAlignment="1">
      <alignment horizontal="center" vertical="center" wrapText="1"/>
    </xf>
    <xf numFmtId="0" fontId="2" fillId="36" borderId="39" xfId="0" applyFont="1" applyFill="1" applyBorder="1" applyAlignment="1">
      <alignment horizontal="center" vertical="center" wrapText="1"/>
    </xf>
    <xf numFmtId="0" fontId="79" fillId="36" borderId="12" xfId="0" applyFont="1" applyFill="1" applyBorder="1" applyAlignment="1">
      <alignment horizontal="center" vertical="center" textRotation="90" wrapText="1"/>
    </xf>
    <xf numFmtId="0" fontId="79" fillId="36" borderId="40" xfId="0" applyFont="1" applyFill="1" applyBorder="1" applyAlignment="1">
      <alignment horizontal="center" vertical="center" textRotation="90" wrapText="1"/>
    </xf>
    <xf numFmtId="0" fontId="80" fillId="36" borderId="41" xfId="0" applyFont="1" applyFill="1" applyBorder="1" applyAlignment="1" applyProtection="1">
      <alignment horizontal="center" vertical="center" textRotation="90" wrapText="1"/>
      <protection locked="0"/>
    </xf>
    <xf numFmtId="0" fontId="80" fillId="36" borderId="42" xfId="0" applyFont="1" applyFill="1" applyBorder="1" applyAlignment="1" applyProtection="1">
      <alignment horizontal="center" vertical="center" textRotation="90" wrapText="1"/>
      <protection locked="0"/>
    </xf>
    <xf numFmtId="0" fontId="16" fillId="0" borderId="32" xfId="0" applyFont="1" applyBorder="1" applyAlignment="1">
      <alignment horizontal="center" vertical="center" textRotation="90" wrapText="1"/>
    </xf>
    <xf numFmtId="0" fontId="16" fillId="0" borderId="10"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16" fillId="0" borderId="22" xfId="0" applyFont="1" applyBorder="1" applyAlignment="1">
      <alignment horizontal="center" vertical="center" textRotation="90" wrapText="1"/>
    </xf>
    <xf numFmtId="0" fontId="0" fillId="36" borderId="32" xfId="0" applyFill="1" applyBorder="1" applyAlignment="1" applyProtection="1">
      <alignment horizontal="center" vertical="center" wrapText="1"/>
      <protection locked="0"/>
    </xf>
    <xf numFmtId="0" fontId="0" fillId="36" borderId="10" xfId="0" applyFill="1" applyBorder="1" applyAlignment="1" applyProtection="1">
      <alignment horizontal="center" vertical="center" wrapText="1"/>
      <protection locked="0"/>
    </xf>
    <xf numFmtId="0" fontId="0" fillId="36" borderId="26" xfId="0" applyFill="1" applyBorder="1" applyAlignment="1" applyProtection="1">
      <alignment horizontal="center" vertical="center" wrapText="1"/>
      <protection locked="0"/>
    </xf>
    <xf numFmtId="0" fontId="68" fillId="36" borderId="11" xfId="0" applyFont="1" applyFill="1" applyBorder="1" applyAlignment="1" applyProtection="1">
      <alignment horizontal="center" vertical="center" wrapText="1"/>
      <protection locked="0"/>
    </xf>
    <xf numFmtId="0" fontId="0" fillId="36" borderId="12" xfId="0" applyFill="1" applyBorder="1" applyAlignment="1" applyProtection="1">
      <alignment horizontal="center" vertical="center" wrapText="1"/>
      <protection locked="0"/>
    </xf>
    <xf numFmtId="0" fontId="0" fillId="36" borderId="40" xfId="0" applyFill="1" applyBorder="1" applyAlignment="1" applyProtection="1">
      <alignment horizontal="center" vertical="center" wrapText="1"/>
      <protection locked="0"/>
    </xf>
    <xf numFmtId="0" fontId="0" fillId="36" borderId="15" xfId="0" applyFill="1" applyBorder="1" applyAlignment="1" applyProtection="1">
      <alignment horizontal="center" vertical="center" wrapText="1"/>
      <protection locked="0"/>
    </xf>
    <xf numFmtId="0" fontId="68" fillId="36" borderId="22"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Porcentaje 2" xfId="58"/>
    <cellStyle name="Porcentual 2" xfId="59"/>
    <cellStyle name="Rojo" xfId="60"/>
    <cellStyle name="Salida" xfId="61"/>
    <cellStyle name="Texto de advertencia" xfId="62"/>
    <cellStyle name="Texto explicativo" xfId="63"/>
    <cellStyle name="Título" xfId="64"/>
    <cellStyle name="Título 2" xfId="65"/>
    <cellStyle name="Título 3" xfId="66"/>
    <cellStyle name="Total" xfId="67"/>
    <cellStyle name="Verde" xfId="68"/>
  </cellStyles>
  <dxfs count="10">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95275" cy="190500"/>
    <xdr:sp>
      <xdr:nvSpPr>
        <xdr:cNvPr id="1" name="AutoShape 38" descr="Resultado de imagen para boton agregar icono"/>
        <xdr:cNvSpPr>
          <a:spLocks noChangeAspect="1"/>
        </xdr:cNvSpPr>
      </xdr:nvSpPr>
      <xdr:spPr>
        <a:xfrm>
          <a:off x="13411200" y="30861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2" name="AutoShape 39" descr="Resultado de imagen para boton agregar icono"/>
        <xdr:cNvSpPr>
          <a:spLocks noChangeAspect="1"/>
        </xdr:cNvSpPr>
      </xdr:nvSpPr>
      <xdr:spPr>
        <a:xfrm>
          <a:off x="13411200" y="30861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3" name="AutoShape 40" descr="Resultado de imagen para boton agregar icono"/>
        <xdr:cNvSpPr>
          <a:spLocks noChangeAspect="1"/>
        </xdr:cNvSpPr>
      </xdr:nvSpPr>
      <xdr:spPr>
        <a:xfrm>
          <a:off x="13411200" y="30861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4" name="AutoShape 42" descr="Z"/>
        <xdr:cNvSpPr>
          <a:spLocks noChangeAspect="1"/>
        </xdr:cNvSpPr>
      </xdr:nvSpPr>
      <xdr:spPr>
        <a:xfrm>
          <a:off x="13411200" y="30861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13411200" y="1533525"/>
          <a:ext cx="0" cy="259080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uan.jimenez\Mis%20documentos\Juan%20Sebastian%20Jimenez\EVIDENCIAS%20SEPTIEMBRE%202017\Proceso%20GPTL\REVISI&#210;N%20ING%20LEONARDOMatriz%20de%20Riesgos.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uan.jimenez\Desktop\JSJC\EVIDENCIAS%20ENERO%202018\CRONOGRAMA%20PLAN%20DE%20GESTI&#211;N%202018\2018\AGL%202018\PG%20AGL%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GESTION POR PROCESO"/>
      <sheetName val="Hoja2"/>
    </sheetNames>
    <sheetDataSet>
      <sheetData sheetId="1">
        <row r="4">
          <cell r="C4" t="str">
            <v>RETADORA (MEJORA)</v>
          </cell>
        </row>
        <row r="5">
          <cell r="C5" t="str">
            <v>RUTINARIA</v>
          </cell>
        </row>
        <row r="6">
          <cell r="C6" t="str">
            <v>GESTIÓN</v>
          </cell>
        </row>
        <row r="7">
          <cell r="C7" t="str">
            <v>SOSTENIBILIDAD DEL SISTEMA DE GESTIÓN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iernobogota.gov.co/transparencia/instrumentos-gestion-informacion-publica/relacionados-la-informacion/107-registr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41"/>
  <sheetViews>
    <sheetView showGridLines="0" tabSelected="1" zoomScale="70" zoomScaleNormal="70" zoomScalePageLayoutView="0" workbookViewId="0" topLeftCell="M24">
      <selection activeCell="AC14" sqref="AC14:AE25"/>
    </sheetView>
  </sheetViews>
  <sheetFormatPr defaultColWidth="11.421875" defaultRowHeight="15"/>
  <cols>
    <col min="1" max="1" width="8.8515625" style="0" customWidth="1"/>
    <col min="2" max="2" width="26.8515625" style="0" customWidth="1"/>
    <col min="3" max="3" width="30.140625" style="0" customWidth="1"/>
    <col min="4" max="4" width="33.140625" style="0" customWidth="1"/>
    <col min="5" max="5" width="63.140625" style="0" customWidth="1"/>
    <col min="6" max="6" width="39.00390625" style="0" customWidth="1"/>
    <col min="7" max="7" width="36.00390625" style="0" customWidth="1"/>
    <col min="8" max="8" width="33.8515625" style="0" customWidth="1"/>
    <col min="9" max="9" width="39.7109375" style="0" customWidth="1"/>
    <col min="10" max="10" width="11.421875" style="0" customWidth="1"/>
    <col min="11" max="11" width="18.8515625" style="0" customWidth="1"/>
    <col min="12" max="12" width="41.00390625" style="0" customWidth="1"/>
    <col min="17" max="17" width="24.57421875" style="0" customWidth="1"/>
    <col min="18" max="18" width="20.00390625" style="0" hidden="1" customWidth="1"/>
    <col min="19" max="19" width="27.28125" style="0" hidden="1" customWidth="1"/>
    <col min="20" max="20" width="19.57421875" style="0" hidden="1" customWidth="1"/>
    <col min="21" max="21" width="46.28125" style="0" hidden="1" customWidth="1"/>
    <col min="22" max="25" width="11.421875" style="0" hidden="1" customWidth="1"/>
    <col min="26" max="26" width="20.8515625" style="0" hidden="1" customWidth="1"/>
    <col min="27" max="27" width="18.8515625" style="0" hidden="1" customWidth="1"/>
    <col min="28" max="28" width="31.8515625" style="0" customWidth="1"/>
    <col min="29" max="29" width="18.8515625" style="0" customWidth="1"/>
    <col min="30" max="30" width="14.140625" style="0" customWidth="1"/>
    <col min="31" max="31" width="18.421875" style="0" customWidth="1"/>
    <col min="32" max="32" width="80.28125" style="0" customWidth="1"/>
    <col min="33" max="33" width="17.7109375" style="0" customWidth="1"/>
    <col min="34" max="34" width="33.7109375" style="0" customWidth="1"/>
    <col min="35" max="35" width="19.7109375" style="0" customWidth="1"/>
    <col min="36" max="37" width="16.421875" style="0" customWidth="1"/>
    <col min="38" max="38" width="40.00390625" style="0" customWidth="1"/>
    <col min="39" max="39" width="20.00390625" style="0" customWidth="1"/>
    <col min="40" max="40" width="31.421875" style="0" customWidth="1"/>
    <col min="46" max="46" width="33.421875" style="0" customWidth="1"/>
    <col min="49" max="49" width="14.8515625" style="0" customWidth="1"/>
    <col min="50" max="50" width="14.57421875" style="0" customWidth="1"/>
    <col min="51" max="51" width="20.7109375" style="0" customWidth="1"/>
    <col min="52" max="52" width="33.28125" style="0" customWidth="1"/>
    <col min="53" max="53" width="25.8515625" style="0" customWidth="1"/>
    <col min="54" max="54" width="31.421875" style="0" customWidth="1"/>
    <col min="55" max="55" width="18.421875" style="0" customWidth="1"/>
    <col min="56" max="56" width="19.8515625" style="0" customWidth="1"/>
  </cols>
  <sheetData>
    <row r="1" spans="1:27" ht="40.5" customHeight="1">
      <c r="A1" s="243"/>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row>
    <row r="2" spans="1:27" ht="40.5" customHeight="1" thickBot="1">
      <c r="A2" s="245" t="s">
        <v>25</v>
      </c>
      <c r="B2" s="245"/>
      <c r="C2" s="245"/>
      <c r="D2" s="245"/>
      <c r="E2" s="246"/>
      <c r="F2" s="246"/>
      <c r="G2" s="246"/>
      <c r="H2" s="246"/>
      <c r="I2" s="246"/>
      <c r="J2" s="246"/>
      <c r="K2" s="245"/>
      <c r="L2" s="245"/>
      <c r="M2" s="245"/>
      <c r="N2" s="245"/>
      <c r="O2" s="245"/>
      <c r="P2" s="245"/>
      <c r="Q2" s="245"/>
      <c r="R2" s="245"/>
      <c r="S2" s="245"/>
      <c r="T2" s="245"/>
      <c r="U2" s="245"/>
      <c r="V2" s="245"/>
      <c r="W2" s="245"/>
      <c r="X2" s="245"/>
      <c r="Y2" s="245"/>
      <c r="Z2" s="245"/>
      <c r="AA2" s="245"/>
    </row>
    <row r="3" spans="1:56" ht="15" customHeight="1">
      <c r="A3" s="294" t="s">
        <v>97</v>
      </c>
      <c r="B3" s="294"/>
      <c r="C3" s="295">
        <v>2018</v>
      </c>
      <c r="D3" s="296"/>
      <c r="E3" s="299" t="s">
        <v>100</v>
      </c>
      <c r="F3" s="300"/>
      <c r="G3" s="300"/>
      <c r="H3" s="300"/>
      <c r="I3" s="300"/>
      <c r="J3" s="301"/>
      <c r="K3" s="119"/>
      <c r="L3" s="119"/>
      <c r="M3" s="119"/>
      <c r="N3" s="119"/>
      <c r="O3" s="119"/>
      <c r="P3" s="119"/>
      <c r="Q3" s="119"/>
      <c r="R3" s="119"/>
      <c r="S3" s="119"/>
      <c r="T3" s="119"/>
      <c r="U3" s="119"/>
      <c r="V3" s="119"/>
      <c r="W3" s="119"/>
      <c r="X3" s="119"/>
      <c r="Y3" s="119"/>
      <c r="Z3" s="119"/>
      <c r="AA3" s="120"/>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ht="15" customHeight="1">
      <c r="A4" s="294" t="s">
        <v>98</v>
      </c>
      <c r="B4" s="294"/>
      <c r="C4" s="295" t="s">
        <v>107</v>
      </c>
      <c r="D4" s="296"/>
      <c r="E4" s="123" t="s">
        <v>101</v>
      </c>
      <c r="F4" s="121" t="s">
        <v>102</v>
      </c>
      <c r="G4" s="302" t="s">
        <v>103</v>
      </c>
      <c r="H4" s="302"/>
      <c r="I4" s="302"/>
      <c r="J4" s="303"/>
      <c r="K4" s="119"/>
      <c r="L4" s="119"/>
      <c r="M4" s="119"/>
      <c r="N4" s="119"/>
      <c r="O4" s="119"/>
      <c r="P4" s="119"/>
      <c r="Q4" s="119"/>
      <c r="R4" s="119"/>
      <c r="S4" s="119"/>
      <c r="T4" s="119"/>
      <c r="U4" s="119"/>
      <c r="V4" s="119"/>
      <c r="W4" s="119"/>
      <c r="X4" s="119"/>
      <c r="Y4" s="119"/>
      <c r="Z4" s="119"/>
      <c r="AA4" s="120"/>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ht="132" customHeight="1">
      <c r="A5" s="294" t="s">
        <v>23</v>
      </c>
      <c r="B5" s="294"/>
      <c r="C5" s="297" t="s">
        <v>106</v>
      </c>
      <c r="D5" s="298"/>
      <c r="E5" s="126">
        <v>1</v>
      </c>
      <c r="F5" s="140">
        <v>43119</v>
      </c>
      <c r="G5" s="304" t="s">
        <v>209</v>
      </c>
      <c r="H5" s="304"/>
      <c r="I5" s="304"/>
      <c r="J5" s="305"/>
      <c r="K5" s="119"/>
      <c r="L5" s="119"/>
      <c r="M5" s="119"/>
      <c r="N5" s="119"/>
      <c r="O5" s="119"/>
      <c r="P5" s="119"/>
      <c r="Q5" s="119"/>
      <c r="R5" s="119"/>
      <c r="S5" s="119"/>
      <c r="T5" s="119"/>
      <c r="U5" s="119"/>
      <c r="V5" s="119"/>
      <c r="W5" s="119"/>
      <c r="X5" s="119"/>
      <c r="Y5" s="119"/>
      <c r="Z5" s="119"/>
      <c r="AA5" s="120"/>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ht="81.75" customHeight="1">
      <c r="A6" s="294" t="s">
        <v>24</v>
      </c>
      <c r="B6" s="294"/>
      <c r="C6" s="297" t="s">
        <v>108</v>
      </c>
      <c r="D6" s="298"/>
      <c r="E6" s="124"/>
      <c r="F6" s="122"/>
      <c r="G6" s="304"/>
      <c r="H6" s="304"/>
      <c r="I6" s="304"/>
      <c r="J6" s="305"/>
      <c r="K6" s="119"/>
      <c r="L6" s="119"/>
      <c r="M6" s="119"/>
      <c r="N6" s="119"/>
      <c r="O6" s="119"/>
      <c r="P6" s="119"/>
      <c r="Q6" s="119"/>
      <c r="R6" s="119"/>
      <c r="S6" s="119"/>
      <c r="T6" s="119"/>
      <c r="U6" s="119"/>
      <c r="V6" s="119"/>
      <c r="W6" s="119"/>
      <c r="X6" s="119"/>
      <c r="Y6" s="119"/>
      <c r="Z6" s="119"/>
      <c r="AA6" s="120"/>
      <c r="AB6" s="3"/>
      <c r="AC6" s="23"/>
      <c r="AD6" s="23"/>
      <c r="AE6" s="23"/>
      <c r="AF6" s="23"/>
      <c r="AG6" s="23"/>
      <c r="AH6" s="3"/>
      <c r="AI6" s="23"/>
      <c r="AJ6" s="23"/>
      <c r="AK6" s="23"/>
      <c r="AL6" s="23"/>
      <c r="AM6" s="23"/>
      <c r="AN6" s="3"/>
      <c r="AO6" s="23"/>
      <c r="AP6" s="23"/>
      <c r="AQ6" s="23"/>
      <c r="AR6" s="23"/>
      <c r="AS6" s="23"/>
      <c r="AT6" s="3"/>
      <c r="AU6" s="23"/>
      <c r="AV6" s="23"/>
      <c r="AW6" s="23"/>
      <c r="AX6" s="23"/>
      <c r="AY6" s="23"/>
      <c r="AZ6" s="3"/>
      <c r="BA6" s="23"/>
      <c r="BB6" s="23"/>
      <c r="BC6" s="23"/>
      <c r="BD6" s="23"/>
    </row>
    <row r="7" spans="1:56" ht="15.75" customHeight="1" thickBot="1">
      <c r="A7" s="294" t="s">
        <v>99</v>
      </c>
      <c r="B7" s="294"/>
      <c r="C7" s="295" t="s">
        <v>109</v>
      </c>
      <c r="D7" s="296"/>
      <c r="E7" s="90"/>
      <c r="F7" s="125"/>
      <c r="G7" s="306"/>
      <c r="H7" s="307"/>
      <c r="I7" s="307"/>
      <c r="J7" s="308"/>
      <c r="K7" s="119"/>
      <c r="L7" s="119"/>
      <c r="M7" s="119"/>
      <c r="N7" s="119"/>
      <c r="O7" s="119"/>
      <c r="P7" s="119"/>
      <c r="Q7" s="119"/>
      <c r="R7" s="119"/>
      <c r="S7" s="119"/>
      <c r="T7" s="119"/>
      <c r="U7" s="119"/>
      <c r="V7" s="119"/>
      <c r="W7" s="119"/>
      <c r="X7" s="119"/>
      <c r="Y7" s="119"/>
      <c r="Z7" s="119"/>
      <c r="AA7" s="120"/>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row>
    <row r="8" spans="1:56" ht="15.75" thickBot="1">
      <c r="A8" s="2" t="s">
        <v>96</v>
      </c>
      <c r="B8" s="3"/>
      <c r="C8" s="3"/>
      <c r="D8" s="3"/>
      <c r="E8" s="3"/>
      <c r="F8" s="3"/>
      <c r="G8" s="3"/>
      <c r="H8" s="3"/>
      <c r="I8" s="3"/>
      <c r="J8" s="3"/>
      <c r="K8" s="3"/>
      <c r="L8" s="3"/>
      <c r="M8" s="3"/>
      <c r="N8" s="3"/>
      <c r="O8" s="3"/>
      <c r="P8" s="3"/>
      <c r="Q8" s="3"/>
      <c r="R8" s="1"/>
      <c r="S8" s="1"/>
      <c r="T8" s="1"/>
      <c r="U8" s="1"/>
      <c r="V8" s="1"/>
      <c r="W8" s="1"/>
      <c r="X8" s="1"/>
      <c r="Y8" s="1"/>
      <c r="Z8" s="1"/>
      <c r="AA8" s="1"/>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row>
    <row r="9" spans="1:56" ht="15">
      <c r="A9" s="259" t="s">
        <v>64</v>
      </c>
      <c r="B9" s="260"/>
      <c r="C9" s="260"/>
      <c r="D9" s="261"/>
      <c r="E9" s="273"/>
      <c r="F9" s="274"/>
      <c r="G9" s="274"/>
      <c r="H9" s="274"/>
      <c r="I9" s="274"/>
      <c r="J9" s="274"/>
      <c r="K9" s="274"/>
      <c r="L9" s="274"/>
      <c r="M9" s="274"/>
      <c r="N9" s="274"/>
      <c r="O9" s="274"/>
      <c r="P9" s="274"/>
      <c r="Q9" s="274"/>
      <c r="R9" s="274"/>
      <c r="S9" s="274"/>
      <c r="T9" s="274"/>
      <c r="U9" s="274"/>
      <c r="V9" s="274"/>
      <c r="W9" s="274"/>
      <c r="X9" s="274"/>
      <c r="Y9" s="274"/>
      <c r="Z9" s="274"/>
      <c r="AA9" s="275"/>
      <c r="AB9" s="280" t="s">
        <v>65</v>
      </c>
      <c r="AC9" s="281"/>
      <c r="AD9" s="281"/>
      <c r="AE9" s="281"/>
      <c r="AF9" s="281"/>
      <c r="AG9" s="282"/>
      <c r="AH9" s="265" t="s">
        <v>65</v>
      </c>
      <c r="AI9" s="266"/>
      <c r="AJ9" s="266"/>
      <c r="AK9" s="266"/>
      <c r="AL9" s="266"/>
      <c r="AM9" s="267"/>
      <c r="AN9" s="280" t="s">
        <v>65</v>
      </c>
      <c r="AO9" s="281"/>
      <c r="AP9" s="281"/>
      <c r="AQ9" s="281"/>
      <c r="AR9" s="281"/>
      <c r="AS9" s="282"/>
      <c r="AT9" s="249" t="s">
        <v>65</v>
      </c>
      <c r="AU9" s="250"/>
      <c r="AV9" s="250"/>
      <c r="AW9" s="250"/>
      <c r="AX9" s="250"/>
      <c r="AY9" s="251"/>
      <c r="AZ9" s="252" t="s">
        <v>65</v>
      </c>
      <c r="BA9" s="253"/>
      <c r="BB9" s="253"/>
      <c r="BC9" s="253"/>
      <c r="BD9" s="254"/>
    </row>
    <row r="10" spans="1:56" ht="15.75" thickBot="1">
      <c r="A10" s="262"/>
      <c r="B10" s="263"/>
      <c r="C10" s="263"/>
      <c r="D10" s="264"/>
      <c r="E10" s="276"/>
      <c r="F10" s="277"/>
      <c r="G10" s="277"/>
      <c r="H10" s="277"/>
      <c r="I10" s="277"/>
      <c r="J10" s="277"/>
      <c r="K10" s="277"/>
      <c r="L10" s="277"/>
      <c r="M10" s="277"/>
      <c r="N10" s="277"/>
      <c r="O10" s="277"/>
      <c r="P10" s="277"/>
      <c r="Q10" s="277"/>
      <c r="R10" s="277"/>
      <c r="S10" s="277"/>
      <c r="T10" s="277"/>
      <c r="U10" s="277"/>
      <c r="V10" s="277"/>
      <c r="W10" s="278"/>
      <c r="X10" s="278"/>
      <c r="Y10" s="278"/>
      <c r="Z10" s="278"/>
      <c r="AA10" s="279"/>
      <c r="AB10" s="291" t="s">
        <v>0</v>
      </c>
      <c r="AC10" s="292"/>
      <c r="AD10" s="292"/>
      <c r="AE10" s="292"/>
      <c r="AF10" s="292"/>
      <c r="AG10" s="293"/>
      <c r="AH10" s="283" t="s">
        <v>1</v>
      </c>
      <c r="AI10" s="284"/>
      <c r="AJ10" s="284"/>
      <c r="AK10" s="284"/>
      <c r="AL10" s="284"/>
      <c r="AM10" s="285"/>
      <c r="AN10" s="291" t="s">
        <v>2</v>
      </c>
      <c r="AO10" s="292"/>
      <c r="AP10" s="292"/>
      <c r="AQ10" s="292"/>
      <c r="AR10" s="292"/>
      <c r="AS10" s="293"/>
      <c r="AT10" s="230" t="s">
        <v>3</v>
      </c>
      <c r="AU10" s="231"/>
      <c r="AV10" s="231"/>
      <c r="AW10" s="231"/>
      <c r="AX10" s="231"/>
      <c r="AY10" s="232"/>
      <c r="AZ10" s="238" t="s">
        <v>84</v>
      </c>
      <c r="BA10" s="239"/>
      <c r="BB10" s="239"/>
      <c r="BC10" s="239"/>
      <c r="BD10" s="240"/>
    </row>
    <row r="11" spans="1:56" ht="0.75" customHeight="1">
      <c r="A11" s="83"/>
      <c r="B11" s="59"/>
      <c r="C11" s="59"/>
      <c r="D11" s="84"/>
      <c r="E11" s="270" t="s">
        <v>4</v>
      </c>
      <c r="F11" s="271"/>
      <c r="G11" s="271"/>
      <c r="H11" s="271"/>
      <c r="I11" s="271"/>
      <c r="J11" s="271"/>
      <c r="K11" s="271"/>
      <c r="L11" s="271"/>
      <c r="M11" s="271"/>
      <c r="N11" s="271"/>
      <c r="O11" s="271"/>
      <c r="P11" s="271"/>
      <c r="Q11" s="271"/>
      <c r="R11" s="271"/>
      <c r="S11" s="271"/>
      <c r="T11" s="272"/>
      <c r="U11" s="117"/>
      <c r="V11" s="63"/>
      <c r="W11" s="265" t="s">
        <v>26</v>
      </c>
      <c r="X11" s="266"/>
      <c r="Y11" s="266"/>
      <c r="Z11" s="266"/>
      <c r="AA11" s="267"/>
      <c r="AB11" s="268" t="s">
        <v>5</v>
      </c>
      <c r="AC11" s="269"/>
      <c r="AD11" s="269"/>
      <c r="AE11" s="287" t="s">
        <v>6</v>
      </c>
      <c r="AF11" s="269" t="s">
        <v>7</v>
      </c>
      <c r="AG11" s="290" t="s">
        <v>8</v>
      </c>
      <c r="AH11" s="288" t="s">
        <v>5</v>
      </c>
      <c r="AI11" s="248"/>
      <c r="AJ11" s="248"/>
      <c r="AK11" s="248" t="s">
        <v>6</v>
      </c>
      <c r="AL11" s="248" t="s">
        <v>7</v>
      </c>
      <c r="AM11" s="247" t="s">
        <v>8</v>
      </c>
      <c r="AN11" s="268" t="s">
        <v>5</v>
      </c>
      <c r="AO11" s="269"/>
      <c r="AP11" s="269"/>
      <c r="AQ11" s="269" t="s">
        <v>6</v>
      </c>
      <c r="AR11" s="269" t="s">
        <v>7</v>
      </c>
      <c r="AS11" s="290" t="s">
        <v>8</v>
      </c>
      <c r="AT11" s="236" t="s">
        <v>5</v>
      </c>
      <c r="AU11" s="237"/>
      <c r="AV11" s="237"/>
      <c r="AW11" s="237" t="s">
        <v>6</v>
      </c>
      <c r="AX11" s="237" t="s">
        <v>7</v>
      </c>
      <c r="AY11" s="289" t="s">
        <v>8</v>
      </c>
      <c r="AZ11" s="258" t="s">
        <v>5</v>
      </c>
      <c r="BA11" s="257"/>
      <c r="BB11" s="257"/>
      <c r="BC11" s="257" t="s">
        <v>6</v>
      </c>
      <c r="BD11" s="286" t="s">
        <v>72</v>
      </c>
    </row>
    <row r="12" spans="1:56" ht="51">
      <c r="A12" s="85" t="s">
        <v>18</v>
      </c>
      <c r="B12" s="11" t="s">
        <v>19</v>
      </c>
      <c r="C12" s="11" t="s">
        <v>104</v>
      </c>
      <c r="D12" s="86" t="s">
        <v>79</v>
      </c>
      <c r="E12" s="91" t="s">
        <v>78</v>
      </c>
      <c r="F12" s="6" t="s">
        <v>87</v>
      </c>
      <c r="G12" s="6" t="s">
        <v>77</v>
      </c>
      <c r="H12" s="6" t="s">
        <v>9</v>
      </c>
      <c r="I12" s="6" t="s">
        <v>10</v>
      </c>
      <c r="J12" s="6" t="s">
        <v>11</v>
      </c>
      <c r="K12" s="6" t="s">
        <v>44</v>
      </c>
      <c r="L12" s="6" t="s">
        <v>12</v>
      </c>
      <c r="M12" s="6" t="s">
        <v>80</v>
      </c>
      <c r="N12" s="6" t="s">
        <v>81</v>
      </c>
      <c r="O12" s="6" t="s">
        <v>82</v>
      </c>
      <c r="P12" s="6" t="s">
        <v>83</v>
      </c>
      <c r="Q12" s="6" t="s">
        <v>85</v>
      </c>
      <c r="R12" s="6" t="s">
        <v>13</v>
      </c>
      <c r="S12" s="6" t="s">
        <v>14</v>
      </c>
      <c r="T12" s="6" t="s">
        <v>15</v>
      </c>
      <c r="U12" s="6" t="s">
        <v>105</v>
      </c>
      <c r="V12" s="62" t="s">
        <v>33</v>
      </c>
      <c r="W12" s="99" t="s">
        <v>27</v>
      </c>
      <c r="X12" s="61" t="s">
        <v>29</v>
      </c>
      <c r="Y12" s="255" t="s">
        <v>30</v>
      </c>
      <c r="Z12" s="256"/>
      <c r="AA12" s="92" t="s">
        <v>21</v>
      </c>
      <c r="AB12" s="101" t="s">
        <v>9</v>
      </c>
      <c r="AC12" s="58" t="s">
        <v>16</v>
      </c>
      <c r="AD12" s="58" t="s">
        <v>17</v>
      </c>
      <c r="AE12" s="287"/>
      <c r="AF12" s="269"/>
      <c r="AG12" s="290"/>
      <c r="AH12" s="99" t="s">
        <v>9</v>
      </c>
      <c r="AI12" s="61" t="s">
        <v>16</v>
      </c>
      <c r="AJ12" s="61" t="s">
        <v>17</v>
      </c>
      <c r="AK12" s="248"/>
      <c r="AL12" s="248"/>
      <c r="AM12" s="247"/>
      <c r="AN12" s="110" t="s">
        <v>9</v>
      </c>
      <c r="AO12" s="58" t="s">
        <v>16</v>
      </c>
      <c r="AP12" s="58" t="s">
        <v>17</v>
      </c>
      <c r="AQ12" s="269"/>
      <c r="AR12" s="269"/>
      <c r="AS12" s="290"/>
      <c r="AT12" s="106" t="s">
        <v>9</v>
      </c>
      <c r="AU12" s="57" t="s">
        <v>16</v>
      </c>
      <c r="AV12" s="57" t="s">
        <v>17</v>
      </c>
      <c r="AW12" s="237"/>
      <c r="AX12" s="237"/>
      <c r="AY12" s="289"/>
      <c r="AZ12" s="109" t="s">
        <v>9</v>
      </c>
      <c r="BA12" s="60" t="s">
        <v>16</v>
      </c>
      <c r="BB12" s="60" t="s">
        <v>17</v>
      </c>
      <c r="BC12" s="257"/>
      <c r="BD12" s="286"/>
    </row>
    <row r="13" spans="1:56" ht="15.75" thickBot="1">
      <c r="A13" s="87"/>
      <c r="B13" s="47"/>
      <c r="C13" s="47"/>
      <c r="D13" s="88"/>
      <c r="E13" s="93" t="s">
        <v>22</v>
      </c>
      <c r="F13" s="94"/>
      <c r="G13" s="94" t="s">
        <v>22</v>
      </c>
      <c r="H13" s="94" t="s">
        <v>22</v>
      </c>
      <c r="I13" s="94" t="s">
        <v>22</v>
      </c>
      <c r="J13" s="94" t="s">
        <v>22</v>
      </c>
      <c r="K13" s="94" t="s">
        <v>22</v>
      </c>
      <c r="L13" s="94" t="s">
        <v>22</v>
      </c>
      <c r="M13" s="95" t="s">
        <v>22</v>
      </c>
      <c r="N13" s="95" t="s">
        <v>22</v>
      </c>
      <c r="O13" s="95" t="s">
        <v>22</v>
      </c>
      <c r="P13" s="95" t="s">
        <v>22</v>
      </c>
      <c r="Q13" s="94" t="s">
        <v>22</v>
      </c>
      <c r="R13" s="94" t="s">
        <v>22</v>
      </c>
      <c r="S13" s="94" t="s">
        <v>22</v>
      </c>
      <c r="T13" s="94" t="s">
        <v>22</v>
      </c>
      <c r="U13" s="98"/>
      <c r="V13" s="98"/>
      <c r="W13" s="100" t="s">
        <v>28</v>
      </c>
      <c r="X13" s="96" t="s">
        <v>22</v>
      </c>
      <c r="Y13" s="96" t="s">
        <v>31</v>
      </c>
      <c r="Z13" s="96" t="s">
        <v>32</v>
      </c>
      <c r="AA13" s="97" t="s">
        <v>22</v>
      </c>
      <c r="AB13" s="102" t="s">
        <v>22</v>
      </c>
      <c r="AC13" s="77" t="s">
        <v>22</v>
      </c>
      <c r="AD13" s="77"/>
      <c r="AE13" s="78" t="s">
        <v>22</v>
      </c>
      <c r="AF13" s="77" t="s">
        <v>22</v>
      </c>
      <c r="AG13" s="103" t="s">
        <v>22</v>
      </c>
      <c r="AH13" s="104" t="s">
        <v>22</v>
      </c>
      <c r="AI13" s="7" t="s">
        <v>22</v>
      </c>
      <c r="AJ13" s="7" t="s">
        <v>22</v>
      </c>
      <c r="AK13" s="7" t="s">
        <v>22</v>
      </c>
      <c r="AL13" s="7" t="s">
        <v>22</v>
      </c>
      <c r="AM13" s="105" t="s">
        <v>22</v>
      </c>
      <c r="AN13" s="111" t="s">
        <v>22</v>
      </c>
      <c r="AO13" s="112" t="s">
        <v>22</v>
      </c>
      <c r="AP13" s="112" t="s">
        <v>22</v>
      </c>
      <c r="AQ13" s="112"/>
      <c r="AR13" s="112" t="s">
        <v>22</v>
      </c>
      <c r="AS13" s="113" t="s">
        <v>22</v>
      </c>
      <c r="AT13" s="107" t="s">
        <v>22</v>
      </c>
      <c r="AU13" s="79" t="s">
        <v>22</v>
      </c>
      <c r="AV13" s="79" t="s">
        <v>22</v>
      </c>
      <c r="AW13" s="79" t="s">
        <v>22</v>
      </c>
      <c r="AX13" s="79" t="s">
        <v>22</v>
      </c>
      <c r="AY13" s="108" t="s">
        <v>22</v>
      </c>
      <c r="AZ13" s="114" t="s">
        <v>22</v>
      </c>
      <c r="BA13" s="115"/>
      <c r="BB13" s="115" t="s">
        <v>22</v>
      </c>
      <c r="BC13" s="115" t="s">
        <v>22</v>
      </c>
      <c r="BD13" s="116" t="s">
        <v>22</v>
      </c>
    </row>
    <row r="14" spans="1:56" ht="123" customHeight="1">
      <c r="A14" s="89">
        <v>1</v>
      </c>
      <c r="B14" s="309" t="s">
        <v>146</v>
      </c>
      <c r="C14" s="320" t="s">
        <v>144</v>
      </c>
      <c r="D14" s="324" t="s">
        <v>145</v>
      </c>
      <c r="E14" s="149" t="s">
        <v>110</v>
      </c>
      <c r="F14" s="150">
        <v>0.072</v>
      </c>
      <c r="G14" s="151" t="s">
        <v>93</v>
      </c>
      <c r="H14" s="152" t="s">
        <v>120</v>
      </c>
      <c r="I14" s="153" t="s">
        <v>232</v>
      </c>
      <c r="J14" s="154" t="s">
        <v>121</v>
      </c>
      <c r="K14" s="154" t="s">
        <v>46</v>
      </c>
      <c r="L14" s="155" t="s">
        <v>122</v>
      </c>
      <c r="M14" s="151">
        <v>1</v>
      </c>
      <c r="N14" s="151">
        <v>0</v>
      </c>
      <c r="O14" s="151">
        <v>1</v>
      </c>
      <c r="P14" s="151">
        <v>0</v>
      </c>
      <c r="Q14" s="151">
        <f aca="true" t="shared" si="0" ref="Q14:Q20">SUM(M14:P14)</f>
        <v>2</v>
      </c>
      <c r="R14" s="151" t="s">
        <v>53</v>
      </c>
      <c r="S14" s="156" t="s">
        <v>123</v>
      </c>
      <c r="T14" s="157" t="s">
        <v>124</v>
      </c>
      <c r="U14" s="68"/>
      <c r="V14" s="67"/>
      <c r="W14" s="67"/>
      <c r="X14" s="67"/>
      <c r="Y14" s="67"/>
      <c r="Z14" s="69"/>
      <c r="AA14" s="158"/>
      <c r="AB14" s="68" t="str">
        <f>H14</f>
        <v>Eventos realizados, relacionados con el nuevo de modelo de gestión local.</v>
      </c>
      <c r="AC14" s="196">
        <f>M14</f>
        <v>1</v>
      </c>
      <c r="AD14" s="197">
        <v>1</v>
      </c>
      <c r="AE14" s="198">
        <f>_xlfn.IFERROR((AD14/AC14),0)</f>
        <v>1</v>
      </c>
      <c r="AF14" s="71" t="s">
        <v>246</v>
      </c>
      <c r="AG14" s="71" t="s">
        <v>245</v>
      </c>
      <c r="AH14" s="68" t="str">
        <f>H14</f>
        <v>Eventos realizados, relacionados con el nuevo de modelo de gestión local.</v>
      </c>
      <c r="AI14" s="186">
        <f>N14</f>
        <v>0</v>
      </c>
      <c r="AJ14" s="176"/>
      <c r="AK14" s="70">
        <f>_xlfn.IFERROR((AJ14/AI14),0)</f>
        <v>0</v>
      </c>
      <c r="AL14" s="67"/>
      <c r="AM14" s="67"/>
      <c r="AN14" s="68" t="str">
        <f>H14</f>
        <v>Eventos realizados, relacionados con el nuevo de modelo de gestión local.</v>
      </c>
      <c r="AO14" s="184">
        <f>O14</f>
        <v>1</v>
      </c>
      <c r="AP14" s="182"/>
      <c r="AQ14" s="70">
        <f>_xlfn.IFERROR((AP14/AO14),0)</f>
        <v>0</v>
      </c>
      <c r="AR14" s="67"/>
      <c r="AS14" s="67"/>
      <c r="AT14" s="68" t="str">
        <f>H14</f>
        <v>Eventos realizados, relacionados con el nuevo de modelo de gestión local.</v>
      </c>
      <c r="AU14" s="184">
        <f>P14</f>
        <v>0</v>
      </c>
      <c r="AV14" s="182"/>
      <c r="AW14" s="70">
        <f aca="true" t="shared" si="1" ref="AW14:AW37">_xlfn.IFERROR((AV14/AU14),0)</f>
        <v>0</v>
      </c>
      <c r="AX14" s="80"/>
      <c r="AY14" s="67"/>
      <c r="AZ14" s="68" t="str">
        <f>H14</f>
        <v>Eventos realizados, relacionados con el nuevo de modelo de gestión local.</v>
      </c>
      <c r="BA14" s="184">
        <f>Q14</f>
        <v>2</v>
      </c>
      <c r="BB14" s="186">
        <f>+AD14+AJ14+AP14+AV14</f>
        <v>1</v>
      </c>
      <c r="BC14" s="70">
        <f>_xlfn.IFERROR((BB14/BA14),0)</f>
        <v>0.5</v>
      </c>
      <c r="BD14" s="159"/>
    </row>
    <row r="15" spans="1:56" ht="70.5" customHeight="1">
      <c r="A15" s="89">
        <v>2</v>
      </c>
      <c r="B15" s="310"/>
      <c r="C15" s="320"/>
      <c r="D15" s="324"/>
      <c r="E15" s="160" t="s">
        <v>111</v>
      </c>
      <c r="F15" s="161">
        <v>0.072</v>
      </c>
      <c r="G15" s="128" t="s">
        <v>93</v>
      </c>
      <c r="H15" s="129" t="s">
        <v>227</v>
      </c>
      <c r="I15" s="130" t="s">
        <v>233</v>
      </c>
      <c r="J15" s="131" t="s">
        <v>121</v>
      </c>
      <c r="K15" s="131" t="s">
        <v>46</v>
      </c>
      <c r="L15" s="132" t="s">
        <v>122</v>
      </c>
      <c r="M15" s="128">
        <v>0</v>
      </c>
      <c r="N15" s="128">
        <v>0</v>
      </c>
      <c r="O15" s="128">
        <v>0</v>
      </c>
      <c r="P15" s="128">
        <v>1</v>
      </c>
      <c r="Q15" s="128">
        <f t="shared" si="0"/>
        <v>1</v>
      </c>
      <c r="R15" s="128" t="s">
        <v>53</v>
      </c>
      <c r="S15" s="133" t="s">
        <v>123</v>
      </c>
      <c r="T15" s="118" t="s">
        <v>124</v>
      </c>
      <c r="U15" s="142"/>
      <c r="V15" s="141"/>
      <c r="W15" s="141"/>
      <c r="X15" s="141"/>
      <c r="Y15" s="141"/>
      <c r="Z15" s="53"/>
      <c r="AA15" s="162"/>
      <c r="AB15" s="142" t="str">
        <f aca="true" t="shared" si="2" ref="AB15:AB37">H15</f>
        <v>Foros de régimen jurídico local realizados</v>
      </c>
      <c r="AC15" s="199">
        <f aca="true" t="shared" si="3" ref="AC15:AC37">M15</f>
        <v>0</v>
      </c>
      <c r="AD15" s="200">
        <v>0</v>
      </c>
      <c r="AE15" s="201"/>
      <c r="AF15" s="52" t="s">
        <v>190</v>
      </c>
      <c r="AG15" s="52" t="s">
        <v>190</v>
      </c>
      <c r="AH15" s="142" t="str">
        <f aca="true" t="shared" si="4" ref="AH15:AH37">H15</f>
        <v>Foros de régimen jurídico local realizados</v>
      </c>
      <c r="AI15" s="177">
        <f aca="true" t="shared" si="5" ref="AI15:AI25">N15</f>
        <v>0</v>
      </c>
      <c r="AJ15" s="143"/>
      <c r="AK15" s="5">
        <f aca="true" t="shared" si="6" ref="AK15:AK37">_xlfn.IFERROR((AJ15/AI15),0)</f>
        <v>0</v>
      </c>
      <c r="AL15" s="53"/>
      <c r="AM15" s="141"/>
      <c r="AN15" s="142" t="str">
        <f aca="true" t="shared" si="7" ref="AN15:AN37">H15</f>
        <v>Foros de régimen jurídico local realizados</v>
      </c>
      <c r="AO15" s="185">
        <f aca="true" t="shared" si="8" ref="AO15:AO26">O15</f>
        <v>0</v>
      </c>
      <c r="AP15" s="183"/>
      <c r="AQ15" s="5">
        <f aca="true" t="shared" si="9" ref="AQ15:AQ37">_xlfn.IFERROR((AP15/AO15),0)</f>
        <v>0</v>
      </c>
      <c r="AR15" s="141"/>
      <c r="AS15" s="141"/>
      <c r="AT15" s="142" t="str">
        <f aca="true" t="shared" si="10" ref="AT15:AT37">H15</f>
        <v>Foros de régimen jurídico local realizados</v>
      </c>
      <c r="AU15" s="185">
        <f aca="true" t="shared" si="11" ref="AU15:AU24">P15</f>
        <v>1</v>
      </c>
      <c r="AV15" s="143"/>
      <c r="AW15" s="5">
        <f t="shared" si="1"/>
        <v>0</v>
      </c>
      <c r="AX15" s="49"/>
      <c r="AY15" s="141"/>
      <c r="AZ15" s="142" t="str">
        <f aca="true" t="shared" si="12" ref="AZ15:AZ37">H15</f>
        <v>Foros de régimen jurídico local realizados</v>
      </c>
      <c r="BA15" s="185">
        <f aca="true" t="shared" si="13" ref="BA15:BA37">Q15</f>
        <v>1</v>
      </c>
      <c r="BB15" s="177">
        <f aca="true" t="shared" si="14" ref="BB15:BB37">+AD15+AJ15+AP15+AV15</f>
        <v>0</v>
      </c>
      <c r="BC15" s="5">
        <f aca="true" t="shared" si="15" ref="BC15:BC37">_xlfn.IFERROR((BB15/BA15),0)</f>
        <v>0</v>
      </c>
      <c r="BD15" s="81"/>
    </row>
    <row r="16" spans="1:56" ht="66" customHeight="1">
      <c r="A16" s="89">
        <v>3</v>
      </c>
      <c r="B16" s="310"/>
      <c r="C16" s="320"/>
      <c r="D16" s="324"/>
      <c r="E16" s="163" t="s">
        <v>112</v>
      </c>
      <c r="F16" s="161">
        <v>0.064</v>
      </c>
      <c r="G16" s="128" t="s">
        <v>125</v>
      </c>
      <c r="H16" s="130" t="s">
        <v>126</v>
      </c>
      <c r="I16" s="130" t="s">
        <v>234</v>
      </c>
      <c r="J16" s="128">
        <v>10</v>
      </c>
      <c r="K16" s="131" t="s">
        <v>46</v>
      </c>
      <c r="L16" s="132" t="s">
        <v>127</v>
      </c>
      <c r="M16" s="128">
        <v>1</v>
      </c>
      <c r="N16" s="128">
        <v>2</v>
      </c>
      <c r="O16" s="128">
        <v>2</v>
      </c>
      <c r="P16" s="128">
        <v>1</v>
      </c>
      <c r="Q16" s="128">
        <f t="shared" si="0"/>
        <v>6</v>
      </c>
      <c r="R16" s="128" t="s">
        <v>53</v>
      </c>
      <c r="S16" s="133" t="s">
        <v>123</v>
      </c>
      <c r="T16" s="118" t="s">
        <v>124</v>
      </c>
      <c r="U16" s="142"/>
      <c r="V16" s="141"/>
      <c r="W16" s="141"/>
      <c r="X16" s="141"/>
      <c r="Y16" s="141"/>
      <c r="Z16" s="53"/>
      <c r="AA16" s="162"/>
      <c r="AB16" s="142" t="str">
        <f t="shared" si="2"/>
        <v>Sesiones de la Escuela de Gobierno realizadas</v>
      </c>
      <c r="AC16" s="199">
        <f t="shared" si="3"/>
        <v>1</v>
      </c>
      <c r="AD16" s="200">
        <v>1</v>
      </c>
      <c r="AE16" s="201">
        <f>_xlfn.IFERROR((AD16/AC16),0)</f>
        <v>1</v>
      </c>
      <c r="AF16" s="52" t="s">
        <v>247</v>
      </c>
      <c r="AG16" s="52" t="s">
        <v>245</v>
      </c>
      <c r="AH16" s="142" t="str">
        <f t="shared" si="4"/>
        <v>Sesiones de la Escuela de Gobierno realizadas</v>
      </c>
      <c r="AI16" s="177">
        <f t="shared" si="5"/>
        <v>2</v>
      </c>
      <c r="AJ16" s="143"/>
      <c r="AK16" s="5">
        <f t="shared" si="6"/>
        <v>0</v>
      </c>
      <c r="AL16" s="53"/>
      <c r="AM16" s="141"/>
      <c r="AN16" s="142" t="str">
        <f t="shared" si="7"/>
        <v>Sesiones de la Escuela de Gobierno realizadas</v>
      </c>
      <c r="AO16" s="185">
        <f t="shared" si="8"/>
        <v>2</v>
      </c>
      <c r="AP16" s="183"/>
      <c r="AQ16" s="5">
        <f t="shared" si="9"/>
        <v>0</v>
      </c>
      <c r="AR16" s="141"/>
      <c r="AS16" s="141"/>
      <c r="AT16" s="142" t="str">
        <f t="shared" si="10"/>
        <v>Sesiones de la Escuela de Gobierno realizadas</v>
      </c>
      <c r="AU16" s="185">
        <f t="shared" si="11"/>
        <v>1</v>
      </c>
      <c r="AV16" s="143"/>
      <c r="AW16" s="5">
        <f t="shared" si="1"/>
        <v>0</v>
      </c>
      <c r="AX16" s="49"/>
      <c r="AY16" s="141"/>
      <c r="AZ16" s="142" t="str">
        <f t="shared" si="12"/>
        <v>Sesiones de la Escuela de Gobierno realizadas</v>
      </c>
      <c r="BA16" s="185">
        <f t="shared" si="13"/>
        <v>6</v>
      </c>
      <c r="BB16" s="177">
        <f t="shared" si="14"/>
        <v>1</v>
      </c>
      <c r="BC16" s="5">
        <f t="shared" si="15"/>
        <v>0.16666666666666666</v>
      </c>
      <c r="BD16" s="81"/>
    </row>
    <row r="17" spans="1:56" ht="58.5" customHeight="1">
      <c r="A17" s="89">
        <v>4</v>
      </c>
      <c r="B17" s="310"/>
      <c r="C17" s="320"/>
      <c r="D17" s="324"/>
      <c r="E17" s="163" t="s">
        <v>113</v>
      </c>
      <c r="F17" s="161">
        <v>0.064</v>
      </c>
      <c r="G17" s="128" t="s">
        <v>93</v>
      </c>
      <c r="H17" s="130" t="s">
        <v>228</v>
      </c>
      <c r="I17" s="130" t="s">
        <v>235</v>
      </c>
      <c r="J17" s="128">
        <v>6</v>
      </c>
      <c r="K17" s="131" t="s">
        <v>46</v>
      </c>
      <c r="L17" s="132" t="s">
        <v>128</v>
      </c>
      <c r="M17" s="134">
        <v>0</v>
      </c>
      <c r="N17" s="134">
        <v>2</v>
      </c>
      <c r="O17" s="134">
        <v>0</v>
      </c>
      <c r="P17" s="134">
        <v>0</v>
      </c>
      <c r="Q17" s="128">
        <f t="shared" si="0"/>
        <v>2</v>
      </c>
      <c r="R17" s="128" t="s">
        <v>53</v>
      </c>
      <c r="S17" s="133" t="s">
        <v>123</v>
      </c>
      <c r="T17" s="118" t="s">
        <v>124</v>
      </c>
      <c r="U17" s="142"/>
      <c r="V17" s="141"/>
      <c r="W17" s="141"/>
      <c r="X17" s="141"/>
      <c r="Y17" s="141"/>
      <c r="Z17" s="53"/>
      <c r="AA17" s="162"/>
      <c r="AB17" s="142" t="str">
        <f t="shared" si="2"/>
        <v>Proyectos de actos administrativos elaborados, tendientes a mejorar el marco normativo en materia de gestión local</v>
      </c>
      <c r="AC17" s="199">
        <f t="shared" si="3"/>
        <v>0</v>
      </c>
      <c r="AD17" s="200">
        <v>0</v>
      </c>
      <c r="AE17" s="201"/>
      <c r="AF17" s="52" t="s">
        <v>190</v>
      </c>
      <c r="AG17" s="52" t="s">
        <v>190</v>
      </c>
      <c r="AH17" s="142" t="str">
        <f t="shared" si="4"/>
        <v>Proyectos de actos administrativos elaborados, tendientes a mejorar el marco normativo en materia de gestión local</v>
      </c>
      <c r="AI17" s="177">
        <f t="shared" si="5"/>
        <v>2</v>
      </c>
      <c r="AJ17" s="143"/>
      <c r="AK17" s="5">
        <f t="shared" si="6"/>
        <v>0</v>
      </c>
      <c r="AL17" s="53"/>
      <c r="AM17" s="141"/>
      <c r="AN17" s="142" t="str">
        <f t="shared" si="7"/>
        <v>Proyectos de actos administrativos elaborados, tendientes a mejorar el marco normativo en materia de gestión local</v>
      </c>
      <c r="AO17" s="185">
        <f t="shared" si="8"/>
        <v>0</v>
      </c>
      <c r="AP17" s="183"/>
      <c r="AQ17" s="5">
        <f t="shared" si="9"/>
        <v>0</v>
      </c>
      <c r="AR17" s="141"/>
      <c r="AS17" s="141"/>
      <c r="AT17" s="142" t="str">
        <f t="shared" si="10"/>
        <v>Proyectos de actos administrativos elaborados, tendientes a mejorar el marco normativo en materia de gestión local</v>
      </c>
      <c r="AU17" s="185">
        <f t="shared" si="11"/>
        <v>0</v>
      </c>
      <c r="AV17" s="143"/>
      <c r="AW17" s="5">
        <f t="shared" si="1"/>
        <v>0</v>
      </c>
      <c r="AX17" s="49"/>
      <c r="AY17" s="141"/>
      <c r="AZ17" s="142" t="str">
        <f t="shared" si="12"/>
        <v>Proyectos de actos administrativos elaborados, tendientes a mejorar el marco normativo en materia de gestión local</v>
      </c>
      <c r="BA17" s="185">
        <f t="shared" si="13"/>
        <v>2</v>
      </c>
      <c r="BB17" s="177">
        <f t="shared" si="14"/>
        <v>0</v>
      </c>
      <c r="BC17" s="5">
        <f t="shared" si="15"/>
        <v>0</v>
      </c>
      <c r="BD17" s="81"/>
    </row>
    <row r="18" spans="1:56" ht="68.25" customHeight="1">
      <c r="A18" s="89">
        <v>5</v>
      </c>
      <c r="B18" s="310"/>
      <c r="C18" s="321" t="s">
        <v>147</v>
      </c>
      <c r="D18" s="317" t="s">
        <v>148</v>
      </c>
      <c r="E18" s="163" t="s">
        <v>114</v>
      </c>
      <c r="F18" s="161">
        <v>0.072</v>
      </c>
      <c r="G18" s="128" t="s">
        <v>93</v>
      </c>
      <c r="H18" s="127" t="s">
        <v>129</v>
      </c>
      <c r="I18" s="130" t="s">
        <v>236</v>
      </c>
      <c r="J18" s="131" t="s">
        <v>121</v>
      </c>
      <c r="K18" s="131" t="s">
        <v>46</v>
      </c>
      <c r="L18" s="132" t="s">
        <v>130</v>
      </c>
      <c r="M18" s="128">
        <v>0</v>
      </c>
      <c r="N18" s="135">
        <v>0.05</v>
      </c>
      <c r="O18" s="135">
        <v>0.1</v>
      </c>
      <c r="P18" s="135">
        <v>0.85</v>
      </c>
      <c r="Q18" s="135">
        <v>1</v>
      </c>
      <c r="R18" s="128" t="s">
        <v>53</v>
      </c>
      <c r="S18" s="133" t="s">
        <v>131</v>
      </c>
      <c r="T18" s="118" t="s">
        <v>132</v>
      </c>
      <c r="U18" s="142"/>
      <c r="V18" s="141"/>
      <c r="W18" s="141"/>
      <c r="X18" s="141"/>
      <c r="Y18" s="141"/>
      <c r="Z18" s="53"/>
      <c r="AA18" s="162"/>
      <c r="AB18" s="142" t="str">
        <f t="shared" si="2"/>
        <v>Avance en la implementación del SIPSE LOCAL</v>
      </c>
      <c r="AC18" s="202">
        <f t="shared" si="3"/>
        <v>0</v>
      </c>
      <c r="AD18" s="201">
        <v>0</v>
      </c>
      <c r="AE18" s="201"/>
      <c r="AF18" s="52" t="s">
        <v>190</v>
      </c>
      <c r="AG18" s="52" t="s">
        <v>190</v>
      </c>
      <c r="AH18" s="142" t="str">
        <f t="shared" si="4"/>
        <v>Avance en la implementación del SIPSE LOCAL</v>
      </c>
      <c r="AI18" s="179">
        <f t="shared" si="5"/>
        <v>0.05</v>
      </c>
      <c r="AJ18" s="179"/>
      <c r="AK18" s="5">
        <f t="shared" si="6"/>
        <v>0</v>
      </c>
      <c r="AL18" s="141"/>
      <c r="AM18" s="52"/>
      <c r="AN18" s="142" t="str">
        <f t="shared" si="7"/>
        <v>Avance en la implementación del SIPSE LOCAL</v>
      </c>
      <c r="AO18" s="179">
        <f t="shared" si="8"/>
        <v>0.1</v>
      </c>
      <c r="AP18" s="164"/>
      <c r="AQ18" s="5">
        <f t="shared" si="9"/>
        <v>0</v>
      </c>
      <c r="AR18" s="52"/>
      <c r="AS18" s="52"/>
      <c r="AT18" s="142" t="str">
        <f t="shared" si="10"/>
        <v>Avance en la implementación del SIPSE LOCAL</v>
      </c>
      <c r="AU18" s="179">
        <f t="shared" si="11"/>
        <v>0.85</v>
      </c>
      <c r="AV18" s="164"/>
      <c r="AW18" s="5">
        <f t="shared" si="1"/>
        <v>0</v>
      </c>
      <c r="AX18" s="165"/>
      <c r="AY18" s="141"/>
      <c r="AZ18" s="142" t="str">
        <f t="shared" si="12"/>
        <v>Avance en la implementación del SIPSE LOCAL</v>
      </c>
      <c r="BA18" s="8">
        <v>1</v>
      </c>
      <c r="BB18" s="8">
        <f t="shared" si="14"/>
        <v>0</v>
      </c>
      <c r="BC18" s="5">
        <f t="shared" si="15"/>
        <v>0</v>
      </c>
      <c r="BD18" s="166"/>
    </row>
    <row r="19" spans="1:56" ht="171.75" customHeight="1">
      <c r="A19" s="89">
        <v>7</v>
      </c>
      <c r="B19" s="310"/>
      <c r="C19" s="322"/>
      <c r="D19" s="318"/>
      <c r="E19" s="167" t="s">
        <v>225</v>
      </c>
      <c r="F19" s="161">
        <v>0.064</v>
      </c>
      <c r="G19" s="128" t="s">
        <v>125</v>
      </c>
      <c r="H19" s="127" t="s">
        <v>133</v>
      </c>
      <c r="I19" s="130" t="s">
        <v>237</v>
      </c>
      <c r="J19" s="131" t="s">
        <v>121</v>
      </c>
      <c r="K19" s="131" t="s">
        <v>46</v>
      </c>
      <c r="L19" s="132" t="s">
        <v>134</v>
      </c>
      <c r="M19" s="128">
        <v>0</v>
      </c>
      <c r="N19" s="128">
        <v>1</v>
      </c>
      <c r="O19" s="128">
        <v>1</v>
      </c>
      <c r="P19" s="128">
        <v>1</v>
      </c>
      <c r="Q19" s="128">
        <f t="shared" si="0"/>
        <v>3</v>
      </c>
      <c r="R19" s="128" t="s">
        <v>53</v>
      </c>
      <c r="S19" s="133" t="s">
        <v>131</v>
      </c>
      <c r="T19" s="118" t="s">
        <v>132</v>
      </c>
      <c r="U19" s="142"/>
      <c r="V19" s="141"/>
      <c r="W19" s="141"/>
      <c r="X19" s="141"/>
      <c r="Y19" s="141"/>
      <c r="Z19" s="53"/>
      <c r="AA19" s="138"/>
      <c r="AB19" s="142" t="str">
        <f t="shared" si="2"/>
        <v>Documento de Alertas Tempranas - FDL elaborados</v>
      </c>
      <c r="AC19" s="199">
        <f t="shared" si="3"/>
        <v>0</v>
      </c>
      <c r="AD19" s="203">
        <v>1</v>
      </c>
      <c r="AE19" s="204">
        <v>1</v>
      </c>
      <c r="AF19" s="189" t="s">
        <v>249</v>
      </c>
      <c r="AG19" s="188" t="s">
        <v>131</v>
      </c>
      <c r="AH19" s="142" t="str">
        <f t="shared" si="4"/>
        <v>Documento de Alertas Tempranas - FDL elaborados</v>
      </c>
      <c r="AI19" s="177">
        <f t="shared" si="5"/>
        <v>1</v>
      </c>
      <c r="AJ19" s="143"/>
      <c r="AK19" s="5">
        <f t="shared" si="6"/>
        <v>0</v>
      </c>
      <c r="AL19" s="141"/>
      <c r="AM19" s="141"/>
      <c r="AN19" s="142" t="str">
        <f t="shared" si="7"/>
        <v>Documento de Alertas Tempranas - FDL elaborados</v>
      </c>
      <c r="AO19" s="185">
        <f t="shared" si="8"/>
        <v>1</v>
      </c>
      <c r="AP19" s="183"/>
      <c r="AQ19" s="5">
        <f t="shared" si="9"/>
        <v>0</v>
      </c>
      <c r="AR19" s="49"/>
      <c r="AS19" s="49"/>
      <c r="AT19" s="142" t="str">
        <f t="shared" si="10"/>
        <v>Documento de Alertas Tempranas - FDL elaborados</v>
      </c>
      <c r="AU19" s="185">
        <f t="shared" si="11"/>
        <v>1</v>
      </c>
      <c r="AV19" s="183"/>
      <c r="AW19" s="5">
        <f t="shared" si="1"/>
        <v>0</v>
      </c>
      <c r="AX19" s="50"/>
      <c r="AY19" s="141"/>
      <c r="AZ19" s="142" t="str">
        <f t="shared" si="12"/>
        <v>Documento de Alertas Tempranas - FDL elaborados</v>
      </c>
      <c r="BA19" s="185">
        <f t="shared" si="13"/>
        <v>3</v>
      </c>
      <c r="BB19" s="177">
        <f t="shared" si="14"/>
        <v>1</v>
      </c>
      <c r="BC19" s="5">
        <f t="shared" si="15"/>
        <v>0.3333333333333333</v>
      </c>
      <c r="BD19" s="72"/>
    </row>
    <row r="20" spans="1:56" ht="94.5" customHeight="1">
      <c r="A20" s="89">
        <v>8</v>
      </c>
      <c r="B20" s="310"/>
      <c r="C20" s="322"/>
      <c r="D20" s="318"/>
      <c r="E20" s="163" t="s">
        <v>115</v>
      </c>
      <c r="F20" s="161">
        <v>0.064</v>
      </c>
      <c r="G20" s="128" t="s">
        <v>125</v>
      </c>
      <c r="H20" s="136" t="s">
        <v>135</v>
      </c>
      <c r="I20" s="130" t="s">
        <v>238</v>
      </c>
      <c r="J20" s="131" t="s">
        <v>121</v>
      </c>
      <c r="K20" s="131" t="s">
        <v>46</v>
      </c>
      <c r="L20" s="132" t="s">
        <v>136</v>
      </c>
      <c r="M20" s="128">
        <v>1</v>
      </c>
      <c r="N20" s="128">
        <v>1</v>
      </c>
      <c r="O20" s="128">
        <v>1</v>
      </c>
      <c r="P20" s="128">
        <v>1</v>
      </c>
      <c r="Q20" s="128">
        <f t="shared" si="0"/>
        <v>4</v>
      </c>
      <c r="R20" s="128" t="s">
        <v>53</v>
      </c>
      <c r="S20" s="133" t="s">
        <v>131</v>
      </c>
      <c r="T20" s="118" t="s">
        <v>132</v>
      </c>
      <c r="U20" s="142"/>
      <c r="V20" s="141"/>
      <c r="W20" s="141"/>
      <c r="X20" s="141"/>
      <c r="Y20" s="141"/>
      <c r="Z20" s="53"/>
      <c r="AA20" s="138"/>
      <c r="AB20" s="142" t="str">
        <f t="shared" si="2"/>
        <v>Seguimiento a la planeación de los procesos contractuales FDL</v>
      </c>
      <c r="AC20" s="199">
        <f t="shared" si="3"/>
        <v>1</v>
      </c>
      <c r="AD20" s="203">
        <v>1</v>
      </c>
      <c r="AE20" s="205">
        <f>_xlfn.IFERROR((AD20/AC20),0)</f>
        <v>1</v>
      </c>
      <c r="AF20" s="189" t="s">
        <v>250</v>
      </c>
      <c r="AG20" s="141" t="s">
        <v>131</v>
      </c>
      <c r="AH20" s="142" t="str">
        <f t="shared" si="4"/>
        <v>Seguimiento a la planeación de los procesos contractuales FDL</v>
      </c>
      <c r="AI20" s="177">
        <f t="shared" si="5"/>
        <v>1</v>
      </c>
      <c r="AJ20" s="143"/>
      <c r="AK20" s="5">
        <f t="shared" si="6"/>
        <v>0</v>
      </c>
      <c r="AL20" s="141"/>
      <c r="AM20" s="141"/>
      <c r="AN20" s="142" t="str">
        <f t="shared" si="7"/>
        <v>Seguimiento a la planeación de los procesos contractuales FDL</v>
      </c>
      <c r="AO20" s="185">
        <f t="shared" si="8"/>
        <v>1</v>
      </c>
      <c r="AP20" s="183"/>
      <c r="AQ20" s="5">
        <f t="shared" si="9"/>
        <v>0</v>
      </c>
      <c r="AR20" s="49"/>
      <c r="AS20" s="49"/>
      <c r="AT20" s="142" t="str">
        <f t="shared" si="10"/>
        <v>Seguimiento a la planeación de los procesos contractuales FDL</v>
      </c>
      <c r="AU20" s="185">
        <f t="shared" si="11"/>
        <v>1</v>
      </c>
      <c r="AV20" s="183"/>
      <c r="AW20" s="5">
        <f t="shared" si="1"/>
        <v>0</v>
      </c>
      <c r="AX20" s="49"/>
      <c r="AY20" s="141"/>
      <c r="AZ20" s="142" t="str">
        <f t="shared" si="12"/>
        <v>Seguimiento a la planeación de los procesos contractuales FDL</v>
      </c>
      <c r="BA20" s="185">
        <f t="shared" si="13"/>
        <v>4</v>
      </c>
      <c r="BB20" s="177">
        <f t="shared" si="14"/>
        <v>1</v>
      </c>
      <c r="BC20" s="5">
        <f t="shared" si="15"/>
        <v>0.25</v>
      </c>
      <c r="BD20" s="72"/>
    </row>
    <row r="21" spans="1:56" ht="179.25" customHeight="1">
      <c r="A21" s="89">
        <v>9</v>
      </c>
      <c r="B21" s="310"/>
      <c r="C21" s="322"/>
      <c r="D21" s="318"/>
      <c r="E21" s="163" t="s">
        <v>116</v>
      </c>
      <c r="F21" s="161">
        <v>0.064</v>
      </c>
      <c r="G21" s="128" t="s">
        <v>125</v>
      </c>
      <c r="H21" s="136" t="s">
        <v>137</v>
      </c>
      <c r="I21" s="130" t="s">
        <v>239</v>
      </c>
      <c r="J21" s="131" t="s">
        <v>121</v>
      </c>
      <c r="K21" s="131" t="s">
        <v>46</v>
      </c>
      <c r="L21" s="132" t="s">
        <v>138</v>
      </c>
      <c r="M21" s="128">
        <v>2</v>
      </c>
      <c r="N21" s="128">
        <v>3</v>
      </c>
      <c r="O21" s="128">
        <v>3</v>
      </c>
      <c r="P21" s="128">
        <v>2</v>
      </c>
      <c r="Q21" s="128">
        <f>SUM(M21:P21)</f>
        <v>10</v>
      </c>
      <c r="R21" s="128" t="s">
        <v>53</v>
      </c>
      <c r="S21" s="133" t="s">
        <v>131</v>
      </c>
      <c r="T21" s="118" t="s">
        <v>132</v>
      </c>
      <c r="U21" s="142"/>
      <c r="V21" s="141"/>
      <c r="W21" s="141"/>
      <c r="X21" s="141"/>
      <c r="Y21" s="141"/>
      <c r="Z21" s="53"/>
      <c r="AA21" s="138"/>
      <c r="AB21" s="142" t="str">
        <f t="shared" si="2"/>
        <v>Seguimiento a Obligaciones por Pagar - FDL</v>
      </c>
      <c r="AC21" s="199">
        <f t="shared" si="3"/>
        <v>2</v>
      </c>
      <c r="AD21" s="203">
        <v>2</v>
      </c>
      <c r="AE21" s="205">
        <f>_xlfn.IFERROR((AD21/AC21),0)</f>
        <v>1</v>
      </c>
      <c r="AF21" s="189" t="s">
        <v>251</v>
      </c>
      <c r="AG21" s="141" t="s">
        <v>131</v>
      </c>
      <c r="AH21" s="142" t="str">
        <f t="shared" si="4"/>
        <v>Seguimiento a Obligaciones por Pagar - FDL</v>
      </c>
      <c r="AI21" s="177">
        <f t="shared" si="5"/>
        <v>3</v>
      </c>
      <c r="AJ21" s="143"/>
      <c r="AK21" s="5">
        <f t="shared" si="6"/>
        <v>0</v>
      </c>
      <c r="AL21" s="141"/>
      <c r="AM21" s="141"/>
      <c r="AN21" s="142" t="str">
        <f t="shared" si="7"/>
        <v>Seguimiento a Obligaciones por Pagar - FDL</v>
      </c>
      <c r="AO21" s="185">
        <f t="shared" si="8"/>
        <v>3</v>
      </c>
      <c r="AP21" s="183"/>
      <c r="AQ21" s="5">
        <f t="shared" si="9"/>
        <v>0</v>
      </c>
      <c r="AR21" s="49"/>
      <c r="AS21" s="49"/>
      <c r="AT21" s="142" t="str">
        <f t="shared" si="10"/>
        <v>Seguimiento a Obligaciones por Pagar - FDL</v>
      </c>
      <c r="AU21" s="185">
        <f t="shared" si="11"/>
        <v>2</v>
      </c>
      <c r="AV21" s="183"/>
      <c r="AW21" s="5">
        <f t="shared" si="1"/>
        <v>0</v>
      </c>
      <c r="AX21" s="49"/>
      <c r="AY21" s="141"/>
      <c r="AZ21" s="142" t="str">
        <f t="shared" si="12"/>
        <v>Seguimiento a Obligaciones por Pagar - FDL</v>
      </c>
      <c r="BA21" s="185">
        <f t="shared" si="13"/>
        <v>10</v>
      </c>
      <c r="BB21" s="177">
        <f t="shared" si="14"/>
        <v>2</v>
      </c>
      <c r="BC21" s="5">
        <f t="shared" si="15"/>
        <v>0.2</v>
      </c>
      <c r="BD21" s="72"/>
    </row>
    <row r="22" spans="1:56" ht="163.5" customHeight="1">
      <c r="A22" s="89">
        <v>10</v>
      </c>
      <c r="B22" s="310"/>
      <c r="C22" s="322"/>
      <c r="D22" s="318"/>
      <c r="E22" s="168" t="s">
        <v>226</v>
      </c>
      <c r="F22" s="161">
        <v>0.072</v>
      </c>
      <c r="G22" s="128" t="s">
        <v>125</v>
      </c>
      <c r="H22" s="136" t="s">
        <v>229</v>
      </c>
      <c r="I22" s="137" t="s">
        <v>240</v>
      </c>
      <c r="J22" s="131">
        <v>2</v>
      </c>
      <c r="K22" s="131" t="s">
        <v>46</v>
      </c>
      <c r="L22" s="132" t="s">
        <v>139</v>
      </c>
      <c r="M22" s="128">
        <v>0</v>
      </c>
      <c r="N22" s="128">
        <v>1</v>
      </c>
      <c r="O22" s="128">
        <v>0</v>
      </c>
      <c r="P22" s="128">
        <v>1</v>
      </c>
      <c r="Q22" s="128">
        <f>SUM(M22:P22)</f>
        <v>2</v>
      </c>
      <c r="R22" s="128" t="s">
        <v>53</v>
      </c>
      <c r="S22" s="133" t="s">
        <v>140</v>
      </c>
      <c r="T22" s="118" t="s">
        <v>141</v>
      </c>
      <c r="U22" s="142"/>
      <c r="V22" s="141"/>
      <c r="W22" s="141"/>
      <c r="X22" s="141"/>
      <c r="Y22" s="141"/>
      <c r="Z22" s="53"/>
      <c r="AA22" s="138"/>
      <c r="AB22" s="142" t="str">
        <f t="shared" si="2"/>
        <v>Informes de seguimiento a las acciones de IVC </v>
      </c>
      <c r="AC22" s="199">
        <f t="shared" si="3"/>
        <v>0</v>
      </c>
      <c r="AD22" s="206">
        <v>0</v>
      </c>
      <c r="AE22" s="204"/>
      <c r="AF22" s="52" t="s">
        <v>190</v>
      </c>
      <c r="AG22" s="52" t="s">
        <v>190</v>
      </c>
      <c r="AH22" s="142" t="str">
        <f t="shared" si="4"/>
        <v>Informes de seguimiento a las acciones de IVC </v>
      </c>
      <c r="AI22" s="177">
        <f t="shared" si="5"/>
        <v>1</v>
      </c>
      <c r="AJ22" s="143"/>
      <c r="AK22" s="5">
        <f t="shared" si="6"/>
        <v>0</v>
      </c>
      <c r="AL22" s="139"/>
      <c r="AM22" s="141"/>
      <c r="AN22" s="142" t="str">
        <f t="shared" si="7"/>
        <v>Informes de seguimiento a las acciones de IVC </v>
      </c>
      <c r="AO22" s="185">
        <f t="shared" si="8"/>
        <v>0</v>
      </c>
      <c r="AP22" s="183"/>
      <c r="AQ22" s="5">
        <f t="shared" si="9"/>
        <v>0</v>
      </c>
      <c r="AR22" s="49"/>
      <c r="AS22" s="49"/>
      <c r="AT22" s="142" t="str">
        <f t="shared" si="10"/>
        <v>Informes de seguimiento a las acciones de IVC </v>
      </c>
      <c r="AU22" s="185">
        <f t="shared" si="11"/>
        <v>1</v>
      </c>
      <c r="AV22" s="183"/>
      <c r="AW22" s="5">
        <f t="shared" si="1"/>
        <v>0</v>
      </c>
      <c r="AX22" s="49"/>
      <c r="AY22" s="141"/>
      <c r="AZ22" s="142" t="str">
        <f t="shared" si="12"/>
        <v>Informes de seguimiento a las acciones de IVC </v>
      </c>
      <c r="BA22" s="185">
        <f t="shared" si="13"/>
        <v>2</v>
      </c>
      <c r="BB22" s="177">
        <f t="shared" si="14"/>
        <v>0</v>
      </c>
      <c r="BC22" s="5">
        <f t="shared" si="15"/>
        <v>0</v>
      </c>
      <c r="BD22" s="72"/>
    </row>
    <row r="23" spans="1:56" ht="163.5" customHeight="1">
      <c r="A23" s="89">
        <v>11</v>
      </c>
      <c r="B23" s="310"/>
      <c r="C23" s="322"/>
      <c r="D23" s="319"/>
      <c r="E23" s="168" t="s">
        <v>117</v>
      </c>
      <c r="F23" s="161">
        <v>0.064</v>
      </c>
      <c r="G23" s="128" t="s">
        <v>125</v>
      </c>
      <c r="H23" s="136" t="s">
        <v>230</v>
      </c>
      <c r="I23" s="137" t="s">
        <v>241</v>
      </c>
      <c r="J23" s="131">
        <v>4</v>
      </c>
      <c r="K23" s="131" t="s">
        <v>46</v>
      </c>
      <c r="L23" s="132" t="s">
        <v>139</v>
      </c>
      <c r="M23" s="128">
        <v>1</v>
      </c>
      <c r="N23" s="128">
        <v>1</v>
      </c>
      <c r="O23" s="128">
        <v>1</v>
      </c>
      <c r="P23" s="128">
        <v>1</v>
      </c>
      <c r="Q23" s="128">
        <f>SUM(M23:P23)</f>
        <v>4</v>
      </c>
      <c r="R23" s="128" t="s">
        <v>53</v>
      </c>
      <c r="S23" s="133" t="s">
        <v>140</v>
      </c>
      <c r="T23" s="118" t="s">
        <v>141</v>
      </c>
      <c r="U23" s="142"/>
      <c r="V23" s="141"/>
      <c r="W23" s="141"/>
      <c r="X23" s="141"/>
      <c r="Y23" s="141"/>
      <c r="Z23" s="53"/>
      <c r="AA23" s="138"/>
      <c r="AB23" s="142" t="str">
        <f t="shared" si="2"/>
        <v>Informes de seguimiento al acompañamiento y avance a la implementación de los fallos del río Bogotá y cerros orientales</v>
      </c>
      <c r="AC23" s="199">
        <f t="shared" si="3"/>
        <v>1</v>
      </c>
      <c r="AD23" s="206">
        <v>1</v>
      </c>
      <c r="AE23" s="204">
        <f>_xlfn.IFERROR((AD23/AC23),0)</f>
        <v>1</v>
      </c>
      <c r="AF23" s="52" t="s">
        <v>248</v>
      </c>
      <c r="AG23" s="141" t="s">
        <v>140</v>
      </c>
      <c r="AH23" s="142" t="str">
        <f t="shared" si="4"/>
        <v>Informes de seguimiento al acompañamiento y avance a la implementación de los fallos del río Bogotá y cerros orientales</v>
      </c>
      <c r="AI23" s="177">
        <f t="shared" si="5"/>
        <v>1</v>
      </c>
      <c r="AJ23" s="143"/>
      <c r="AK23" s="5">
        <f t="shared" si="6"/>
        <v>0</v>
      </c>
      <c r="AL23" s="139"/>
      <c r="AM23" s="141"/>
      <c r="AN23" s="142" t="str">
        <f t="shared" si="7"/>
        <v>Informes de seguimiento al acompañamiento y avance a la implementación de los fallos del río Bogotá y cerros orientales</v>
      </c>
      <c r="AO23" s="185">
        <f t="shared" si="8"/>
        <v>1</v>
      </c>
      <c r="AP23" s="183"/>
      <c r="AQ23" s="5">
        <f t="shared" si="9"/>
        <v>0</v>
      </c>
      <c r="AR23" s="49"/>
      <c r="AS23" s="49"/>
      <c r="AT23" s="142" t="str">
        <f t="shared" si="10"/>
        <v>Informes de seguimiento al acompañamiento y avance a la implementación de los fallos del río Bogotá y cerros orientales</v>
      </c>
      <c r="AU23" s="185">
        <f t="shared" si="11"/>
        <v>1</v>
      </c>
      <c r="AV23" s="183"/>
      <c r="AW23" s="5">
        <f t="shared" si="1"/>
        <v>0</v>
      </c>
      <c r="AX23" s="49"/>
      <c r="AY23" s="141"/>
      <c r="AZ23" s="142" t="str">
        <f t="shared" si="12"/>
        <v>Informes de seguimiento al acompañamiento y avance a la implementación de los fallos del río Bogotá y cerros orientales</v>
      </c>
      <c r="BA23" s="185">
        <f t="shared" si="13"/>
        <v>4</v>
      </c>
      <c r="BB23" s="177">
        <f t="shared" si="14"/>
        <v>1</v>
      </c>
      <c r="BC23" s="5">
        <f t="shared" si="15"/>
        <v>0.25</v>
      </c>
      <c r="BD23" s="72"/>
    </row>
    <row r="24" spans="1:56" ht="163.5" customHeight="1">
      <c r="A24" s="89">
        <v>12</v>
      </c>
      <c r="B24" s="310"/>
      <c r="C24" s="322"/>
      <c r="D24" s="146" t="s">
        <v>149</v>
      </c>
      <c r="E24" s="168" t="s">
        <v>118</v>
      </c>
      <c r="F24" s="161">
        <v>0.064</v>
      </c>
      <c r="G24" s="128" t="s">
        <v>92</v>
      </c>
      <c r="H24" s="127" t="s">
        <v>142</v>
      </c>
      <c r="I24" s="132" t="s">
        <v>242</v>
      </c>
      <c r="J24" s="131">
        <v>307</v>
      </c>
      <c r="K24" s="131" t="s">
        <v>46</v>
      </c>
      <c r="L24" s="132" t="s">
        <v>143</v>
      </c>
      <c r="M24" s="128">
        <v>60</v>
      </c>
      <c r="N24" s="128">
        <v>60</v>
      </c>
      <c r="O24" s="128">
        <v>60</v>
      </c>
      <c r="P24" s="128">
        <v>60</v>
      </c>
      <c r="Q24" s="128">
        <v>240</v>
      </c>
      <c r="R24" s="128" t="s">
        <v>53</v>
      </c>
      <c r="S24" s="133" t="s">
        <v>140</v>
      </c>
      <c r="T24" s="118" t="s">
        <v>141</v>
      </c>
      <c r="U24" s="142"/>
      <c r="V24" s="141"/>
      <c r="W24" s="141"/>
      <c r="X24" s="141"/>
      <c r="Y24" s="141"/>
      <c r="Z24" s="53"/>
      <c r="AA24" s="138"/>
      <c r="AB24" s="142" t="str">
        <f t="shared" si="2"/>
        <v>Acciones de IVC con acompañamiento técnico e institucional</v>
      </c>
      <c r="AC24" s="199">
        <f t="shared" si="3"/>
        <v>60</v>
      </c>
      <c r="AD24" s="206">
        <v>90</v>
      </c>
      <c r="AE24" s="204">
        <v>1</v>
      </c>
      <c r="AF24" s="190" t="s">
        <v>252</v>
      </c>
      <c r="AG24" s="141" t="s">
        <v>140</v>
      </c>
      <c r="AH24" s="142" t="str">
        <f t="shared" si="4"/>
        <v>Acciones de IVC con acompañamiento técnico e institucional</v>
      </c>
      <c r="AI24" s="177">
        <f t="shared" si="5"/>
        <v>60</v>
      </c>
      <c r="AJ24" s="143"/>
      <c r="AK24" s="5">
        <f t="shared" si="6"/>
        <v>0</v>
      </c>
      <c r="AL24" s="139"/>
      <c r="AM24" s="141"/>
      <c r="AN24" s="142" t="str">
        <f t="shared" si="7"/>
        <v>Acciones de IVC con acompañamiento técnico e institucional</v>
      </c>
      <c r="AO24" s="185">
        <f t="shared" si="8"/>
        <v>60</v>
      </c>
      <c r="AP24" s="183"/>
      <c r="AQ24" s="5">
        <f t="shared" si="9"/>
        <v>0</v>
      </c>
      <c r="AR24" s="49"/>
      <c r="AS24" s="49"/>
      <c r="AT24" s="142" t="str">
        <f t="shared" si="10"/>
        <v>Acciones de IVC con acompañamiento técnico e institucional</v>
      </c>
      <c r="AU24" s="185">
        <f t="shared" si="11"/>
        <v>60</v>
      </c>
      <c r="AV24" s="183"/>
      <c r="AW24" s="5">
        <f t="shared" si="1"/>
        <v>0</v>
      </c>
      <c r="AX24" s="49"/>
      <c r="AY24" s="141"/>
      <c r="AZ24" s="142" t="str">
        <f t="shared" si="12"/>
        <v>Acciones de IVC con acompañamiento técnico e institucional</v>
      </c>
      <c r="BA24" s="185">
        <f t="shared" si="13"/>
        <v>240</v>
      </c>
      <c r="BB24" s="177">
        <f t="shared" si="14"/>
        <v>90</v>
      </c>
      <c r="BC24" s="5">
        <f t="shared" si="15"/>
        <v>0.375</v>
      </c>
      <c r="BD24" s="72"/>
    </row>
    <row r="25" spans="1:56" ht="163.5" customHeight="1" thickBot="1">
      <c r="A25" s="89">
        <v>13</v>
      </c>
      <c r="B25" s="310"/>
      <c r="C25" s="323"/>
      <c r="D25" s="147" t="s">
        <v>150</v>
      </c>
      <c r="E25" s="168" t="s">
        <v>119</v>
      </c>
      <c r="F25" s="161">
        <v>0.064</v>
      </c>
      <c r="G25" s="128" t="s">
        <v>125</v>
      </c>
      <c r="H25" s="136" t="s">
        <v>231</v>
      </c>
      <c r="I25" s="169" t="s">
        <v>243</v>
      </c>
      <c r="J25" s="131">
        <v>2</v>
      </c>
      <c r="K25" s="131" t="s">
        <v>46</v>
      </c>
      <c r="L25" s="132" t="s">
        <v>139</v>
      </c>
      <c r="M25" s="128">
        <v>0</v>
      </c>
      <c r="N25" s="128">
        <v>1</v>
      </c>
      <c r="O25" s="128">
        <v>0</v>
      </c>
      <c r="P25" s="128">
        <v>1</v>
      </c>
      <c r="Q25" s="128">
        <f>SUM(M25:P25)</f>
        <v>2</v>
      </c>
      <c r="R25" s="128" t="s">
        <v>53</v>
      </c>
      <c r="S25" s="133" t="s">
        <v>140</v>
      </c>
      <c r="T25" s="118" t="s">
        <v>141</v>
      </c>
      <c r="U25" s="142"/>
      <c r="V25" s="141"/>
      <c r="W25" s="141"/>
      <c r="X25" s="141"/>
      <c r="Y25" s="141"/>
      <c r="Z25" s="53"/>
      <c r="AA25" s="138"/>
      <c r="AB25" s="142" t="str">
        <f t="shared" si="2"/>
        <v>Informes de seguimiento a los avances de la depuración de actuaciones administrativas 2015 y anteriores</v>
      </c>
      <c r="AC25" s="199">
        <f t="shared" si="3"/>
        <v>0</v>
      </c>
      <c r="AD25" s="206">
        <v>0</v>
      </c>
      <c r="AE25" s="204"/>
      <c r="AF25" s="52" t="s">
        <v>190</v>
      </c>
      <c r="AG25" s="52" t="s">
        <v>190</v>
      </c>
      <c r="AH25" s="142" t="str">
        <f t="shared" si="4"/>
        <v>Informes de seguimiento a los avances de la depuración de actuaciones administrativas 2015 y anteriores</v>
      </c>
      <c r="AI25" s="177">
        <f t="shared" si="5"/>
        <v>1</v>
      </c>
      <c r="AJ25" s="143"/>
      <c r="AK25" s="5">
        <f t="shared" si="6"/>
        <v>0</v>
      </c>
      <c r="AL25" s="139"/>
      <c r="AM25" s="141"/>
      <c r="AN25" s="142" t="str">
        <f t="shared" si="7"/>
        <v>Informes de seguimiento a los avances de la depuración de actuaciones administrativas 2015 y anteriores</v>
      </c>
      <c r="AO25" s="185">
        <f t="shared" si="8"/>
        <v>0</v>
      </c>
      <c r="AP25" s="183"/>
      <c r="AQ25" s="5">
        <f t="shared" si="9"/>
        <v>0</v>
      </c>
      <c r="AR25" s="49"/>
      <c r="AS25" s="49"/>
      <c r="AT25" s="142" t="str">
        <f t="shared" si="10"/>
        <v>Informes de seguimiento a los avances de la depuración de actuaciones administrativas 2015 y anteriores</v>
      </c>
      <c r="AU25" s="185">
        <f>P25</f>
        <v>1</v>
      </c>
      <c r="AV25" s="183"/>
      <c r="AW25" s="5">
        <f t="shared" si="1"/>
        <v>0</v>
      </c>
      <c r="AX25" s="49"/>
      <c r="AY25" s="141"/>
      <c r="AZ25" s="142" t="str">
        <f t="shared" si="12"/>
        <v>Informes de seguimiento a los avances de la depuración de actuaciones administrativas 2015 y anteriores</v>
      </c>
      <c r="BA25" s="185">
        <f t="shared" si="13"/>
        <v>2</v>
      </c>
      <c r="BB25" s="177">
        <f t="shared" si="14"/>
        <v>0</v>
      </c>
      <c r="BC25" s="5">
        <f t="shared" si="15"/>
        <v>0</v>
      </c>
      <c r="BD25" s="72"/>
    </row>
    <row r="26" spans="1:56" ht="163.5" customHeight="1">
      <c r="A26" s="89">
        <v>14</v>
      </c>
      <c r="B26" s="311" t="s">
        <v>151</v>
      </c>
      <c r="C26" s="311" t="s">
        <v>207</v>
      </c>
      <c r="D26" s="316" t="s">
        <v>205</v>
      </c>
      <c r="E26" s="194" t="s">
        <v>265</v>
      </c>
      <c r="F26" s="161">
        <v>0.01</v>
      </c>
      <c r="G26" s="127" t="s">
        <v>152</v>
      </c>
      <c r="H26" s="127" t="s">
        <v>153</v>
      </c>
      <c r="I26" s="127" t="s">
        <v>154</v>
      </c>
      <c r="J26" s="127"/>
      <c r="K26" s="170" t="s">
        <v>46</v>
      </c>
      <c r="L26" s="127" t="s">
        <v>155</v>
      </c>
      <c r="M26" s="170">
        <v>0</v>
      </c>
      <c r="N26" s="170">
        <v>0</v>
      </c>
      <c r="O26" s="170">
        <v>0</v>
      </c>
      <c r="P26" s="170">
        <v>1</v>
      </c>
      <c r="Q26" s="170">
        <v>1</v>
      </c>
      <c r="R26" s="127" t="s">
        <v>53</v>
      </c>
      <c r="S26" s="127" t="s">
        <v>156</v>
      </c>
      <c r="T26" s="118"/>
      <c r="U26" s="142" t="s">
        <v>213</v>
      </c>
      <c r="V26" s="141"/>
      <c r="W26" s="141"/>
      <c r="X26" s="141"/>
      <c r="Y26" s="141"/>
      <c r="Z26" s="53"/>
      <c r="AA26" s="138"/>
      <c r="AB26" s="142" t="str">
        <f t="shared" si="2"/>
        <v>Ejercicios de evaluación de los requisitos legales aplicables el proceso/Alcaldía realizados</v>
      </c>
      <c r="AC26" s="199">
        <f t="shared" si="3"/>
        <v>0</v>
      </c>
      <c r="AD26" s="206">
        <v>0</v>
      </c>
      <c r="AE26" s="204" t="s">
        <v>253</v>
      </c>
      <c r="AF26" s="52" t="s">
        <v>254</v>
      </c>
      <c r="AG26" s="52" t="s">
        <v>190</v>
      </c>
      <c r="AH26" s="142" t="str">
        <f t="shared" si="4"/>
        <v>Ejercicios de evaluación de los requisitos legales aplicables el proceso/Alcaldía realizados</v>
      </c>
      <c r="AI26" s="177">
        <f aca="true" t="shared" si="16" ref="AI26:AI37">+N26</f>
        <v>0</v>
      </c>
      <c r="AJ26" s="143"/>
      <c r="AK26" s="5">
        <f t="shared" si="6"/>
        <v>0</v>
      </c>
      <c r="AL26" s="139"/>
      <c r="AM26" s="141"/>
      <c r="AN26" s="142" t="str">
        <f t="shared" si="7"/>
        <v>Ejercicios de evaluación de los requisitos legales aplicables el proceso/Alcaldía realizados</v>
      </c>
      <c r="AO26" s="185">
        <f t="shared" si="8"/>
        <v>0</v>
      </c>
      <c r="AP26" s="183"/>
      <c r="AQ26" s="5">
        <f t="shared" si="9"/>
        <v>0</v>
      </c>
      <c r="AR26" s="49"/>
      <c r="AS26" s="49"/>
      <c r="AT26" s="142" t="str">
        <f t="shared" si="10"/>
        <v>Ejercicios de evaluación de los requisitos legales aplicables el proceso/Alcaldía realizados</v>
      </c>
      <c r="AU26" s="185"/>
      <c r="AV26" s="183"/>
      <c r="AW26" s="5">
        <f t="shared" si="1"/>
        <v>0</v>
      </c>
      <c r="AX26" s="49"/>
      <c r="AY26" s="141"/>
      <c r="AZ26" s="142" t="str">
        <f t="shared" si="12"/>
        <v>Ejercicios de evaluación de los requisitos legales aplicables el proceso/Alcaldía realizados</v>
      </c>
      <c r="BA26" s="185">
        <f t="shared" si="13"/>
        <v>1</v>
      </c>
      <c r="BB26" s="177">
        <f t="shared" si="14"/>
        <v>0</v>
      </c>
      <c r="BC26" s="5">
        <f t="shared" si="15"/>
        <v>0</v>
      </c>
      <c r="BD26" s="72"/>
    </row>
    <row r="27" spans="1:56" ht="163.5" customHeight="1">
      <c r="A27" s="89">
        <v>15</v>
      </c>
      <c r="B27" s="312"/>
      <c r="C27" s="312"/>
      <c r="D27" s="316"/>
      <c r="E27" s="194" t="s">
        <v>208</v>
      </c>
      <c r="F27" s="161">
        <v>0.025</v>
      </c>
      <c r="G27" s="127" t="s">
        <v>152</v>
      </c>
      <c r="H27" s="127" t="s">
        <v>157</v>
      </c>
      <c r="I27" s="127" t="s">
        <v>158</v>
      </c>
      <c r="J27" s="127"/>
      <c r="K27" s="127" t="s">
        <v>47</v>
      </c>
      <c r="L27" s="127" t="s">
        <v>159</v>
      </c>
      <c r="M27" s="161">
        <v>0</v>
      </c>
      <c r="N27" s="161">
        <v>1</v>
      </c>
      <c r="O27" s="161">
        <v>1</v>
      </c>
      <c r="P27" s="161">
        <v>1</v>
      </c>
      <c r="Q27" s="161">
        <v>1</v>
      </c>
      <c r="R27" s="127" t="s">
        <v>53</v>
      </c>
      <c r="S27" s="127" t="s">
        <v>160</v>
      </c>
      <c r="T27" s="118"/>
      <c r="U27" s="142" t="s">
        <v>214</v>
      </c>
      <c r="V27" s="141"/>
      <c r="W27" s="141"/>
      <c r="X27" s="141"/>
      <c r="Y27" s="141"/>
      <c r="Z27" s="53"/>
      <c r="AA27" s="138"/>
      <c r="AB27" s="142" t="str">
        <f t="shared" si="2"/>
        <v>Porcentaje de cumplimiento de las acciones según el Plan de Implementación del Modelo Integrado de Planeación</v>
      </c>
      <c r="AC27" s="202">
        <f t="shared" si="3"/>
        <v>0</v>
      </c>
      <c r="AD27" s="207"/>
      <c r="AE27" s="204" t="s">
        <v>253</v>
      </c>
      <c r="AF27" s="145" t="s">
        <v>254</v>
      </c>
      <c r="AG27" s="145"/>
      <c r="AH27" s="142" t="str">
        <f t="shared" si="4"/>
        <v>Porcentaje de cumplimiento de las acciones según el Plan de Implementación del Modelo Integrado de Planeación</v>
      </c>
      <c r="AI27" s="179">
        <f t="shared" si="16"/>
        <v>1</v>
      </c>
      <c r="AJ27" s="164"/>
      <c r="AK27" s="5">
        <f t="shared" si="6"/>
        <v>0</v>
      </c>
      <c r="AL27" s="139"/>
      <c r="AM27" s="141"/>
      <c r="AN27" s="142" t="str">
        <f t="shared" si="7"/>
        <v>Porcentaje de cumplimiento de las acciones según el Plan de Implementación del Modelo Integrado de Planeación</v>
      </c>
      <c r="AO27" s="144"/>
      <c r="AP27" s="51"/>
      <c r="AQ27" s="5">
        <f t="shared" si="9"/>
        <v>0</v>
      </c>
      <c r="AR27" s="49"/>
      <c r="AS27" s="49"/>
      <c r="AT27" s="142" t="str">
        <f t="shared" si="10"/>
        <v>Porcentaje de cumplimiento de las acciones según el Plan de Implementación del Modelo Integrado de Planeación</v>
      </c>
      <c r="AU27" s="144"/>
      <c r="AV27" s="51"/>
      <c r="AW27" s="5">
        <f t="shared" si="1"/>
        <v>0</v>
      </c>
      <c r="AX27" s="49"/>
      <c r="AY27" s="141"/>
      <c r="AZ27" s="142" t="str">
        <f t="shared" si="12"/>
        <v>Porcentaje de cumplimiento de las acciones según el Plan de Implementación del Modelo Integrado de Planeación</v>
      </c>
      <c r="BA27" s="144">
        <f t="shared" si="13"/>
        <v>1</v>
      </c>
      <c r="BB27" s="179">
        <f t="shared" si="14"/>
        <v>0</v>
      </c>
      <c r="BC27" s="5">
        <f t="shared" si="15"/>
        <v>0</v>
      </c>
      <c r="BD27" s="72"/>
    </row>
    <row r="28" spans="1:56" ht="163.5" customHeight="1">
      <c r="A28" s="89">
        <v>16</v>
      </c>
      <c r="B28" s="312"/>
      <c r="C28" s="312"/>
      <c r="D28" s="316"/>
      <c r="E28" s="194" t="s">
        <v>161</v>
      </c>
      <c r="F28" s="161">
        <v>0.015</v>
      </c>
      <c r="G28" s="127" t="s">
        <v>152</v>
      </c>
      <c r="H28" s="127" t="s">
        <v>162</v>
      </c>
      <c r="I28" s="127" t="s">
        <v>163</v>
      </c>
      <c r="J28" s="127"/>
      <c r="K28" s="127" t="s">
        <v>47</v>
      </c>
      <c r="L28" s="127" t="s">
        <v>164</v>
      </c>
      <c r="M28" s="161">
        <v>1</v>
      </c>
      <c r="N28" s="161">
        <v>1</v>
      </c>
      <c r="O28" s="161">
        <v>1</v>
      </c>
      <c r="P28" s="161">
        <v>1</v>
      </c>
      <c r="Q28" s="161">
        <v>1</v>
      </c>
      <c r="R28" s="127" t="s">
        <v>53</v>
      </c>
      <c r="S28" s="127" t="s">
        <v>165</v>
      </c>
      <c r="T28" s="118"/>
      <c r="U28" s="142" t="s">
        <v>215</v>
      </c>
      <c r="V28" s="141"/>
      <c r="W28" s="141"/>
      <c r="X28" s="141"/>
      <c r="Y28" s="141"/>
      <c r="Z28" s="53"/>
      <c r="AA28" s="138"/>
      <c r="AB28" s="142" t="str">
        <f t="shared" si="2"/>
        <v>Porcentaje de servidores públicos entrenados en puesto de trabajo</v>
      </c>
      <c r="AC28" s="202">
        <f t="shared" si="3"/>
        <v>1</v>
      </c>
      <c r="AD28" s="208">
        <v>0</v>
      </c>
      <c r="AE28" s="204">
        <v>0</v>
      </c>
      <c r="AF28" s="189" t="s">
        <v>255</v>
      </c>
      <c r="AG28" s="189"/>
      <c r="AH28" s="142" t="str">
        <f t="shared" si="4"/>
        <v>Porcentaje de servidores públicos entrenados en puesto de trabajo</v>
      </c>
      <c r="AI28" s="179">
        <f t="shared" si="16"/>
        <v>1</v>
      </c>
      <c r="AJ28" s="164"/>
      <c r="AK28" s="5">
        <f t="shared" si="6"/>
        <v>0</v>
      </c>
      <c r="AL28" s="139"/>
      <c r="AM28" s="141"/>
      <c r="AN28" s="142" t="str">
        <f t="shared" si="7"/>
        <v>Porcentaje de servidores públicos entrenados en puesto de trabajo</v>
      </c>
      <c r="AO28" s="144"/>
      <c r="AP28" s="51"/>
      <c r="AQ28" s="5">
        <f t="shared" si="9"/>
        <v>0</v>
      </c>
      <c r="AR28" s="49"/>
      <c r="AS28" s="49"/>
      <c r="AT28" s="142" t="str">
        <f t="shared" si="10"/>
        <v>Porcentaje de servidores públicos entrenados en puesto de trabajo</v>
      </c>
      <c r="AU28" s="144"/>
      <c r="AV28" s="51"/>
      <c r="AW28" s="5">
        <f t="shared" si="1"/>
        <v>0</v>
      </c>
      <c r="AX28" s="49"/>
      <c r="AY28" s="141"/>
      <c r="AZ28" s="142" t="str">
        <f t="shared" si="12"/>
        <v>Porcentaje de servidores públicos entrenados en puesto de trabajo</v>
      </c>
      <c r="BA28" s="144">
        <f t="shared" si="13"/>
        <v>1</v>
      </c>
      <c r="BB28" s="179">
        <f t="shared" si="14"/>
        <v>0</v>
      </c>
      <c r="BC28" s="5">
        <f t="shared" si="15"/>
        <v>0</v>
      </c>
      <c r="BD28" s="72"/>
    </row>
    <row r="29" spans="1:56" ht="163.5" customHeight="1">
      <c r="A29" s="89">
        <v>17</v>
      </c>
      <c r="B29" s="312"/>
      <c r="C29" s="312"/>
      <c r="D29" s="316"/>
      <c r="E29" s="194" t="s">
        <v>166</v>
      </c>
      <c r="F29" s="161">
        <v>0.015</v>
      </c>
      <c r="G29" s="127" t="s">
        <v>152</v>
      </c>
      <c r="H29" s="127" t="s">
        <v>167</v>
      </c>
      <c r="I29" s="127" t="s">
        <v>168</v>
      </c>
      <c r="J29" s="127"/>
      <c r="K29" s="127" t="s">
        <v>47</v>
      </c>
      <c r="L29" s="127" t="s">
        <v>169</v>
      </c>
      <c r="M29" s="161">
        <v>0</v>
      </c>
      <c r="N29" s="161">
        <v>1</v>
      </c>
      <c r="O29" s="161">
        <v>0</v>
      </c>
      <c r="P29" s="161">
        <v>1</v>
      </c>
      <c r="Q29" s="161">
        <v>1</v>
      </c>
      <c r="R29" s="127" t="s">
        <v>53</v>
      </c>
      <c r="S29" s="127" t="s">
        <v>170</v>
      </c>
      <c r="T29" s="118"/>
      <c r="U29" s="142" t="s">
        <v>216</v>
      </c>
      <c r="V29" s="141"/>
      <c r="W29" s="141"/>
      <c r="X29" s="141"/>
      <c r="Y29" s="141"/>
      <c r="Z29" s="53"/>
      <c r="AA29" s="138"/>
      <c r="AB29" s="142" t="str">
        <f t="shared" si="2"/>
        <v>Porcentaje de cumplimiento de las actividades y tareas asignadas al proceso/Alcaldía Local en el PAAC 2018</v>
      </c>
      <c r="AC29" s="202">
        <f t="shared" si="3"/>
        <v>0</v>
      </c>
      <c r="AD29" s="207"/>
      <c r="AE29" s="204" t="s">
        <v>253</v>
      </c>
      <c r="AF29" s="145" t="s">
        <v>256</v>
      </c>
      <c r="AG29" s="145"/>
      <c r="AH29" s="142" t="str">
        <f t="shared" si="4"/>
        <v>Porcentaje de cumplimiento de las actividades y tareas asignadas al proceso/Alcaldía Local en el PAAC 2018</v>
      </c>
      <c r="AI29" s="179">
        <f t="shared" si="16"/>
        <v>1</v>
      </c>
      <c r="AJ29" s="164"/>
      <c r="AK29" s="5">
        <f t="shared" si="6"/>
        <v>0</v>
      </c>
      <c r="AL29" s="139"/>
      <c r="AM29" s="141"/>
      <c r="AN29" s="142" t="str">
        <f t="shared" si="7"/>
        <v>Porcentaje de cumplimiento de las actividades y tareas asignadas al proceso/Alcaldía Local en el PAAC 2018</v>
      </c>
      <c r="AO29" s="144"/>
      <c r="AP29" s="51"/>
      <c r="AQ29" s="5">
        <f t="shared" si="9"/>
        <v>0</v>
      </c>
      <c r="AR29" s="49"/>
      <c r="AS29" s="49"/>
      <c r="AT29" s="142" t="str">
        <f t="shared" si="10"/>
        <v>Porcentaje de cumplimiento de las actividades y tareas asignadas al proceso/Alcaldía Local en el PAAC 2018</v>
      </c>
      <c r="AU29" s="144"/>
      <c r="AV29" s="51"/>
      <c r="AW29" s="5">
        <f t="shared" si="1"/>
        <v>0</v>
      </c>
      <c r="AX29" s="49"/>
      <c r="AY29" s="141"/>
      <c r="AZ29" s="142" t="str">
        <f t="shared" si="12"/>
        <v>Porcentaje de cumplimiento de las actividades y tareas asignadas al proceso/Alcaldía Local en el PAAC 2018</v>
      </c>
      <c r="BA29" s="144">
        <f t="shared" si="13"/>
        <v>1</v>
      </c>
      <c r="BB29" s="179">
        <f t="shared" si="14"/>
        <v>0</v>
      </c>
      <c r="BC29" s="5">
        <f t="shared" si="15"/>
        <v>0</v>
      </c>
      <c r="BD29" s="72"/>
    </row>
    <row r="30" spans="1:56" ht="163.5" customHeight="1">
      <c r="A30" s="89">
        <v>18</v>
      </c>
      <c r="B30" s="312"/>
      <c r="C30" s="312"/>
      <c r="D30" s="316"/>
      <c r="E30" s="194" t="s">
        <v>171</v>
      </c>
      <c r="F30" s="161">
        <v>0.015</v>
      </c>
      <c r="G30" s="127" t="s">
        <v>152</v>
      </c>
      <c r="H30" s="127" t="s">
        <v>172</v>
      </c>
      <c r="I30" s="127" t="s">
        <v>173</v>
      </c>
      <c r="J30" s="127"/>
      <c r="K30" s="127" t="s">
        <v>46</v>
      </c>
      <c r="L30" s="127" t="s">
        <v>172</v>
      </c>
      <c r="M30" s="170">
        <v>0</v>
      </c>
      <c r="N30" s="170">
        <v>1</v>
      </c>
      <c r="O30" s="170">
        <v>0</v>
      </c>
      <c r="P30" s="170">
        <v>1</v>
      </c>
      <c r="Q30" s="170">
        <v>2</v>
      </c>
      <c r="R30" s="127" t="s">
        <v>53</v>
      </c>
      <c r="S30" s="127" t="s">
        <v>174</v>
      </c>
      <c r="T30" s="118"/>
      <c r="U30" s="142" t="s">
        <v>217</v>
      </c>
      <c r="V30" s="141"/>
      <c r="W30" s="141"/>
      <c r="X30" s="141"/>
      <c r="Y30" s="141"/>
      <c r="Z30" s="53"/>
      <c r="AA30" s="138"/>
      <c r="AB30" s="142" t="str">
        <f t="shared" si="2"/>
        <v>Mediciones de desempeño ambiental realizadas en el proceso/alcaldia local</v>
      </c>
      <c r="AC30" s="199">
        <f t="shared" si="3"/>
        <v>0</v>
      </c>
      <c r="AD30" s="206">
        <v>0</v>
      </c>
      <c r="AE30" s="204" t="s">
        <v>253</v>
      </c>
      <c r="AF30" s="52" t="s">
        <v>254</v>
      </c>
      <c r="AG30" s="52" t="s">
        <v>190</v>
      </c>
      <c r="AH30" s="142" t="str">
        <f t="shared" si="4"/>
        <v>Mediciones de desempeño ambiental realizadas en el proceso/alcaldia local</v>
      </c>
      <c r="AI30" s="177">
        <f t="shared" si="16"/>
        <v>1</v>
      </c>
      <c r="AJ30" s="143"/>
      <c r="AK30" s="5">
        <f t="shared" si="6"/>
        <v>0</v>
      </c>
      <c r="AL30" s="139"/>
      <c r="AM30" s="141"/>
      <c r="AN30" s="142" t="str">
        <f t="shared" si="7"/>
        <v>Mediciones de desempeño ambiental realizadas en el proceso/alcaldia local</v>
      </c>
      <c r="AO30" s="185"/>
      <c r="AP30" s="183"/>
      <c r="AQ30" s="5">
        <f t="shared" si="9"/>
        <v>0</v>
      </c>
      <c r="AR30" s="49"/>
      <c r="AS30" s="49"/>
      <c r="AT30" s="142" t="str">
        <f t="shared" si="10"/>
        <v>Mediciones de desempeño ambiental realizadas en el proceso/alcaldia local</v>
      </c>
      <c r="AU30" s="185"/>
      <c r="AV30" s="183"/>
      <c r="AW30" s="5">
        <f t="shared" si="1"/>
        <v>0</v>
      </c>
      <c r="AX30" s="49"/>
      <c r="AY30" s="141"/>
      <c r="AZ30" s="142" t="str">
        <f t="shared" si="12"/>
        <v>Mediciones de desempeño ambiental realizadas en el proceso/alcaldia local</v>
      </c>
      <c r="BA30" s="185">
        <f t="shared" si="13"/>
        <v>2</v>
      </c>
      <c r="BB30" s="177">
        <f t="shared" si="14"/>
        <v>0</v>
      </c>
      <c r="BC30" s="5">
        <f t="shared" si="15"/>
        <v>0</v>
      </c>
      <c r="BD30" s="72"/>
    </row>
    <row r="31" spans="1:56" ht="163.5" customHeight="1">
      <c r="A31" s="89">
        <v>19</v>
      </c>
      <c r="B31" s="312"/>
      <c r="C31" s="312"/>
      <c r="D31" s="316"/>
      <c r="E31" s="194" t="s">
        <v>175</v>
      </c>
      <c r="F31" s="161">
        <v>0.025</v>
      </c>
      <c r="G31" s="127" t="s">
        <v>152</v>
      </c>
      <c r="H31" s="127" t="s">
        <v>176</v>
      </c>
      <c r="I31" s="127" t="s">
        <v>177</v>
      </c>
      <c r="J31" s="127"/>
      <c r="K31" s="127" t="s">
        <v>49</v>
      </c>
      <c r="L31" s="127" t="s">
        <v>244</v>
      </c>
      <c r="M31" s="170"/>
      <c r="N31" s="170">
        <v>4</v>
      </c>
      <c r="O31" s="170"/>
      <c r="P31" s="170">
        <v>0</v>
      </c>
      <c r="Q31" s="170">
        <v>0</v>
      </c>
      <c r="R31" s="127" t="s">
        <v>53</v>
      </c>
      <c r="S31" s="127" t="s">
        <v>210</v>
      </c>
      <c r="T31" s="118"/>
      <c r="U31" s="142" t="s">
        <v>218</v>
      </c>
      <c r="V31" s="141"/>
      <c r="W31" s="141"/>
      <c r="X31" s="141"/>
      <c r="Y31" s="141"/>
      <c r="Z31" s="53"/>
      <c r="AA31" s="138"/>
      <c r="AB31" s="142" t="str">
        <f t="shared" si="2"/>
        <v>Disminución de requerimientos ciudadanos vencidos asignados al proceso/Alcaldía Local</v>
      </c>
      <c r="AC31" s="199" t="s">
        <v>253</v>
      </c>
      <c r="AD31" s="200" t="s">
        <v>253</v>
      </c>
      <c r="AE31" s="204" t="s">
        <v>253</v>
      </c>
      <c r="AF31" s="52" t="s">
        <v>264</v>
      </c>
      <c r="AG31" s="191"/>
      <c r="AH31" s="142" t="str">
        <f t="shared" si="4"/>
        <v>Disminución de requerimientos ciudadanos vencidos asignados al proceso/Alcaldía Local</v>
      </c>
      <c r="AI31" s="177">
        <f t="shared" si="16"/>
        <v>4</v>
      </c>
      <c r="AJ31" s="143"/>
      <c r="AK31" s="5">
        <f t="shared" si="6"/>
        <v>0</v>
      </c>
      <c r="AL31" s="139"/>
      <c r="AM31" s="141"/>
      <c r="AN31" s="142" t="str">
        <f t="shared" si="7"/>
        <v>Disminución de requerimientos ciudadanos vencidos asignados al proceso/Alcaldía Local</v>
      </c>
      <c r="AO31" s="185"/>
      <c r="AP31" s="183"/>
      <c r="AQ31" s="5">
        <f t="shared" si="9"/>
        <v>0</v>
      </c>
      <c r="AR31" s="49"/>
      <c r="AS31" s="49"/>
      <c r="AT31" s="142" t="str">
        <f t="shared" si="10"/>
        <v>Disminución de requerimientos ciudadanos vencidos asignados al proceso/Alcaldía Local</v>
      </c>
      <c r="AU31" s="185"/>
      <c r="AV31" s="183"/>
      <c r="AW31" s="5">
        <f t="shared" si="1"/>
        <v>0</v>
      </c>
      <c r="AX31" s="49"/>
      <c r="AY31" s="141"/>
      <c r="AZ31" s="142" t="str">
        <f t="shared" si="12"/>
        <v>Disminución de requerimientos ciudadanos vencidos asignados al proceso/Alcaldía Local</v>
      </c>
      <c r="BA31" s="185">
        <f t="shared" si="13"/>
        <v>0</v>
      </c>
      <c r="BB31" s="177" t="e">
        <f t="shared" si="14"/>
        <v>#VALUE!</v>
      </c>
      <c r="BC31" s="5">
        <f t="shared" si="15"/>
        <v>0</v>
      </c>
      <c r="BD31" s="72"/>
    </row>
    <row r="32" spans="1:56" ht="163.5" customHeight="1">
      <c r="A32" s="89">
        <v>20</v>
      </c>
      <c r="B32" s="312"/>
      <c r="C32" s="312"/>
      <c r="D32" s="316"/>
      <c r="E32" s="194" t="s">
        <v>178</v>
      </c>
      <c r="F32" s="161">
        <v>0.025</v>
      </c>
      <c r="G32" s="127" t="s">
        <v>152</v>
      </c>
      <c r="H32" s="127" t="s">
        <v>179</v>
      </c>
      <c r="I32" s="127" t="s">
        <v>180</v>
      </c>
      <c r="J32" s="127"/>
      <c r="K32" s="127" t="s">
        <v>46</v>
      </c>
      <c r="L32" s="127" t="s">
        <v>181</v>
      </c>
      <c r="M32" s="170">
        <v>0</v>
      </c>
      <c r="N32" s="170">
        <v>1</v>
      </c>
      <c r="O32" s="170">
        <v>1</v>
      </c>
      <c r="P32" s="170">
        <v>0</v>
      </c>
      <c r="Q32" s="170">
        <v>2</v>
      </c>
      <c r="R32" s="127" t="s">
        <v>53</v>
      </c>
      <c r="S32" s="127" t="s">
        <v>182</v>
      </c>
      <c r="T32" s="118"/>
      <c r="U32" s="142" t="s">
        <v>219</v>
      </c>
      <c r="V32" s="141"/>
      <c r="W32" s="141"/>
      <c r="X32" s="141"/>
      <c r="Y32" s="141"/>
      <c r="Z32" s="53"/>
      <c r="AA32" s="138"/>
      <c r="AB32" s="142" t="str">
        <f t="shared" si="2"/>
        <v>Buenas practicas y lecciones aprendidas identificadas por proceso o Alcaldía Local en la herramienta de gestión del conocimiento (AGORA)</v>
      </c>
      <c r="AC32" s="199">
        <f t="shared" si="3"/>
        <v>0</v>
      </c>
      <c r="AD32" s="206">
        <v>0</v>
      </c>
      <c r="AE32" s="204" t="s">
        <v>253</v>
      </c>
      <c r="AF32" s="52" t="s">
        <v>254</v>
      </c>
      <c r="AG32" s="52" t="s">
        <v>190</v>
      </c>
      <c r="AH32" s="142" t="str">
        <f t="shared" si="4"/>
        <v>Buenas practicas y lecciones aprendidas identificadas por proceso o Alcaldía Local en la herramienta de gestión del conocimiento (AGORA)</v>
      </c>
      <c r="AI32" s="177">
        <f t="shared" si="16"/>
        <v>1</v>
      </c>
      <c r="AJ32" s="143"/>
      <c r="AK32" s="5">
        <f t="shared" si="6"/>
        <v>0</v>
      </c>
      <c r="AL32" s="139"/>
      <c r="AM32" s="141"/>
      <c r="AN32" s="142" t="str">
        <f t="shared" si="7"/>
        <v>Buenas practicas y lecciones aprendidas identificadas por proceso o Alcaldía Local en la herramienta de gestión del conocimiento (AGORA)</v>
      </c>
      <c r="AO32" s="185"/>
      <c r="AP32" s="183"/>
      <c r="AQ32" s="5">
        <f t="shared" si="9"/>
        <v>0</v>
      </c>
      <c r="AR32" s="49"/>
      <c r="AS32" s="49"/>
      <c r="AT32" s="142" t="str">
        <f t="shared" si="10"/>
        <v>Buenas practicas y lecciones aprendidas identificadas por proceso o Alcaldía Local en la herramienta de gestión del conocimiento (AGORA)</v>
      </c>
      <c r="AU32" s="185"/>
      <c r="AV32" s="183"/>
      <c r="AW32" s="5">
        <f t="shared" si="1"/>
        <v>0</v>
      </c>
      <c r="AX32" s="49"/>
      <c r="AY32" s="141"/>
      <c r="AZ32" s="142" t="str">
        <f t="shared" si="12"/>
        <v>Buenas practicas y lecciones aprendidas identificadas por proceso o Alcaldía Local en la herramienta de gestión del conocimiento (AGORA)</v>
      </c>
      <c r="BA32" s="185">
        <f t="shared" si="13"/>
        <v>2</v>
      </c>
      <c r="BB32" s="177">
        <f t="shared" si="14"/>
        <v>0</v>
      </c>
      <c r="BC32" s="5">
        <f t="shared" si="15"/>
        <v>0</v>
      </c>
      <c r="BD32" s="72"/>
    </row>
    <row r="33" spans="1:56" ht="163.5" customHeight="1">
      <c r="A33" s="89">
        <v>21</v>
      </c>
      <c r="B33" s="312"/>
      <c r="C33" s="312"/>
      <c r="D33" s="313" t="s">
        <v>206</v>
      </c>
      <c r="E33" s="194" t="s">
        <v>183</v>
      </c>
      <c r="F33" s="161">
        <v>0.014</v>
      </c>
      <c r="G33" s="127" t="s">
        <v>152</v>
      </c>
      <c r="H33" s="127" t="s">
        <v>184</v>
      </c>
      <c r="I33" s="127" t="s">
        <v>185</v>
      </c>
      <c r="J33" s="127"/>
      <c r="K33" s="127" t="s">
        <v>46</v>
      </c>
      <c r="L33" s="127" t="s">
        <v>186</v>
      </c>
      <c r="M33" s="178"/>
      <c r="N33" s="161">
        <v>1</v>
      </c>
      <c r="O33" s="170"/>
      <c r="P33" s="161">
        <v>1</v>
      </c>
      <c r="Q33" s="161">
        <v>1</v>
      </c>
      <c r="R33" s="127" t="s">
        <v>53</v>
      </c>
      <c r="S33" s="127" t="s">
        <v>211</v>
      </c>
      <c r="T33" s="118"/>
      <c r="U33" s="142" t="s">
        <v>220</v>
      </c>
      <c r="V33" s="141"/>
      <c r="W33" s="141"/>
      <c r="X33" s="141"/>
      <c r="Y33" s="141"/>
      <c r="Z33" s="53"/>
      <c r="AA33" s="138"/>
      <c r="AB33" s="142" t="str">
        <f t="shared" si="2"/>
        <v>Porcentaje de depuración de las comunicaciones en el aplicatio de gestión documental</v>
      </c>
      <c r="AC33" s="199">
        <f t="shared" si="3"/>
        <v>0</v>
      </c>
      <c r="AD33" s="206">
        <v>0</v>
      </c>
      <c r="AE33" s="204" t="s">
        <v>253</v>
      </c>
      <c r="AF33" s="52" t="s">
        <v>254</v>
      </c>
      <c r="AG33" s="52" t="s">
        <v>190</v>
      </c>
      <c r="AH33" s="142" t="str">
        <f t="shared" si="4"/>
        <v>Porcentaje de depuración de las comunicaciones en el aplicatio de gestión documental</v>
      </c>
      <c r="AI33" s="179">
        <f t="shared" si="16"/>
        <v>1</v>
      </c>
      <c r="AJ33" s="164"/>
      <c r="AK33" s="5">
        <f t="shared" si="6"/>
        <v>0</v>
      </c>
      <c r="AL33" s="139"/>
      <c r="AM33" s="141"/>
      <c r="AN33" s="142" t="str">
        <f t="shared" si="7"/>
        <v>Porcentaje de depuración de las comunicaciones en el aplicatio de gestión documental</v>
      </c>
      <c r="AO33" s="144"/>
      <c r="AP33" s="51"/>
      <c r="AQ33" s="5">
        <f t="shared" si="9"/>
        <v>0</v>
      </c>
      <c r="AR33" s="49"/>
      <c r="AS33" s="49"/>
      <c r="AT33" s="142" t="str">
        <f t="shared" si="10"/>
        <v>Porcentaje de depuración de las comunicaciones en el aplicatio de gestión documental</v>
      </c>
      <c r="AU33" s="144"/>
      <c r="AV33" s="51"/>
      <c r="AW33" s="5">
        <f t="shared" si="1"/>
        <v>0</v>
      </c>
      <c r="AX33" s="49"/>
      <c r="AY33" s="141"/>
      <c r="AZ33" s="142" t="str">
        <f t="shared" si="12"/>
        <v>Porcentaje de depuración de las comunicaciones en el aplicatio de gestión documental</v>
      </c>
      <c r="BA33" s="144">
        <f t="shared" si="13"/>
        <v>1</v>
      </c>
      <c r="BB33" s="179">
        <f t="shared" si="14"/>
        <v>0</v>
      </c>
      <c r="BC33" s="5">
        <f t="shared" si="15"/>
        <v>0</v>
      </c>
      <c r="BD33" s="72"/>
    </row>
    <row r="34" spans="1:56" ht="163.5" customHeight="1">
      <c r="A34" s="89">
        <v>22</v>
      </c>
      <c r="B34" s="312"/>
      <c r="C34" s="312"/>
      <c r="D34" s="314"/>
      <c r="E34" s="194" t="s">
        <v>187</v>
      </c>
      <c r="F34" s="161">
        <v>0.014</v>
      </c>
      <c r="G34" s="127" t="s">
        <v>152</v>
      </c>
      <c r="H34" s="127" t="s">
        <v>188</v>
      </c>
      <c r="I34" s="127" t="s">
        <v>189</v>
      </c>
      <c r="J34" s="127" t="s">
        <v>190</v>
      </c>
      <c r="K34" s="127" t="s">
        <v>47</v>
      </c>
      <c r="L34" s="127" t="s">
        <v>191</v>
      </c>
      <c r="M34" s="161">
        <v>1</v>
      </c>
      <c r="N34" s="161">
        <v>1</v>
      </c>
      <c r="O34" s="161">
        <v>1</v>
      </c>
      <c r="P34" s="161">
        <v>1</v>
      </c>
      <c r="Q34" s="161">
        <v>1</v>
      </c>
      <c r="R34" s="127" t="s">
        <v>53</v>
      </c>
      <c r="S34" s="127" t="s">
        <v>192</v>
      </c>
      <c r="T34" s="118"/>
      <c r="U34" s="142" t="s">
        <v>221</v>
      </c>
      <c r="V34" s="141"/>
      <c r="W34" s="141"/>
      <c r="X34" s="141"/>
      <c r="Y34" s="141"/>
      <c r="Z34" s="53"/>
      <c r="AA34" s="138"/>
      <c r="AB34" s="142" t="str">
        <f t="shared" si="2"/>
        <v>Cumplimiento en reportes de riesgos de manera oportuna</v>
      </c>
      <c r="AC34" s="202">
        <f t="shared" si="3"/>
        <v>1</v>
      </c>
      <c r="AD34" s="208">
        <v>1</v>
      </c>
      <c r="AE34" s="204">
        <v>1</v>
      </c>
      <c r="AF34" s="52" t="s">
        <v>257</v>
      </c>
      <c r="AG34" s="145" t="s">
        <v>258</v>
      </c>
      <c r="AH34" s="142" t="str">
        <f t="shared" si="4"/>
        <v>Cumplimiento en reportes de riesgos de manera oportuna</v>
      </c>
      <c r="AI34" s="179">
        <f t="shared" si="16"/>
        <v>1</v>
      </c>
      <c r="AJ34" s="164"/>
      <c r="AK34" s="5">
        <f t="shared" si="6"/>
        <v>0</v>
      </c>
      <c r="AL34" s="139"/>
      <c r="AM34" s="141"/>
      <c r="AN34" s="142" t="str">
        <f t="shared" si="7"/>
        <v>Cumplimiento en reportes de riesgos de manera oportuna</v>
      </c>
      <c r="AO34" s="144"/>
      <c r="AP34" s="51"/>
      <c r="AQ34" s="5">
        <f t="shared" si="9"/>
        <v>0</v>
      </c>
      <c r="AR34" s="49"/>
      <c r="AS34" s="49"/>
      <c r="AT34" s="142" t="str">
        <f t="shared" si="10"/>
        <v>Cumplimiento en reportes de riesgos de manera oportuna</v>
      </c>
      <c r="AU34" s="144"/>
      <c r="AV34" s="51"/>
      <c r="AW34" s="5">
        <f t="shared" si="1"/>
        <v>0</v>
      </c>
      <c r="AX34" s="49"/>
      <c r="AY34" s="141"/>
      <c r="AZ34" s="142" t="str">
        <f t="shared" si="12"/>
        <v>Cumplimiento en reportes de riesgos de manera oportuna</v>
      </c>
      <c r="BA34" s="144">
        <f t="shared" si="13"/>
        <v>1</v>
      </c>
      <c r="BB34" s="179">
        <f t="shared" si="14"/>
        <v>1</v>
      </c>
      <c r="BC34" s="5">
        <f t="shared" si="15"/>
        <v>1</v>
      </c>
      <c r="BD34" s="72"/>
    </row>
    <row r="35" spans="1:56" ht="163.5" customHeight="1">
      <c r="A35" s="89">
        <v>23</v>
      </c>
      <c r="B35" s="312"/>
      <c r="C35" s="312"/>
      <c r="D35" s="314"/>
      <c r="E35" s="194" t="s">
        <v>193</v>
      </c>
      <c r="F35" s="161">
        <v>0.014</v>
      </c>
      <c r="G35" s="127" t="s">
        <v>152</v>
      </c>
      <c r="H35" s="127" t="s">
        <v>194</v>
      </c>
      <c r="I35" s="127" t="s">
        <v>195</v>
      </c>
      <c r="J35" s="127" t="s">
        <v>190</v>
      </c>
      <c r="K35" s="127" t="s">
        <v>47</v>
      </c>
      <c r="L35" s="127" t="s">
        <v>196</v>
      </c>
      <c r="M35" s="161">
        <v>1</v>
      </c>
      <c r="N35" s="161">
        <v>1</v>
      </c>
      <c r="O35" s="161">
        <v>1</v>
      </c>
      <c r="P35" s="161">
        <v>1</v>
      </c>
      <c r="Q35" s="161">
        <v>1</v>
      </c>
      <c r="R35" s="127" t="s">
        <v>53</v>
      </c>
      <c r="S35" s="127" t="s">
        <v>197</v>
      </c>
      <c r="T35" s="118"/>
      <c r="U35" s="142" t="s">
        <v>222</v>
      </c>
      <c r="V35" s="141"/>
      <c r="W35" s="141"/>
      <c r="X35" s="141"/>
      <c r="Y35" s="141"/>
      <c r="Z35" s="53"/>
      <c r="AA35" s="138"/>
      <c r="AB35" s="142" t="str">
        <f t="shared" si="2"/>
        <v>Cumplimiento del plan de actualización de los procesos en el marco del Sistema de Gestión</v>
      </c>
      <c r="AC35" s="202">
        <f t="shared" si="3"/>
        <v>1</v>
      </c>
      <c r="AD35" s="208">
        <v>1</v>
      </c>
      <c r="AE35" s="204">
        <v>1</v>
      </c>
      <c r="AF35" s="52" t="s">
        <v>259</v>
      </c>
      <c r="AG35" s="192">
        <v>20182000131243</v>
      </c>
      <c r="AH35" s="142" t="str">
        <f t="shared" si="4"/>
        <v>Cumplimiento del plan de actualización de los procesos en el marco del Sistema de Gestión</v>
      </c>
      <c r="AI35" s="179">
        <f t="shared" si="16"/>
        <v>1</v>
      </c>
      <c r="AJ35" s="164"/>
      <c r="AK35" s="5">
        <f t="shared" si="6"/>
        <v>0</v>
      </c>
      <c r="AL35" s="139"/>
      <c r="AM35" s="141"/>
      <c r="AN35" s="142" t="str">
        <f t="shared" si="7"/>
        <v>Cumplimiento del plan de actualización de los procesos en el marco del Sistema de Gestión</v>
      </c>
      <c r="AO35" s="144"/>
      <c r="AP35" s="51"/>
      <c r="AQ35" s="5">
        <f t="shared" si="9"/>
        <v>0</v>
      </c>
      <c r="AR35" s="49"/>
      <c r="AS35" s="49"/>
      <c r="AT35" s="142" t="str">
        <f t="shared" si="10"/>
        <v>Cumplimiento del plan de actualización de los procesos en el marco del Sistema de Gestión</v>
      </c>
      <c r="AU35" s="144"/>
      <c r="AV35" s="51"/>
      <c r="AW35" s="5">
        <f t="shared" si="1"/>
        <v>0</v>
      </c>
      <c r="AX35" s="49"/>
      <c r="AY35" s="141"/>
      <c r="AZ35" s="142" t="str">
        <f t="shared" si="12"/>
        <v>Cumplimiento del plan de actualización de los procesos en el marco del Sistema de Gestión</v>
      </c>
      <c r="BA35" s="144">
        <f t="shared" si="13"/>
        <v>1</v>
      </c>
      <c r="BB35" s="179">
        <f t="shared" si="14"/>
        <v>1</v>
      </c>
      <c r="BC35" s="5">
        <f t="shared" si="15"/>
        <v>1</v>
      </c>
      <c r="BD35" s="72"/>
    </row>
    <row r="36" spans="1:56" ht="163.5" customHeight="1">
      <c r="A36" s="89">
        <v>24</v>
      </c>
      <c r="B36" s="312"/>
      <c r="C36" s="312"/>
      <c r="D36" s="314"/>
      <c r="E36" s="194" t="s">
        <v>198</v>
      </c>
      <c r="F36" s="161">
        <v>0.014</v>
      </c>
      <c r="G36" s="127" t="s">
        <v>152</v>
      </c>
      <c r="H36" s="127" t="s">
        <v>199</v>
      </c>
      <c r="I36" s="127" t="s">
        <v>200</v>
      </c>
      <c r="J36" s="127" t="s">
        <v>190</v>
      </c>
      <c r="K36" s="127" t="s">
        <v>47</v>
      </c>
      <c r="L36" s="127" t="s">
        <v>196</v>
      </c>
      <c r="M36" s="161">
        <v>1</v>
      </c>
      <c r="N36" s="161">
        <v>1</v>
      </c>
      <c r="O36" s="161">
        <v>1</v>
      </c>
      <c r="P36" s="161">
        <v>1</v>
      </c>
      <c r="Q36" s="161">
        <v>1</v>
      </c>
      <c r="R36" s="127" t="s">
        <v>53</v>
      </c>
      <c r="S36" s="127" t="s">
        <v>197</v>
      </c>
      <c r="T36" s="118"/>
      <c r="U36" s="142" t="s">
        <v>223</v>
      </c>
      <c r="V36" s="141"/>
      <c r="W36" s="141"/>
      <c r="X36" s="141"/>
      <c r="Y36" s="141"/>
      <c r="Z36" s="53"/>
      <c r="AA36" s="138"/>
      <c r="AB36" s="142" t="str">
        <f t="shared" si="2"/>
        <v>Acciones correctivas documentadas y vigentes</v>
      </c>
      <c r="AC36" s="202">
        <f t="shared" si="3"/>
        <v>1</v>
      </c>
      <c r="AD36" s="208">
        <v>1</v>
      </c>
      <c r="AE36" s="204">
        <v>1</v>
      </c>
      <c r="AF36" s="52" t="s">
        <v>263</v>
      </c>
      <c r="AG36" s="145" t="s">
        <v>260</v>
      </c>
      <c r="AH36" s="142" t="str">
        <f t="shared" si="4"/>
        <v>Acciones correctivas documentadas y vigentes</v>
      </c>
      <c r="AI36" s="179">
        <f t="shared" si="16"/>
        <v>1</v>
      </c>
      <c r="AJ36" s="164"/>
      <c r="AK36" s="5">
        <f t="shared" si="6"/>
        <v>0</v>
      </c>
      <c r="AL36" s="139"/>
      <c r="AM36" s="141"/>
      <c r="AN36" s="142" t="str">
        <f t="shared" si="7"/>
        <v>Acciones correctivas documentadas y vigentes</v>
      </c>
      <c r="AO36" s="144"/>
      <c r="AP36" s="51"/>
      <c r="AQ36" s="5">
        <f t="shared" si="9"/>
        <v>0</v>
      </c>
      <c r="AR36" s="49"/>
      <c r="AS36" s="49"/>
      <c r="AT36" s="142" t="str">
        <f t="shared" si="10"/>
        <v>Acciones correctivas documentadas y vigentes</v>
      </c>
      <c r="AU36" s="144"/>
      <c r="AV36" s="51"/>
      <c r="AW36" s="5">
        <f t="shared" si="1"/>
        <v>0</v>
      </c>
      <c r="AX36" s="49"/>
      <c r="AY36" s="141"/>
      <c r="AZ36" s="142" t="str">
        <f t="shared" si="12"/>
        <v>Acciones correctivas documentadas y vigentes</v>
      </c>
      <c r="BA36" s="144">
        <f t="shared" si="13"/>
        <v>1</v>
      </c>
      <c r="BB36" s="179">
        <f t="shared" si="14"/>
        <v>1</v>
      </c>
      <c r="BC36" s="5">
        <f t="shared" si="15"/>
        <v>1</v>
      </c>
      <c r="BD36" s="72"/>
    </row>
    <row r="37" spans="1:56" ht="254.25" customHeight="1" thickBot="1">
      <c r="A37" s="89">
        <v>25</v>
      </c>
      <c r="B37" s="312"/>
      <c r="C37" s="312"/>
      <c r="D37" s="315"/>
      <c r="E37" s="195" t="s">
        <v>201</v>
      </c>
      <c r="F37" s="171">
        <v>0.014</v>
      </c>
      <c r="G37" s="172" t="s">
        <v>152</v>
      </c>
      <c r="H37" s="172" t="s">
        <v>202</v>
      </c>
      <c r="I37" s="172" t="s">
        <v>203</v>
      </c>
      <c r="J37" s="172"/>
      <c r="K37" s="172" t="s">
        <v>47</v>
      </c>
      <c r="L37" s="172" t="s">
        <v>204</v>
      </c>
      <c r="M37" s="171">
        <v>1</v>
      </c>
      <c r="N37" s="171">
        <v>1</v>
      </c>
      <c r="O37" s="171">
        <v>1</v>
      </c>
      <c r="P37" s="171">
        <v>1</v>
      </c>
      <c r="Q37" s="171">
        <v>1</v>
      </c>
      <c r="R37" s="172" t="s">
        <v>53</v>
      </c>
      <c r="S37" s="172"/>
      <c r="T37" s="173"/>
      <c r="U37" s="173" t="s">
        <v>224</v>
      </c>
      <c r="V37" s="73"/>
      <c r="W37" s="73"/>
      <c r="X37" s="73"/>
      <c r="Y37" s="73"/>
      <c r="Z37" s="74"/>
      <c r="AA37" s="174"/>
      <c r="AB37" s="173" t="str">
        <f t="shared" si="2"/>
        <v>Información publicada según lineamientos de la ley de transparencia 1712 de 2014</v>
      </c>
      <c r="AC37" s="209">
        <f t="shared" si="3"/>
        <v>1</v>
      </c>
      <c r="AD37" s="209">
        <v>1</v>
      </c>
      <c r="AE37" s="210">
        <f>_xlfn.IFERROR((AD37/AC37),0)</f>
        <v>1</v>
      </c>
      <c r="AF37" s="52" t="s">
        <v>261</v>
      </c>
      <c r="AG37" s="193" t="s">
        <v>262</v>
      </c>
      <c r="AH37" s="142" t="str">
        <f t="shared" si="4"/>
        <v>Información publicada según lineamientos de la ley de transparencia 1712 de 2014</v>
      </c>
      <c r="AI37" s="180">
        <f t="shared" si="16"/>
        <v>1</v>
      </c>
      <c r="AJ37" s="181"/>
      <c r="AK37" s="75">
        <f t="shared" si="6"/>
        <v>0</v>
      </c>
      <c r="AL37" s="73"/>
      <c r="AM37" s="73"/>
      <c r="AN37" s="142" t="str">
        <f t="shared" si="7"/>
        <v>Información publicada según lineamientos de la ley de transparencia 1712 de 2014</v>
      </c>
      <c r="AO37" s="175"/>
      <c r="AP37" s="187"/>
      <c r="AQ37" s="75">
        <f t="shared" si="9"/>
        <v>0</v>
      </c>
      <c r="AR37" s="73"/>
      <c r="AS37" s="73"/>
      <c r="AT37" s="142" t="str">
        <f t="shared" si="10"/>
        <v>Información publicada según lineamientos de la ley de transparencia 1712 de 2014</v>
      </c>
      <c r="AU37" s="175"/>
      <c r="AV37" s="187"/>
      <c r="AW37" s="75">
        <f t="shared" si="1"/>
        <v>0</v>
      </c>
      <c r="AX37" s="73"/>
      <c r="AY37" s="73"/>
      <c r="AZ37" s="142" t="str">
        <f t="shared" si="12"/>
        <v>Información publicada según lineamientos de la ley de transparencia 1712 de 2014</v>
      </c>
      <c r="BA37" s="144">
        <f t="shared" si="13"/>
        <v>1</v>
      </c>
      <c r="BB37" s="180">
        <f t="shared" si="14"/>
        <v>1</v>
      </c>
      <c r="BC37" s="75">
        <f t="shared" si="15"/>
        <v>1</v>
      </c>
      <c r="BD37" s="76"/>
    </row>
    <row r="38" spans="1:56" ht="95.25" customHeight="1">
      <c r="A38" s="82"/>
      <c r="B38" s="211" t="s">
        <v>86</v>
      </c>
      <c r="C38" s="212"/>
      <c r="D38" s="212"/>
      <c r="E38" s="213"/>
      <c r="F38" s="148">
        <f>SUM(F14:F37)</f>
        <v>1.0000000000000002</v>
      </c>
      <c r="G38" s="227"/>
      <c r="H38" s="227"/>
      <c r="I38" s="227"/>
      <c r="J38" s="227"/>
      <c r="K38" s="227"/>
      <c r="L38" s="227"/>
      <c r="M38" s="227"/>
      <c r="N38" s="227"/>
      <c r="O38" s="227"/>
      <c r="P38" s="227"/>
      <c r="Q38" s="227"/>
      <c r="R38" s="227"/>
      <c r="S38" s="227"/>
      <c r="T38" s="227"/>
      <c r="U38" s="227"/>
      <c r="V38" s="227"/>
      <c r="W38" s="227"/>
      <c r="X38" s="227"/>
      <c r="Y38" s="227"/>
      <c r="Z38" s="227"/>
      <c r="AA38" s="227"/>
      <c r="AB38" s="217" t="s">
        <v>88</v>
      </c>
      <c r="AC38" s="218"/>
      <c r="AD38" s="219"/>
      <c r="AE38" s="64">
        <f>AVERAGE(AE14:AE37)</f>
        <v>0.9166666666666666</v>
      </c>
      <c r="AF38" s="228"/>
      <c r="AG38" s="229"/>
      <c r="AH38" s="214" t="s">
        <v>89</v>
      </c>
      <c r="AI38" s="215"/>
      <c r="AJ38" s="216"/>
      <c r="AK38" s="64">
        <f>AVERAGE(AK14:AK37)</f>
        <v>0</v>
      </c>
      <c r="AL38" s="228"/>
      <c r="AM38" s="229"/>
      <c r="AN38" s="217" t="s">
        <v>90</v>
      </c>
      <c r="AO38" s="218"/>
      <c r="AP38" s="219"/>
      <c r="AQ38" s="64">
        <f>AVERAGE(AQ14:AQ37)</f>
        <v>0</v>
      </c>
      <c r="AR38" s="241"/>
      <c r="AS38" s="242"/>
      <c r="AT38" s="220" t="s">
        <v>91</v>
      </c>
      <c r="AU38" s="221"/>
      <c r="AV38" s="222"/>
      <c r="AW38" s="64">
        <f>AVERAGE(AW14:AW37)</f>
        <v>0</v>
      </c>
      <c r="AX38" s="65"/>
      <c r="AY38" s="223" t="s">
        <v>212</v>
      </c>
      <c r="AZ38" s="224"/>
      <c r="BA38" s="225"/>
      <c r="BB38" s="66" t="e">
        <f>AVERAGE(BB14:BB37)</f>
        <v>#VALUE!</v>
      </c>
      <c r="BC38" s="233"/>
      <c r="BD38" s="234"/>
    </row>
    <row r="39" spans="1:56" ht="15">
      <c r="A39" s="4"/>
      <c r="B39" s="9"/>
      <c r="C39" s="9"/>
      <c r="D39" s="9"/>
      <c r="E39" s="9"/>
      <c r="F39" s="9"/>
      <c r="G39" s="9"/>
      <c r="H39" s="9"/>
      <c r="I39" s="10"/>
      <c r="J39" s="10"/>
      <c r="K39" s="10"/>
      <c r="L39" s="10"/>
      <c r="M39" s="10"/>
      <c r="N39" s="10"/>
      <c r="O39" s="10"/>
      <c r="P39" s="10"/>
      <c r="Q39" s="10"/>
      <c r="R39" s="10"/>
      <c r="S39" s="10"/>
      <c r="T39" s="1"/>
      <c r="U39" s="1"/>
      <c r="V39" s="1"/>
      <c r="W39" s="1"/>
      <c r="X39" s="1"/>
      <c r="Y39" s="1"/>
      <c r="Z39" s="1"/>
      <c r="AA39" s="1"/>
      <c r="AB39" s="226"/>
      <c r="AC39" s="226"/>
      <c r="AD39" s="226"/>
      <c r="AE39" s="48"/>
      <c r="AF39" s="12"/>
      <c r="AG39" s="12"/>
      <c r="AH39" s="226"/>
      <c r="AI39" s="226"/>
      <c r="AJ39" s="226"/>
      <c r="AK39" s="48"/>
      <c r="AL39" s="12"/>
      <c r="AM39" s="12"/>
      <c r="AN39" s="226"/>
      <c r="AO39" s="226"/>
      <c r="AP39" s="226"/>
      <c r="AQ39" s="48"/>
      <c r="AR39" s="12"/>
      <c r="AS39" s="12"/>
      <c r="AT39" s="226"/>
      <c r="AU39" s="226"/>
      <c r="AV39" s="226"/>
      <c r="AW39" s="48"/>
      <c r="AX39" s="12"/>
      <c r="AY39" s="12"/>
      <c r="AZ39" s="226"/>
      <c r="BA39" s="226"/>
      <c r="BB39" s="226"/>
      <c r="BC39" s="48"/>
      <c r="BD39" s="1"/>
    </row>
    <row r="40" spans="1:56" ht="15">
      <c r="A40" s="4"/>
      <c r="B40" s="9"/>
      <c r="C40" s="9"/>
      <c r="D40" s="9"/>
      <c r="E40" s="9"/>
      <c r="F40" s="9"/>
      <c r="G40" s="9"/>
      <c r="H40" s="9"/>
      <c r="I40" s="10"/>
      <c r="J40" s="10"/>
      <c r="K40" s="10"/>
      <c r="L40" s="10"/>
      <c r="M40" s="10"/>
      <c r="N40" s="10"/>
      <c r="O40" s="10"/>
      <c r="P40" s="10"/>
      <c r="Q40" s="10"/>
      <c r="R40" s="10"/>
      <c r="S40" s="10"/>
      <c r="T40" s="1"/>
      <c r="U40" s="1"/>
      <c r="V40" s="1"/>
      <c r="W40" s="1"/>
      <c r="X40" s="1"/>
      <c r="Y40" s="1"/>
      <c r="Z40" s="1"/>
      <c r="AA40" s="1"/>
      <c r="AB40" s="54"/>
      <c r="AC40" s="54"/>
      <c r="AD40" s="54"/>
      <c r="AE40" s="48"/>
      <c r="AF40" s="12"/>
      <c r="AG40" s="12"/>
      <c r="AH40" s="54"/>
      <c r="AI40" s="54"/>
      <c r="AJ40" s="54"/>
      <c r="AK40" s="48"/>
      <c r="AL40" s="12"/>
      <c r="AM40" s="12"/>
      <c r="AN40" s="54"/>
      <c r="AO40" s="54"/>
      <c r="AP40" s="54"/>
      <c r="AQ40" s="48"/>
      <c r="AR40" s="12"/>
      <c r="AS40" s="12"/>
      <c r="AT40" s="54"/>
      <c r="AU40" s="54"/>
      <c r="AV40" s="54"/>
      <c r="AW40" s="48"/>
      <c r="AX40" s="12"/>
      <c r="AY40" s="12"/>
      <c r="AZ40" s="54"/>
      <c r="BA40" s="54"/>
      <c r="BB40" s="54"/>
      <c r="BC40" s="48"/>
      <c r="BD40" s="1"/>
    </row>
    <row r="41" spans="1:56" ht="15.75" customHeight="1">
      <c r="A41" s="4"/>
      <c r="B41" s="9"/>
      <c r="C41" s="9"/>
      <c r="D41" s="9"/>
      <c r="E41" s="9"/>
      <c r="F41" s="9"/>
      <c r="G41" s="9"/>
      <c r="H41" s="9"/>
      <c r="I41" s="10"/>
      <c r="J41" s="10"/>
      <c r="K41" s="10"/>
      <c r="L41" s="10"/>
      <c r="M41" s="10"/>
      <c r="N41" s="10"/>
      <c r="O41" s="10"/>
      <c r="P41" s="10"/>
      <c r="Q41" s="10"/>
      <c r="R41" s="10"/>
      <c r="S41" s="10"/>
      <c r="T41" s="1"/>
      <c r="U41" s="1"/>
      <c r="V41" s="1"/>
      <c r="W41" s="1"/>
      <c r="X41" s="1"/>
      <c r="Y41" s="1"/>
      <c r="Z41" s="1"/>
      <c r="AA41" s="1"/>
      <c r="AB41" s="226"/>
      <c r="AC41" s="226"/>
      <c r="AD41" s="226"/>
      <c r="AE41" s="55"/>
      <c r="AF41" s="12"/>
      <c r="AG41" s="12"/>
      <c r="AH41" s="226"/>
      <c r="AI41" s="226"/>
      <c r="AJ41" s="226"/>
      <c r="AK41" s="55"/>
      <c r="AL41" s="12"/>
      <c r="AM41" s="12"/>
      <c r="AN41" s="226"/>
      <c r="AO41" s="226"/>
      <c r="AP41" s="226"/>
      <c r="AQ41" s="56"/>
      <c r="AR41" s="12"/>
      <c r="AS41" s="12"/>
      <c r="AT41" s="226"/>
      <c r="AU41" s="226"/>
      <c r="AV41" s="226"/>
      <c r="AW41" s="56"/>
      <c r="AX41" s="12"/>
      <c r="AY41" s="12"/>
      <c r="AZ41" s="226"/>
      <c r="BA41" s="226"/>
      <c r="BB41" s="226"/>
      <c r="BC41" s="56"/>
      <c r="BD41" s="1"/>
    </row>
  </sheetData>
  <sheetProtection password="D127" sheet="1"/>
  <mergeCells count="91">
    <mergeCell ref="B14:B25"/>
    <mergeCell ref="B26:B37"/>
    <mergeCell ref="C26:C37"/>
    <mergeCell ref="D33:D37"/>
    <mergeCell ref="D26:D32"/>
    <mergeCell ref="D18:D23"/>
    <mergeCell ref="C14:C17"/>
    <mergeCell ref="C18:C25"/>
    <mergeCell ref="D14:D17"/>
    <mergeCell ref="C5:D5"/>
    <mergeCell ref="C6:D6"/>
    <mergeCell ref="C7:D7"/>
    <mergeCell ref="E3:J3"/>
    <mergeCell ref="G4:J4"/>
    <mergeCell ref="G5:J5"/>
    <mergeCell ref="G6:J6"/>
    <mergeCell ref="G7:J7"/>
    <mergeCell ref="AN10:AS10"/>
    <mergeCell ref="A3:B3"/>
    <mergeCell ref="A4:B4"/>
    <mergeCell ref="A5:B5"/>
    <mergeCell ref="A6:B6"/>
    <mergeCell ref="A7:B7"/>
    <mergeCell ref="AB10:AG10"/>
    <mergeCell ref="AB8:AG8"/>
    <mergeCell ref="C3:D3"/>
    <mergeCell ref="C4:D4"/>
    <mergeCell ref="BD11:BD12"/>
    <mergeCell ref="AN11:AP11"/>
    <mergeCell ref="AE11:AE12"/>
    <mergeCell ref="AF11:AF12"/>
    <mergeCell ref="AH11:AJ11"/>
    <mergeCell ref="AY11:AY12"/>
    <mergeCell ref="AQ11:AQ12"/>
    <mergeCell ref="AK11:AK12"/>
    <mergeCell ref="AG11:AG12"/>
    <mergeCell ref="AS11:AS12"/>
    <mergeCell ref="A9:D10"/>
    <mergeCell ref="W11:AA11"/>
    <mergeCell ref="AB11:AD11"/>
    <mergeCell ref="E11:T11"/>
    <mergeCell ref="AR11:AR12"/>
    <mergeCell ref="E9:AA10"/>
    <mergeCell ref="AB9:AG9"/>
    <mergeCell ref="AH9:AM9"/>
    <mergeCell ref="AN9:AS9"/>
    <mergeCell ref="AH10:AM10"/>
    <mergeCell ref="AB7:AG7"/>
    <mergeCell ref="AT9:AY9"/>
    <mergeCell ref="AW11:AW12"/>
    <mergeCell ref="AZ9:BD9"/>
    <mergeCell ref="AX11:AX12"/>
    <mergeCell ref="Y12:Z12"/>
    <mergeCell ref="AZ7:BD7"/>
    <mergeCell ref="BC11:BC12"/>
    <mergeCell ref="AZ8:BD8"/>
    <mergeCell ref="AZ11:BB11"/>
    <mergeCell ref="AB41:AD41"/>
    <mergeCell ref="A1:AA1"/>
    <mergeCell ref="A2:AA2"/>
    <mergeCell ref="AN39:AP39"/>
    <mergeCell ref="AT39:AV39"/>
    <mergeCell ref="AB39:AD39"/>
    <mergeCell ref="AH39:AJ39"/>
    <mergeCell ref="AM11:AM12"/>
    <mergeCell ref="AB38:AD38"/>
    <mergeCell ref="AL11:AL12"/>
    <mergeCell ref="AZ41:BB41"/>
    <mergeCell ref="AT41:AV41"/>
    <mergeCell ref="AN41:AP41"/>
    <mergeCell ref="AH41:AJ41"/>
    <mergeCell ref="AL38:AM38"/>
    <mergeCell ref="AR38:AS38"/>
    <mergeCell ref="AT10:AY10"/>
    <mergeCell ref="BC38:BD38"/>
    <mergeCell ref="AN7:AS7"/>
    <mergeCell ref="AT7:AY7"/>
    <mergeCell ref="AH7:AM7"/>
    <mergeCell ref="AH8:AM8"/>
    <mergeCell ref="AN8:AS8"/>
    <mergeCell ref="AT8:AY8"/>
    <mergeCell ref="AT11:AV11"/>
    <mergeCell ref="AZ10:BD10"/>
    <mergeCell ref="B38:E38"/>
    <mergeCell ref="AH38:AJ38"/>
    <mergeCell ref="AN38:AP38"/>
    <mergeCell ref="AT38:AV38"/>
    <mergeCell ref="AY38:BA38"/>
    <mergeCell ref="AZ39:BB39"/>
    <mergeCell ref="G38:AA38"/>
    <mergeCell ref="AF38:AG38"/>
  </mergeCells>
  <conditionalFormatting sqref="AK38 BB38:BC38 AQ38 AW38 AE14:AE38">
    <cfRule type="containsText" priority="238" dxfId="0" operator="containsText" text="N/A">
      <formula>NOT(ISERROR(SEARCH("N/A",AE14)))</formula>
    </cfRule>
    <cfRule type="cellIs" priority="239" dxfId="2" operator="between">
      <formula>'PLAN GESTION POR PROCESO'!#REF!</formula>
      <formula>'PLAN GESTION POR PROCESO'!#REF!</formula>
    </cfRule>
    <cfRule type="cellIs" priority="240" dxfId="1" operator="between">
      <formula>'PLAN GESTION POR PROCESO'!#REF!</formula>
      <formula>'PLAN GESTION POR PROCESO'!#REF!</formula>
    </cfRule>
    <cfRule type="cellIs" priority="241" dxfId="8" operator="between">
      <formula>'PLAN GESTION POR PROCESO'!#REF!</formula>
      <formula>'PLAN GESTION POR PROCESO'!#REF!</formula>
    </cfRule>
  </conditionalFormatting>
  <conditionalFormatting sqref="AE38">
    <cfRule type="colorScale" priority="29" dxfId="9">
      <colorScale>
        <cfvo type="min" val="0"/>
        <cfvo type="percentile" val="50"/>
        <cfvo type="max"/>
        <color rgb="FFF8696B"/>
        <color rgb="FFFFEB84"/>
        <color rgb="FF63BE7B"/>
      </colorScale>
    </cfRule>
  </conditionalFormatting>
  <conditionalFormatting sqref="AK38">
    <cfRule type="colorScale" priority="28" dxfId="9">
      <colorScale>
        <cfvo type="min" val="0"/>
        <cfvo type="percentile" val="50"/>
        <cfvo type="max"/>
        <color rgb="FFF8696B"/>
        <color rgb="FFFFEB84"/>
        <color rgb="FF63BE7B"/>
      </colorScale>
    </cfRule>
  </conditionalFormatting>
  <conditionalFormatting sqref="AQ38">
    <cfRule type="colorScale" priority="27" dxfId="9">
      <colorScale>
        <cfvo type="min" val="0"/>
        <cfvo type="percentile" val="50"/>
        <cfvo type="max"/>
        <color rgb="FFF8696B"/>
        <color rgb="FFFFEB84"/>
        <color rgb="FF63BE7B"/>
      </colorScale>
    </cfRule>
  </conditionalFormatting>
  <conditionalFormatting sqref="AW38">
    <cfRule type="colorScale" priority="26" dxfId="9">
      <colorScale>
        <cfvo type="min" val="0"/>
        <cfvo type="percentile" val="50"/>
        <cfvo type="max"/>
        <color rgb="FFF8696B"/>
        <color rgb="FFFFEB84"/>
        <color rgb="FF63BE7B"/>
      </colorScale>
    </cfRule>
  </conditionalFormatting>
  <conditionalFormatting sqref="BB38">
    <cfRule type="colorScale" priority="21" dxfId="9">
      <colorScale>
        <cfvo type="min" val="0"/>
        <cfvo type="percentile" val="50"/>
        <cfvo type="max"/>
        <color rgb="FFF8696B"/>
        <color rgb="FFFFEB84"/>
        <color rgb="FF63BE7B"/>
      </colorScale>
    </cfRule>
  </conditionalFormatting>
  <conditionalFormatting sqref="AE14:AE18">
    <cfRule type="containsText" priority="14" dxfId="0" operator="containsText" text="N/A">
      <formula>NOT(ISERROR(SEARCH("N/A",AE14)))</formula>
    </cfRule>
  </conditionalFormatting>
  <conditionalFormatting sqref="AD14:AD18">
    <cfRule type="containsText" priority="10" dxfId="0" operator="containsText" text="N/A">
      <formula>NOT(ISERROR(SEARCH("N/A",AD14)))</formula>
    </cfRule>
    <cfRule type="cellIs" priority="11" dxfId="2" operator="between">
      <formula>'PLAN GESTION POR PROCESO'!#REF!</formula>
      <formula>'PLAN GESTION POR PROCESO'!#REF!</formula>
    </cfRule>
    <cfRule type="cellIs" priority="12" dxfId="1" operator="between">
      <formula>'PLAN GESTION POR PROCESO'!#REF!</formula>
      <formula>'PLAN GESTION POR PROCESO'!#REF!</formula>
    </cfRule>
    <cfRule type="cellIs" priority="13" dxfId="8" operator="between">
      <formula>'PLAN GESTION POR PROCESO'!#REF!</formula>
      <formula>'PLAN GESTION POR PROCESO'!#REF!</formula>
    </cfRule>
  </conditionalFormatting>
  <conditionalFormatting sqref="AD14:AD18">
    <cfRule type="containsText" priority="6" dxfId="0" operator="containsText" text="N/A">
      <formula>NOT(ISERROR(SEARCH("N/A",AD14)))</formula>
    </cfRule>
  </conditionalFormatting>
  <conditionalFormatting sqref="BB14:BB25">
    <cfRule type="colorScale" priority="276" dxfId="9">
      <colorScale>
        <cfvo type="min" val="0"/>
        <cfvo type="percentile" val="50"/>
        <cfvo type="max"/>
        <color rgb="FF63BE7B"/>
        <color rgb="FFFFEB84"/>
        <color rgb="FFF8696B"/>
      </colorScale>
    </cfRule>
  </conditionalFormatting>
  <conditionalFormatting sqref="BB14:BB38">
    <cfRule type="colorScale" priority="317" dxfId="9">
      <colorScale>
        <cfvo type="min" val="0"/>
        <cfvo type="percentile" val="50"/>
        <cfvo type="max"/>
        <color rgb="FF63BE7B"/>
        <color rgb="FFFFEB84"/>
        <color rgb="FFF8696B"/>
      </colorScale>
    </cfRule>
  </conditionalFormatting>
  <conditionalFormatting sqref="BB26:BB37">
    <cfRule type="colorScale" priority="1" dxfId="9">
      <colorScale>
        <cfvo type="min" val="0"/>
        <cfvo type="percentile" val="50"/>
        <cfvo type="max"/>
        <color rgb="FF63BE7B"/>
        <color rgb="FFFFEB84"/>
        <color rgb="FFF8696B"/>
      </colorScale>
    </cfRule>
  </conditionalFormatting>
  <dataValidations count="8">
    <dataValidation type="list" allowBlank="1" showInputMessage="1" showErrorMessage="1" promptTitle="Cualquier contenido" error="Escriba un texto " sqref="G37 G26:G33">
      <formula1>META2</formula1>
    </dataValidation>
    <dataValidation type="list" allowBlank="1" showInputMessage="1" showErrorMessage="1" sqref="AD5">
      <formula1>$BD$7:$BD$8</formula1>
    </dataValidation>
    <dataValidation type="list" allowBlank="1" showInputMessage="1" showErrorMessage="1" sqref="K14:K37">
      <formula1>PROGRAMACION</formula1>
    </dataValidation>
    <dataValidation type="list" allowBlank="1" showInputMessage="1" showErrorMessage="1" sqref="R14:R37">
      <formula1>INDICADOR</formula1>
    </dataValidation>
    <dataValidation type="list" allowBlank="1" showInputMessage="1" showErrorMessage="1" sqref="W14:W37">
      <formula1>FUENTE</formula1>
    </dataValidation>
    <dataValidation type="list" allowBlank="1" showInputMessage="1" showErrorMessage="1" sqref="X14:X37">
      <formula1>RUBROS</formula1>
    </dataValidation>
    <dataValidation type="list" allowBlank="1" showInputMessage="1" showErrorMessage="1" sqref="Y14:Y37">
      <formula1>CODIGO</formula1>
    </dataValidation>
    <dataValidation type="list" allowBlank="1" showInputMessage="1" showErrorMessage="1" sqref="V14:V37">
      <formula1>CONTRALORIA</formula1>
    </dataValidation>
  </dataValidations>
  <hyperlinks>
    <hyperlink ref="AG37" r:id="rId1" display="http://www.gobiernobogota.gov.co/transparencia/instrumentos-gestion-informacion-publica/relacionados-la-informacion/107-registro"/>
  </hyperlinks>
  <printOptions/>
  <pageMargins left="0.7086614173228347" right="0.7086614173228347" top="0.7480314960629921" bottom="0.7480314960629921" header="0.31496062992125984" footer="0.31496062992125984"/>
  <pageSetup horizontalDpi="300" verticalDpi="300" orientation="landscape" paperSize="14" scale="40" r:id="rId5"/>
  <headerFooter>
    <oddFooter>&amp;RCódigo: PLE-PIN-F017
Versión: 1
Vigencia desde: 8 septiembre de 2017
</oddFooter>
  </headerFooter>
  <colBreaks count="1" manualBreakCount="1">
    <brk id="27" max="42" man="1"/>
  </colBreaks>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40</v>
      </c>
      <c r="B1" t="s">
        <v>27</v>
      </c>
      <c r="C1" t="s">
        <v>43</v>
      </c>
      <c r="D1" t="s">
        <v>45</v>
      </c>
      <c r="F1" t="s">
        <v>20</v>
      </c>
    </row>
    <row r="2" spans="1:6" ht="15">
      <c r="A2" t="s">
        <v>34</v>
      </c>
      <c r="B2" t="s">
        <v>41</v>
      </c>
      <c r="D2" t="s">
        <v>46</v>
      </c>
      <c r="F2" t="s">
        <v>52</v>
      </c>
    </row>
    <row r="3" spans="1:6" ht="15">
      <c r="A3" t="s">
        <v>35</v>
      </c>
      <c r="B3" t="s">
        <v>42</v>
      </c>
      <c r="C3" t="s">
        <v>92</v>
      </c>
      <c r="D3" t="s">
        <v>47</v>
      </c>
      <c r="F3" t="s">
        <v>53</v>
      </c>
    </row>
    <row r="4" spans="1:6" ht="15">
      <c r="A4" t="s">
        <v>36</v>
      </c>
      <c r="C4" t="s">
        <v>93</v>
      </c>
      <c r="D4" t="s">
        <v>48</v>
      </c>
      <c r="F4" t="s">
        <v>54</v>
      </c>
    </row>
    <row r="5" spans="1:4" ht="15">
      <c r="A5" t="s">
        <v>37</v>
      </c>
      <c r="C5" t="s">
        <v>94</v>
      </c>
      <c r="D5" t="s">
        <v>49</v>
      </c>
    </row>
    <row r="6" spans="1:7" ht="15">
      <c r="A6" t="s">
        <v>38</v>
      </c>
      <c r="C6" t="s">
        <v>95</v>
      </c>
      <c r="E6" t="s">
        <v>68</v>
      </c>
      <c r="G6" t="s">
        <v>69</v>
      </c>
    </row>
    <row r="7" spans="1:7" ht="15">
      <c r="A7" t="s">
        <v>39</v>
      </c>
      <c r="E7" t="s">
        <v>50</v>
      </c>
      <c r="G7" t="s">
        <v>70</v>
      </c>
    </row>
    <row r="8" spans="5:7" ht="15">
      <c r="E8" t="s">
        <v>51</v>
      </c>
      <c r="G8" t="s">
        <v>71</v>
      </c>
    </row>
    <row r="9" ht="15">
      <c r="E9" t="s">
        <v>66</v>
      </c>
    </row>
    <row r="10" ht="15">
      <c r="E10" t="s">
        <v>67</v>
      </c>
    </row>
    <row r="12" spans="1:8" s="15" customFormat="1" ht="74.25" customHeight="1">
      <c r="A12" s="24"/>
      <c r="C12" s="25"/>
      <c r="D12" s="18"/>
      <c r="H12" s="15" t="s">
        <v>73</v>
      </c>
    </row>
    <row r="13" spans="1:8" s="15" customFormat="1" ht="74.25" customHeight="1">
      <c r="A13" s="24"/>
      <c r="C13" s="25"/>
      <c r="D13" s="18"/>
      <c r="H13" s="15" t="s">
        <v>74</v>
      </c>
    </row>
    <row r="14" spans="1:8" s="15" customFormat="1" ht="74.25" customHeight="1">
      <c r="A14" s="24"/>
      <c r="C14" s="25"/>
      <c r="D14" s="14"/>
      <c r="H14" s="15" t="s">
        <v>75</v>
      </c>
    </row>
    <row r="15" spans="1:8" s="15" customFormat="1" ht="74.25" customHeight="1">
      <c r="A15" s="24"/>
      <c r="C15" s="25"/>
      <c r="D15" s="14"/>
      <c r="H15" s="15" t="s">
        <v>76</v>
      </c>
    </row>
    <row r="16" spans="1:4" s="15" customFormat="1" ht="74.25" customHeight="1" thickBot="1">
      <c r="A16" s="24"/>
      <c r="C16" s="25"/>
      <c r="D16" s="17"/>
    </row>
    <row r="17" spans="1:4" s="15" customFormat="1" ht="74.25" customHeight="1">
      <c r="A17" s="24"/>
      <c r="C17" s="25"/>
      <c r="D17" s="16"/>
    </row>
    <row r="18" spans="1:4" s="15" customFormat="1" ht="74.25" customHeight="1">
      <c r="A18" s="24"/>
      <c r="C18" s="25"/>
      <c r="D18" s="18"/>
    </row>
    <row r="19" spans="1:4" s="15" customFormat="1" ht="74.25" customHeight="1">
      <c r="A19" s="24"/>
      <c r="C19" s="25"/>
      <c r="D19" s="18"/>
    </row>
    <row r="20" spans="1:4" s="15" customFormat="1" ht="74.25" customHeight="1">
      <c r="A20" s="24"/>
      <c r="C20" s="25"/>
      <c r="D20" s="18"/>
    </row>
    <row r="21" spans="1:4" s="15" customFormat="1" ht="74.25" customHeight="1" thickBot="1">
      <c r="A21" s="24"/>
      <c r="C21" s="26"/>
      <c r="D21" s="18"/>
    </row>
    <row r="22" spans="3:4" ht="18.75" thickBot="1">
      <c r="C22" s="26"/>
      <c r="D22" s="16"/>
    </row>
    <row r="23" spans="3:4" ht="18.75" thickBot="1">
      <c r="C23" s="26"/>
      <c r="D23" s="13"/>
    </row>
    <row r="24" spans="3:4" ht="18">
      <c r="C24" s="27"/>
      <c r="D24" s="16"/>
    </row>
    <row r="25" spans="3:4" ht="18">
      <c r="C25" s="27"/>
      <c r="D25" s="18"/>
    </row>
    <row r="26" spans="3:4" ht="18">
      <c r="C26" s="27"/>
      <c r="D26" s="18"/>
    </row>
    <row r="27" spans="3:4" ht="18.75" thickBot="1">
      <c r="C27" s="27"/>
      <c r="D27" s="17"/>
    </row>
    <row r="28" spans="3:4" ht="18">
      <c r="C28" s="27"/>
      <c r="D28" s="16"/>
    </row>
    <row r="29" spans="3:4" ht="18">
      <c r="C29" s="27"/>
      <c r="D29" s="18"/>
    </row>
    <row r="30" spans="3:4" ht="18">
      <c r="C30" s="27"/>
      <c r="D30" s="18"/>
    </row>
    <row r="31" spans="3:4" ht="18">
      <c r="C31" s="27"/>
      <c r="D31" s="18"/>
    </row>
    <row r="32" spans="3:4" ht="18">
      <c r="C32" s="28"/>
      <c r="D32" s="18"/>
    </row>
    <row r="33" spans="3:4" ht="18">
      <c r="C33" s="28"/>
      <c r="D33" s="18"/>
    </row>
    <row r="34" spans="3:4" ht="18">
      <c r="C34" s="28"/>
      <c r="D34" s="17"/>
    </row>
    <row r="35" spans="3:4" ht="18">
      <c r="C35" s="28"/>
      <c r="D35" s="17"/>
    </row>
    <row r="36" spans="3:4" ht="18">
      <c r="C36" s="28"/>
      <c r="D36" s="17"/>
    </row>
    <row r="37" spans="3:4" ht="18">
      <c r="C37" s="28"/>
      <c r="D37" s="17"/>
    </row>
    <row r="38" spans="3:4" ht="18">
      <c r="C38" s="28"/>
      <c r="D38" s="20"/>
    </row>
    <row r="39" spans="3:4" ht="18">
      <c r="C39" s="28"/>
      <c r="D39" s="20"/>
    </row>
    <row r="40" spans="3:4" ht="18">
      <c r="C40" s="29"/>
      <c r="D40" s="20"/>
    </row>
    <row r="41" spans="3:4" ht="18">
      <c r="C41" s="29"/>
      <c r="D41" s="20"/>
    </row>
    <row r="42" spans="3:4" ht="18.75" thickBot="1">
      <c r="C42" s="30"/>
      <c r="D42" s="20"/>
    </row>
    <row r="43" spans="3:4" ht="18">
      <c r="C43" s="31"/>
      <c r="D43" s="16"/>
    </row>
    <row r="44" spans="3:4" ht="18">
      <c r="C44" s="32"/>
      <c r="D44" s="17"/>
    </row>
    <row r="45" spans="3:4" ht="18">
      <c r="C45" s="32"/>
      <c r="D45" s="17"/>
    </row>
    <row r="46" spans="3:4" ht="18">
      <c r="C46" s="32"/>
      <c r="D46" s="20"/>
    </row>
    <row r="47" spans="3:4" ht="18.75" thickBot="1">
      <c r="C47" s="33"/>
      <c r="D47" s="19"/>
    </row>
    <row r="48" ht="18">
      <c r="C48" s="34"/>
    </row>
    <row r="49" ht="18">
      <c r="C49" s="34"/>
    </row>
    <row r="50" ht="18">
      <c r="C50" s="34"/>
    </row>
    <row r="51" ht="18">
      <c r="C51" s="34"/>
    </row>
    <row r="52" ht="18">
      <c r="C52" s="35"/>
    </row>
    <row r="53" ht="18">
      <c r="C53" s="35"/>
    </row>
    <row r="54" ht="18">
      <c r="C54" s="35"/>
    </row>
    <row r="55" ht="18">
      <c r="C55" s="35"/>
    </row>
    <row r="56" ht="18">
      <c r="C56" s="36"/>
    </row>
    <row r="57" ht="18">
      <c r="C57" s="37"/>
    </row>
    <row r="58" ht="18">
      <c r="C58" s="37"/>
    </row>
    <row r="59" ht="18">
      <c r="C59" s="37"/>
    </row>
    <row r="60" ht="18.75" thickBot="1">
      <c r="C60" s="38"/>
    </row>
    <row r="61" ht="18">
      <c r="C61" s="39"/>
    </row>
    <row r="62" ht="18">
      <c r="C62" s="40"/>
    </row>
    <row r="63" ht="18">
      <c r="C63" s="40"/>
    </row>
    <row r="64" ht="18">
      <c r="C64" s="40"/>
    </row>
    <row r="65" ht="18">
      <c r="C65" s="40"/>
    </row>
    <row r="66" ht="18">
      <c r="C66" s="41"/>
    </row>
    <row r="67" ht="18">
      <c r="C67" s="41"/>
    </row>
    <row r="68" ht="18">
      <c r="C68" s="41"/>
    </row>
    <row r="69" ht="18">
      <c r="C69" s="41"/>
    </row>
    <row r="70" ht="18">
      <c r="C70" s="41"/>
    </row>
    <row r="71" ht="18">
      <c r="C71" s="42"/>
    </row>
    <row r="72" ht="18">
      <c r="C72" s="41"/>
    </row>
    <row r="73" ht="18">
      <c r="C73" s="41"/>
    </row>
    <row r="74" ht="18">
      <c r="C74" s="41"/>
    </row>
    <row r="75" ht="18">
      <c r="C75" s="41"/>
    </row>
    <row r="76" ht="18">
      <c r="C76" s="41"/>
    </row>
    <row r="77" ht="18">
      <c r="C77" s="41"/>
    </row>
    <row r="78" ht="18">
      <c r="C78" s="41"/>
    </row>
    <row r="79" ht="18">
      <c r="C79" s="40"/>
    </row>
    <row r="80" ht="18">
      <c r="C80" s="40"/>
    </row>
    <row r="81" ht="18">
      <c r="C81" s="40"/>
    </row>
    <row r="82" ht="18">
      <c r="C82" s="40"/>
    </row>
    <row r="83" ht="18">
      <c r="C83" s="40"/>
    </row>
    <row r="84" ht="18">
      <c r="C84" s="40"/>
    </row>
    <row r="85" ht="18">
      <c r="C85" s="43"/>
    </row>
    <row r="86" ht="18">
      <c r="C86" s="40"/>
    </row>
    <row r="87" ht="18">
      <c r="C87" s="40"/>
    </row>
    <row r="88" ht="18.75" thickBot="1">
      <c r="C88" s="44"/>
    </row>
    <row r="89" ht="18">
      <c r="C89" s="45"/>
    </row>
    <row r="90" ht="18">
      <c r="C90" s="41"/>
    </row>
    <row r="91" ht="18">
      <c r="C91" s="41"/>
    </row>
    <row r="92" ht="18">
      <c r="C92" s="41"/>
    </row>
    <row r="93" ht="18">
      <c r="C93" s="41"/>
    </row>
    <row r="94" ht="18.75" thickBot="1">
      <c r="C94" s="46"/>
    </row>
    <row r="99" spans="2:3" ht="15">
      <c r="B99" t="s">
        <v>31</v>
      </c>
      <c r="C99" t="s">
        <v>55</v>
      </c>
    </row>
    <row r="100" spans="2:3" ht="30">
      <c r="B100" s="22">
        <v>1167</v>
      </c>
      <c r="C100" s="15" t="s">
        <v>56</v>
      </c>
    </row>
    <row r="101" spans="2:3" ht="30">
      <c r="B101" s="22">
        <v>1131</v>
      </c>
      <c r="C101" s="15" t="s">
        <v>57</v>
      </c>
    </row>
    <row r="102" spans="2:3" ht="30">
      <c r="B102" s="22">
        <v>1177</v>
      </c>
      <c r="C102" s="15" t="s">
        <v>58</v>
      </c>
    </row>
    <row r="103" spans="2:3" ht="30">
      <c r="B103" s="22">
        <v>1094</v>
      </c>
      <c r="C103" s="15" t="s">
        <v>59</v>
      </c>
    </row>
    <row r="104" spans="2:3" ht="30">
      <c r="B104" s="22">
        <v>1128</v>
      </c>
      <c r="C104" s="15" t="s">
        <v>60</v>
      </c>
    </row>
    <row r="105" spans="2:3" ht="30">
      <c r="B105" s="22">
        <v>1095</v>
      </c>
      <c r="C105" s="15" t="s">
        <v>61</v>
      </c>
    </row>
    <row r="106" spans="2:3" ht="45">
      <c r="B106" s="22">
        <v>1129</v>
      </c>
      <c r="C106" s="15" t="s">
        <v>62</v>
      </c>
    </row>
    <row r="107" spans="2:3" ht="45">
      <c r="B107" s="22">
        <v>1120</v>
      </c>
      <c r="C107" s="15" t="s">
        <v>63</v>
      </c>
    </row>
    <row r="108" ht="15">
      <c r="B108" s="21"/>
    </row>
    <row r="109" ht="15">
      <c r="B109" s="21"/>
    </row>
  </sheetData>
  <sheetProtection/>
  <conditionalFormatting sqref="C13">
    <cfRule type="colorScale" priority="1" dxfId="9">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 Sebastian Jimenez Castro</cp:lastModifiedBy>
  <cp:lastPrinted>2017-09-26T16:49:42Z</cp:lastPrinted>
  <dcterms:created xsi:type="dcterms:W3CDTF">2016-04-29T15:58:00Z</dcterms:created>
  <dcterms:modified xsi:type="dcterms:W3CDTF">2018-06-15T17:13:32Z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