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C:\Users\juan.jimenez\Desktop\JSJC\EVIDENCIAS JUNIO 2018\I DEFINITIVO NIVEL CENTRAL\EI\"/>
    </mc:Choice>
  </mc:AlternateContent>
  <bookViews>
    <workbookView xWindow="0" yWindow="0" windowWidth="28800" windowHeight="12210" tabRatio="838"/>
  </bookViews>
  <sheets>
    <sheet name="PLAN GESTION POR PROCESO" sheetId="1" r:id="rId1"/>
    <sheet name="Hoja2" sheetId="2" state="hidden" r:id="rId2"/>
  </sheets>
  <definedNames>
    <definedName name="_xlnm.Print_Area" localSheetId="0">'PLAN GESTION POR PROCESO'!$A$1:$BC$36</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71027"/>
</workbook>
</file>

<file path=xl/calcChain.xml><?xml version="1.0" encoding="utf-8"?>
<calcChain xmlns="http://schemas.openxmlformats.org/spreadsheetml/2006/main">
  <c r="AC18" i="1" l="1"/>
  <c r="AA23" i="1" l="1"/>
  <c r="AB23" i="1"/>
  <c r="AA24" i="1"/>
  <c r="AB24" i="1"/>
  <c r="AA25" i="1"/>
  <c r="AB25" i="1"/>
  <c r="AA26" i="1"/>
  <c r="AB26" i="1"/>
  <c r="AA27" i="1"/>
  <c r="AB27" i="1"/>
  <c r="AA28" i="1"/>
  <c r="AB28" i="1"/>
  <c r="AA29" i="1"/>
  <c r="AB29" i="1"/>
  <c r="AA30" i="1"/>
  <c r="AB30" i="1"/>
  <c r="AA31" i="1"/>
  <c r="AB31" i="1"/>
  <c r="AA32" i="1"/>
  <c r="AB32" i="1"/>
  <c r="AA33" i="1"/>
  <c r="AB33" i="1"/>
  <c r="AB22" i="1"/>
  <c r="AA22" i="1"/>
  <c r="BB34" i="1" l="1"/>
  <c r="AW34" i="1"/>
  <c r="AQ34" i="1"/>
  <c r="AK34" i="1"/>
  <c r="F34" i="1"/>
  <c r="AA18" i="1"/>
  <c r="AN19" i="1"/>
  <c r="AP19" i="1" s="1"/>
  <c r="AN20" i="1"/>
  <c r="AP20" i="1" s="1"/>
  <c r="A1" i="1"/>
  <c r="BA18" i="1"/>
  <c r="BA19" i="1"/>
  <c r="BA20" i="1"/>
  <c r="AZ18" i="1"/>
  <c r="AZ19" i="1"/>
  <c r="AZ20" i="1"/>
  <c r="AY18" i="1"/>
  <c r="AY19" i="1"/>
  <c r="AY20" i="1"/>
  <c r="AT18" i="1"/>
  <c r="AV18" i="1"/>
  <c r="AT19" i="1"/>
  <c r="AV19" i="1"/>
  <c r="AT20" i="1"/>
  <c r="AV20" i="1"/>
  <c r="AH18" i="1"/>
  <c r="AJ18" i="1"/>
  <c r="AH19" i="1"/>
  <c r="AJ19" i="1" s="1"/>
  <c r="AH20" i="1"/>
  <c r="AJ20" i="1"/>
  <c r="AG18" i="1"/>
  <c r="AG19" i="1"/>
  <c r="AG20" i="1"/>
  <c r="AA19" i="1"/>
  <c r="AA20" i="1"/>
  <c r="AS18" i="1"/>
  <c r="AS19" i="1"/>
  <c r="AS20" i="1"/>
  <c r="AM18" i="1"/>
  <c r="AM19" i="1"/>
  <c r="AM20" i="1"/>
  <c r="AB18" i="1"/>
  <c r="AD18" i="1"/>
  <c r="AE34" i="1" s="1"/>
  <c r="Y18" i="1"/>
  <c r="Y19" i="1"/>
  <c r="Y20" i="1"/>
  <c r="AN18" i="1"/>
  <c r="AP18" i="1" s="1"/>
</calcChain>
</file>

<file path=xl/comments1.xml><?xml version="1.0" encoding="utf-8"?>
<comments xmlns="http://schemas.openxmlformats.org/spreadsheetml/2006/main">
  <authors>
    <author>juan.jimenez</author>
    <author>Hector.Lopez</author>
  </authors>
  <commentList>
    <comment ref="B16" authorId="0" shapeId="0">
      <text>
        <r>
          <rPr>
            <b/>
            <sz val="8"/>
            <color indexed="81"/>
            <rFont val="Tahoma"/>
            <family val="2"/>
          </rPr>
          <t>juan.jimenez:</t>
        </r>
        <r>
          <rPr>
            <sz val="8"/>
            <color indexed="81"/>
            <rFont val="Tahoma"/>
            <family val="2"/>
          </rPr>
          <t xml:space="preserve">
Seleccionar el objetivo estrategico asociado al proceso</t>
        </r>
      </text>
    </comment>
    <comment ref="K16" authorId="0" shapeId="0">
      <text>
        <r>
          <rPr>
            <b/>
            <sz val="8"/>
            <color indexed="81"/>
            <rFont val="Tahoma"/>
            <family val="2"/>
          </rPr>
          <t>juan.jimenez:</t>
        </r>
        <r>
          <rPr>
            <sz val="8"/>
            <color indexed="81"/>
            <rFont val="Tahoma"/>
            <family val="2"/>
          </rPr>
          <t xml:space="preserve">
Establecer el tipo programacion:
- Suma
-Constante
-Creciente
-Decreciente</t>
        </r>
      </text>
    </comment>
    <comment ref="R16" authorId="0" shapeId="0">
      <text>
        <r>
          <rPr>
            <b/>
            <sz val="8"/>
            <color indexed="81"/>
            <rFont val="Tahoma"/>
            <family val="2"/>
          </rPr>
          <t>juan.jimenez:</t>
        </r>
        <r>
          <rPr>
            <sz val="8"/>
            <color indexed="81"/>
            <rFont val="Tahoma"/>
            <family val="2"/>
          </rPr>
          <t xml:space="preserve">
Establecer el tipo de indicador para la medicion:
- Eficacia
-Efectividad
-Eficiencia</t>
        </r>
      </text>
    </comment>
    <comment ref="T16" authorId="0" shapeId="0">
      <text>
        <r>
          <rPr>
            <b/>
            <sz val="8"/>
            <color indexed="81"/>
            <rFont val="Tahoma"/>
            <family val="2"/>
          </rPr>
          <t>juan.jimenez:</t>
        </r>
        <r>
          <rPr>
            <sz val="8"/>
            <color indexed="81"/>
            <rFont val="Tahoma"/>
            <family val="2"/>
          </rPr>
          <t xml:space="preserve">
Establecer la o las dependencias responsables del proceso</t>
        </r>
      </text>
    </comment>
    <comment ref="U16" authorId="0" shapeId="0">
      <text>
        <r>
          <rPr>
            <b/>
            <sz val="8"/>
            <color indexed="81"/>
            <rFont val="Tahoma"/>
            <family val="2"/>
          </rPr>
          <t>juan.jimenez:</t>
        </r>
        <r>
          <rPr>
            <sz val="8"/>
            <color indexed="81"/>
            <rFont val="Tahoma"/>
            <family val="2"/>
          </rPr>
          <t xml:space="preserve">
Dejar este apartado para el diligenciamiento en la DPSI</t>
        </r>
      </text>
    </comment>
    <comment ref="V16" authorId="0" shapeId="0">
      <text>
        <r>
          <rPr>
            <b/>
            <sz val="8"/>
            <color indexed="81"/>
            <rFont val="Tahoma"/>
            <family val="2"/>
          </rPr>
          <t>juan.jimenez:</t>
        </r>
        <r>
          <rPr>
            <sz val="8"/>
            <color indexed="81"/>
            <rFont val="Tahoma"/>
            <family val="2"/>
          </rPr>
          <t xml:space="preserve">
Asociar la fuente de financiacion
-Recursos Inversion
-Recursos Funcionamiento</t>
        </r>
      </text>
    </comment>
    <comment ref="Z16" authorId="0" shapeId="0">
      <text>
        <r>
          <rPr>
            <b/>
            <sz val="8"/>
            <color indexed="81"/>
            <rFont val="Tahoma"/>
            <family val="2"/>
          </rPr>
          <t>juan.jimenez:</t>
        </r>
        <r>
          <rPr>
            <sz val="8"/>
            <color indexed="81"/>
            <rFont val="Tahoma"/>
            <family val="2"/>
          </rPr>
          <t xml:space="preserve">
Cuantificar el valor total (en millones de pesos) de cada meta</t>
        </r>
      </text>
    </comment>
    <comment ref="X17" authorId="0" shapeId="0">
      <text>
        <r>
          <rPr>
            <b/>
            <sz val="8"/>
            <color indexed="81"/>
            <rFont val="Tahoma"/>
            <family val="2"/>
          </rPr>
          <t>juan.jimenez:</t>
        </r>
        <r>
          <rPr>
            <sz val="8"/>
            <color indexed="81"/>
            <rFont val="Tahoma"/>
            <family val="2"/>
          </rPr>
          <t xml:space="preserve">
Al insertar el codigo del proyecto automaticamente se despliega el nombre del proyecto</t>
        </r>
      </text>
    </comment>
    <comment ref="M18" authorId="1" shapeId="0">
      <text>
        <r>
          <rPr>
            <b/>
            <sz val="8"/>
            <color indexed="81"/>
            <rFont val="Tahoma"/>
            <family val="2"/>
          </rPr>
          <t>La programación de la meta tal y como está se entiende que se medirá el cumplimiento al 100% de las actividades del Programa Anual de Auditoría correspondiente para cada trimestre. 
* Igual para las demás metas</t>
        </r>
        <r>
          <rPr>
            <sz val="8"/>
            <color indexed="81"/>
            <rFont val="Tahoma"/>
            <family val="2"/>
          </rPr>
          <t xml:space="preserve">
</t>
        </r>
      </text>
    </comment>
  </commentList>
</comments>
</file>

<file path=xl/comments2.xml><?xml version="1.0" encoding="utf-8"?>
<comments xmlns="http://schemas.openxmlformats.org/spreadsheetml/2006/main">
  <authors>
    <author>Sandy.Calderon</author>
  </authors>
  <commentList>
    <comment ref="C91" authorId="0" shape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<sst xmlns="http://schemas.openxmlformats.org/spreadsheetml/2006/main" count="375" uniqueCount="220">
  <si>
    <t>SECRETARIA DISTRITAL DE GOBIERNO</t>
  </si>
  <si>
    <r>
      <t xml:space="preserve">VIGENCIA DE LA PLANEACIÓN: </t>
    </r>
    <r>
      <rPr>
        <sz val="10"/>
        <rFont val="Arial"/>
        <family val="2"/>
      </rPr>
      <t>2018</t>
    </r>
  </si>
  <si>
    <t>Dependencia: OFICINA DE CONTROL INTERNO</t>
  </si>
  <si>
    <r>
      <t>Objetivo Proceso:</t>
    </r>
    <r>
      <rPr>
        <sz val="10"/>
        <rFont val="Arial"/>
        <family val="2"/>
      </rPr>
      <t xml:space="preserve">  Evaluar de manera independiente el Sistema de Control Interno de la Entidad, desarrollando los roles establecidos en la normativa aplicable, para contribuir al mejoramiento continuo de la gestión institucional. </t>
    </r>
  </si>
  <si>
    <r>
      <t>Alcance del Proceso:</t>
    </r>
    <r>
      <rPr>
        <sz val="10"/>
        <rFont val="Arial"/>
        <family val="2"/>
      </rPr>
      <t xml:space="preserve"> Las actividades de la Oficina de Control Interno se encuentran descritas en el  plan anual de auditoría de la vigencia correspondiente, las cuales se definen teniendo en cuenta entre otros aspectos, los objetivos
institucionales, las directrices de la Alta Dirección, los requerimientos de los Entes de Control y el análisis de riesgos de los procesos de la Entidad, lo cual aplica a todos los procesos de la Secretaría de Gobierno.</t>
    </r>
  </si>
  <si>
    <t>Producto:  No Aplica</t>
  </si>
  <si>
    <r>
      <t>Líder del  Proceso:</t>
    </r>
    <r>
      <rPr>
        <sz val="10"/>
        <rFont val="Arial"/>
        <family val="2"/>
      </rPr>
      <t xml:space="preserve">Jefe de la Oficina de Control Interno </t>
    </r>
  </si>
  <si>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</si>
  <si>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</si>
  <si>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</si>
  <si>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</si>
  <si>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</si>
  <si>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</si>
  <si>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</si>
  <si>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</si>
  <si>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FINANCIACIÓN DE LA ACTIVIDAD</t>
  </si>
  <si>
    <t xml:space="preserve">RESULTADO INDICADOR </t>
  </si>
  <si>
    <t>RESULTADO DE LA MEDICION</t>
  </si>
  <si>
    <t>ANÁLISIS DE AVANCE</t>
  </si>
  <si>
    <t>MEDIO DE VERIFICACIÓN</t>
  </si>
  <si>
    <t>ANÁLISIS DE RESULTADO</t>
  </si>
  <si>
    <t>N° OE</t>
  </si>
  <si>
    <t>OBJETIVO ESTRATÉGICO</t>
  </si>
  <si>
    <t>OBJETIVO ESPECIFICO</t>
  </si>
  <si>
    <t>META CUATRIENAL PLAN ESTRATEGICO SDG</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</si>
  <si>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</si>
  <si>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</si>
  <si>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</si>
  <si>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</si>
  <si>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</si>
  <si>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</si>
  <si>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</si>
  <si>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</si>
  <si>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</si>
  <si>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</si>
  <si>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</si>
  <si>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</si>
  <si>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</si>
  <si>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</si>
  <si>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</si>
  <si>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</si>
  <si>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REPORTA CB0404</t>
  </si>
  <si>
    <t>FUENTE</t>
  </si>
  <si>
    <t>RUBRO GASTO FUNCIONAMIENTO</t>
  </si>
  <si>
    <t xml:space="preserve">PROYECTO DE INVERSIÓN </t>
  </si>
  <si>
    <t>VALOR ESTIMADO (En millones de pesos colombianos)</t>
  </si>
  <si>
    <t>PROGRAMADO</t>
  </si>
  <si>
    <t>EJECUTADO</t>
  </si>
  <si>
    <t>x</t>
  </si>
  <si>
    <t>GF / INV</t>
  </si>
  <si>
    <t>CODIGO</t>
  </si>
  <si>
    <t xml:space="preserve">NOMBRE </t>
  </si>
  <si>
    <t>6: Integrar las herramientas de planeación, gestión y control, con enfoque de innovación, mejoramiento continuo, responsabilidad social, desarrollo integral del talento humano, articulación sectorial y transparencia.</t>
  </si>
  <si>
    <t>Promover la modernización institucional con enfoque basado en resultados que garantice el manejo eficaz y eficiente de los recursos</t>
  </si>
  <si>
    <t>No aplica</t>
  </si>
  <si>
    <t>Desarrollar el 100% del Plan Anual de Auditoría 2018, ejecutándolo en las fechas definidas para cada actividad, como mecanismo para evaluar el Sistema de Control Interno.</t>
  </si>
  <si>
    <t>GESTION</t>
  </si>
  <si>
    <t>Porcentaje de Plan Anual de Auditoría 2018 desarrollado.</t>
  </si>
  <si>
    <t>(Número de actividades ejecutadas en el marco del Plan Anual de Auditoria / número de actividades programadas en el marco del  Plan Anual de Auditoria)*100</t>
  </si>
  <si>
    <t>100%
Plan Anual de Auditoría 2017</t>
  </si>
  <si>
    <t>CONSTANTE</t>
  </si>
  <si>
    <t xml:space="preserve">Actividades ejectuadas en el marco del  Plan Anual  de Auditoría </t>
  </si>
  <si>
    <t>EFICACIA</t>
  </si>
  <si>
    <t>Informes presentados a través del aplicativo de gestión documental y/o publicados a través de la página web</t>
  </si>
  <si>
    <t>Profesionales de la Oficina de Control Interno</t>
  </si>
  <si>
    <t xml:space="preserve">Para el primer trimestre, estaban programadas las siguientes actividades en el Plan anual de auditoría, vigencia 2018:_x000D_
1.	Evaluación Anual del Sistema de Control Interno Contable, vigencia 2017_x000D_
2.	Seguimiento al Plan Anticorrupción, vigencia 2017_x000D_
3.	"Informe de seguimiento a derechos de autor (Verificación del cumplimiento de la normatividad relacionada con el licenciamiento de software y hardware).  "_x000D_
4.	Evaluación de la gestión por dependencias*, vigencia 2017_x000D_
5.	Informe Austeridad en el Gasto, último trimestre vigencia 2017_x000D_
6.	Informe Pormenorizado del Estado de Control Interno, noviembre  de 2017 a febrero de 2018. _x000D_
7.	Informe Atención al Ciudadano sobre las quejas, sugerencias y reclamos, segundo semestre 2017_x000D_
8.	Seguimiento a las Funciones del Comité de Conciliaciones y acciones de repetición, segundo semestre 2017 _x000D_
9.	"Alcaldía Local de Usme (05) (Fondo de desarrollo local, con énfasis en contratación)"_x000D_
10.	"Alcaldía Local de Ciudad Bolívar (19) (Fondo de desarrollo local, con énfasis en contratación)"_x000D_
11.	Cuenta anual de la Contraloría - Informes a cargo de la Oficina de Control Interno _x000D_
12.	Evaluación anual de la gestión de inspecciones de policía vigencia 2017_x000D_
13.	"Fondo de desarrollo local de la Alcaldía local de Usaquén (Contratación y gestión)."_x000D_
De estas actividades, se cumplió totalmente con 10 de las trece programadas; las actividades que quedaron pendientes son: _x000D_
_x000D_
1.	Alcaldía Local de Usme (05) (Fondo de desarrollo local, con énfasis en contratación)_x000D_
2.	Alcaldía Local de Ciudad Bolívar (19) (Fondo de desarrollo local, con énfasis en contratación)_x000D_
3.	Fondo de desarrollo local de la Alcaldía local de Usaquén (Contratación y gestión)._x000D_
_x000D_
Estas actividades se encuentran en revisión de los informes; para las demás actividades cumplidas, las evidencias se pueden verificar en la siguiente ruta de la página web de la Entidad, donde se publica los reportes e informes finales correspondientes: _x000D_
_x000D_
http://www.gobiernobogota.gov.co/transparencia/control_x000D_
</t>
  </si>
  <si>
    <t>Realizar 3 seguimientos a la gestión de riesgos de corrupción en la vigencia, para sector central y localidades</t>
  </si>
  <si>
    <t>RETADORA (MEJORA)</t>
  </si>
  <si>
    <t>Total de seguimientos realizados en la vigencia</t>
  </si>
  <si>
    <t xml:space="preserve">Nro de seguimientos realizados </t>
  </si>
  <si>
    <t>100% Conforme al Plan Anual de Auditoría 2017</t>
  </si>
  <si>
    <t>SUMA</t>
  </si>
  <si>
    <t>Informes de seguimiento a la gestión de riesgos de corrupción</t>
  </si>
  <si>
    <t>EFICIENCIA</t>
  </si>
  <si>
    <t>De conformidad con el Plan Anual de Auditoría en el primer trimestre no se tiene programado seguimientos a los riesgos de corrupción</t>
  </si>
  <si>
    <t>Realizar revisión y depuración del plan de mejoramiento institucional del nivel central y local en el 100% de los procesos y dependencias</t>
  </si>
  <si>
    <t>Porcentaje de procesos con revisión y depuración de sus planes de mejoramiento</t>
  </si>
  <si>
    <t>Número de procesos con revisión y depuración de sus planes de mejoramiento / Total de procesos central y local</t>
  </si>
  <si>
    <t>N/A</t>
  </si>
  <si>
    <t>Planes de mejoramiento y su correspondiente informe de depuración</t>
  </si>
  <si>
    <t>Realizar  3 actividades del fomento de la cultura del autocontrol, para fortalecer los mecanismos de mitigación de riesgos en cada proceso.</t>
  </si>
  <si>
    <t xml:space="preserve">Actividades de Fomento de la Cultura del Autocontrol </t>
  </si>
  <si>
    <t>Sumatoria de actividades de fomento de la cultura del autocontrol  realizadas</t>
  </si>
  <si>
    <t>4
Plan anual de auditoría 2017</t>
  </si>
  <si>
    <t>Actividades del Fomento  de la  Cultura del  Autocontrol</t>
  </si>
  <si>
    <t>Registros de capacitaciones y asistencia</t>
  </si>
  <si>
    <t>Numero de actividades de fomento de la cultura del autocontrol realizadas</t>
  </si>
  <si>
    <t>Incrementar el reconocimiento del Sistema de Gestión de la entidad como instrumento de fortalecimiento y modernización de la gestión en la entidad</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</si>
  <si>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</si>
  <si>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</si>
  <si>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</si>
  <si>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</si>
  <si>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 xml:space="preserve">Herramienta de Registro de Requisitos Legales </t>
  </si>
  <si>
    <t>Constancia de realización de ejercicios de evaluación del normograma aplicables al proceso/Alcaldía de conformidad con  el procedimiento para la identificación y evaluación de requisitos legales</t>
  </si>
  <si>
    <r>
      <t>Cumplir el 100% de las acciones asignadas al proceso/Alcaldía Local en</t>
    </r>
    <r>
      <rPr>
        <sz val="28"/>
        <rFont val="Arial Rounded MT Bold"/>
        <family val="2"/>
      </rPr>
      <t xml:space="preserve"> </t>
    </r>
    <r>
      <rPr>
        <sz val="11"/>
        <rFont val="Arial Rounded MT Bold"/>
        <family val="2"/>
      </rPr>
      <t>el Plan de Implementación del Modelo Integrado de Planeación.</t>
    </r>
  </si>
  <si>
    <t>Porcentaje de cumplimiento de las acciones según el Plan de Implementación del Modelo Integrado de Planeación</t>
  </si>
  <si>
    <t>(Numero de acciones cumplidas de responsabilidad del proceso/Alcaldía Local en el Plan de Implementación del MIPG/Numero total de acciones de responsabilidad del proceso en el Plan de Implementación del MIPG)*100</t>
  </si>
  <si>
    <t>ACCIONES SEGÚN EL PLAN DE IMPLEMENTACIÓN DEL MODELO INTEGRADO DE PLANEACIÓN</t>
  </si>
  <si>
    <t>Seguimiento al Plan de Implementación del MIPG</t>
  </si>
  <si>
    <t>Cumplimiento de las actividades asignadas al proceso/alcaldía en el plan de implementación del MIPG</t>
  </si>
  <si>
    <t>Realizar entrenamiento en puesto de trabajo al 100% de los servidores públicos nuevos vinculados al proceso/Alcaldía Local durante la vigencia</t>
  </si>
  <si>
    <t>Porcentaje de servidores públicos entrenados en puesto de trabajo</t>
  </si>
  <si>
    <t>(Numero de servidores públicos nuevos vinculados al proceso/Alcaldía Local entrenados en puesto de trabajo/Numero total de servidores públicos vinculados al proceso/Alcaldía)*100</t>
  </si>
  <si>
    <t>Porcentaje de personas entrenadas en puesto de trabajo</t>
  </si>
  <si>
    <t>Actas de Reunión</t>
  </si>
  <si>
    <t>Actas de entrenamiento en puesto de trabajo a los servidores públicos vinculados al proceso/alcaldía local</t>
  </si>
  <si>
    <t>Cumplir con el 100% de las actividades y tareas asignadas al proceso/Alcaldía Local en el PAAC 2018</t>
  </si>
  <si>
    <t>Porcentaje de cumplimiento de las actividades y tareas asignadas al proceso/Alcaldía Local en el PAAC 2018</t>
  </si>
  <si>
    <t>(No. De acciones del plan anticorrupción cumplidas en el trimestre/No. De acciones del plan antocorrupción formuladas para el trimestre en la versión vigente del plan anticorrupción)*100</t>
  </si>
  <si>
    <t>Porcentaje de cumplimiento de las acciones y tareas asignadas en el PAAC 2018</t>
  </si>
  <si>
    <t>Modificacionesl PAAC</t>
  </si>
  <si>
    <t>Cumplimiento de las actividade del PAAC 2018</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</si>
  <si>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</si>
  <si>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</si>
  <si>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</si>
  <si>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</si>
  <si>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Lista de chequeo de medición ambiental en el proceso/alcaldía</t>
  </si>
  <si>
    <t>Disminuir a 0 la cantidad de requerimientos ciudadanos vencidos asignados al proceso/Alcaldía local, según el resultado presentado en la vigencia 2017 y la información presentada por Servicio a la ciudadanía</t>
  </si>
  <si>
    <t>Disminución de requerimientos ciudadanos vencidos asignados al proceso/Alcaldía Local</t>
  </si>
  <si>
    <t>Numero de requerimientos ciudadanos vencidos asignados al proceso/Alcaldía Local de la vigencia 2017 - Numero de respuestas realizadas a requerimientos ciudadanos vencidos asignados al proceso/Alcaldía Local de la vigencia 2017</t>
  </si>
  <si>
    <t>DECRECIENTE</t>
  </si>
  <si>
    <t>Requerimientos ciudadanos (TIENE A 30 DE DICIEMBRE 1 REQUERIMIENTO VENCIDO)</t>
  </si>
  <si>
    <t>REQUERIMIENTOS CIUDADNAOS</t>
  </si>
  <si>
    <t>Respuesta de requerimientos ciudadanos vencidos de 2017</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</si>
  <si>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</si>
  <si>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</si>
  <si>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</si>
  <si>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</si>
  <si>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</si>
  <si>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Buena practica y lección aprendida registrada en el AGORA</t>
  </si>
  <si>
    <t>TOTAL PLAN DE GESTIÓN</t>
  </si>
  <si>
    <t>Cumplir con el 100% de los requisitos del modelo integrado de planeación y gestión</t>
  </si>
  <si>
    <t>Depurar el 100% de las comunicaciones en el aplicativo de gestión documental (a excepción de los derechos de petición)</t>
  </si>
  <si>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</si>
  <si>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</si>
  <si>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</si>
  <si>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COMUNICACIONES DEPURADAS</t>
  </si>
  <si>
    <t>ORFEO depurado de comunicaciones (Excepto derechos de petición)</t>
  </si>
  <si>
    <t>Cumplir con el 100% de reportes de riesgos del proceso de manera oportuna con destino a la mejora del Sistema de Gestión de la Entidad</t>
  </si>
  <si>
    <t>Cumplimiento en reportes de riesgos de manera oportuna</t>
  </si>
  <si>
    <t>(No. de reportes  de riesgos remitidos oportunamente a la OAP/ No. De reportes de riesgos relacionados con el Sistema de gestion de la entidad)*100</t>
  </si>
  <si>
    <t>Reportes de Riesgos y Servicio No Conforme</t>
  </si>
  <si>
    <t>REPORTES GESTION DEL RIESGO</t>
  </si>
  <si>
    <t>Reporte de riesgos remitido a la OAP</t>
  </si>
  <si>
    <t>Cumplir el 100% del Plan de Actualización de la documentación del Sistema de Gestión de la Entidad correspondientes al proceso (Nivel Central)</t>
  </si>
  <si>
    <t>Cumplimiento del plan de actualización de los procesos en el marco del Sistema de Gestión</t>
  </si>
  <si>
    <t>(No. De Documentos actualizados según el  Plan/No. De Documentos previstos para actualización en el Plan  )*100</t>
  </si>
  <si>
    <t>Plan de Actualización de la Documentación</t>
  </si>
  <si>
    <t>OFICINA ASESORA DE PLANEACION</t>
  </si>
  <si>
    <t>Cumplimiento de la actualización documental del proceso</t>
  </si>
  <si>
    <t>Mantener el 100% de las acciones de mejora asignadas al proceso/Alcaldía con relación a planes de mejoramiento interno/externo documentadas y vigentes</t>
  </si>
  <si>
    <t>Acciones correctivas documentadas y vigentes</t>
  </si>
  <si>
    <t>(No. De acciones de plan de mejoramiento responsabilidad del proceso documentadas y vigentes/No. De acciones bajo responsabilidad del proceso)*100</t>
  </si>
  <si>
    <t>Acciones de mejora asignadas al proceso actualizadas y documentadas</t>
  </si>
  <si>
    <t xml:space="preserve">ELABORÓ: </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</si>
  <si>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</si>
  <si>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</si>
  <si>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</si>
  <si>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Cantidad de resmas de papel de la presente vigencia</t>
  </si>
  <si>
    <t>Información publicada conforme a  los requisitos e indice de transparencia</t>
  </si>
  <si>
    <t>Porcentaje de Cumplimiento Trimestre I</t>
  </si>
  <si>
    <t>Porcentaje de Cumplimiento Trimestre II</t>
  </si>
  <si>
    <t>Porcentaje de Cumplimiento Trimestre III</t>
  </si>
  <si>
    <t>Porcentaje de Cumplimiento Trimestre IV</t>
  </si>
  <si>
    <t>Porcentaje de Cumplimiento PLAN DE GESTIÓN 2017</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</si>
  <si>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</si>
  <si>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</si>
  <si>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</si>
  <si>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</si>
  <si>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SIG</t>
  </si>
  <si>
    <t>PROGRAMACION</t>
  </si>
  <si>
    <t>INDICADOR</t>
  </si>
  <si>
    <t>ADQUISICION DE BIENES</t>
  </si>
  <si>
    <t>GASTOS DE FUNCIONAMIENTO</t>
  </si>
  <si>
    <t>ADQUISICION DE SERVICIOS</t>
  </si>
  <si>
    <t>GASTOS DE INVERSION</t>
  </si>
  <si>
    <t>RUTINARIA</t>
  </si>
  <si>
    <t>SERVICIOS PUBLICOS</t>
  </si>
  <si>
    <t>CRECIENTE</t>
  </si>
  <si>
    <t>EFECTIVIDAD</t>
  </si>
  <si>
    <t>GASTOS GENERALES</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</si>
  <si>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</si>
  <si>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</si>
  <si>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</si>
  <si>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</si>
  <si>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</si>
  <si>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</si>
  <si>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</si>
  <si>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</si>
  <si>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</si>
  <si>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</si>
  <si>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</si>
  <si>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</si>
  <si>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</si>
  <si>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</si>
  <si>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</si>
  <si>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</si>
  <si>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</si>
  <si>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</si>
  <si>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</si>
  <si>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</si>
  <si>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</si>
  <si>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</si>
  <si>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</si>
  <si>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</si>
  <si>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 xml:space="preserve">Las evidencias se pueden verificar en la siguiente ruta de la página web de la Entidad, donde se publica los reportes e informes finales correspondientes: 
http://www.gobiernobogota.gov.co/transparencia/control
</t>
  </si>
  <si>
    <t>En período se desarrolló la depuración de 20 de los 25 procesos u alcaldías locales por depurar (pendiente realizar presentación para formalización del Comité de Control Interno)</t>
  </si>
  <si>
    <r>
      <rPr>
        <sz val="11"/>
        <rFont val="Calibri"/>
        <family val="2"/>
        <scheme val="minor"/>
      </rPr>
      <t>A conitnuación se detalla carpeta donde reposan los planes de mejoramiento depurados:</t>
    </r>
    <r>
      <rPr>
        <u/>
        <sz val="11"/>
        <color theme="10"/>
        <rFont val="Calibri"/>
        <family val="2"/>
        <scheme val="minor"/>
      </rPr>
      <t xml:space="preserve">
https://gobiernobogota.sharepoint.com/sites/grOficinadeControlInterno/Documentos%20compartidos/Forms/AllItems.aspx?id=%2Fsites%2FgrOficinadeControlInterno%2FDocumentos%20compartidos%2FDepuraci%C3%B3n%20planes%20de%20mejoramientos</t>
    </r>
  </si>
  <si>
    <t>n/a</t>
  </si>
  <si>
    <t>NO PROGRAMADO</t>
  </si>
  <si>
    <t>META NO PROGRAMADA PARA I TRIMESTRE</t>
  </si>
  <si>
    <t>LA OFICINA DE CONTROL INTERNO, REALIZA LA EVALUACIÓN CUATRIMESTRAL DEL PLAN ANTICORRUPCIÓN</t>
  </si>
  <si>
    <t>INFORME DE SERVICIO A LA CIUDADANÍA</t>
  </si>
  <si>
    <t>Reporte entregado despues del 16 de abril, cumpliendo con los lineamientos dados.</t>
  </si>
  <si>
    <t>INFORME DE REPORTE DE MONITOREO A RIESGOS</t>
  </si>
  <si>
    <t>NO CUENTA CON ACCIONES DE MEJORA ASIGNADAS AL PROCESO</t>
  </si>
  <si>
    <t>LA OFICINA DE CONTROL INTERNO CUMPLIÓ CON LA PUBLICACIÓN DE LA INFORMACIÓN SEGÚN LOS LINEAMIENTOS DE LA LEY 1712</t>
  </si>
  <si>
    <t>SE SOLICITÓ PLAN DE ACTUALIZACIÓN DOCUMENTAL, CON EL PROPÓSITO DE ADELANTAR LS JORNADAS DE ACTUALIZACIÓN DOCUMENTAL</t>
  </si>
  <si>
    <t>SE VERIFICARÁ EL CUMPLIMIENTO DE ESTA META EN II TRIMESTRE</t>
  </si>
  <si>
    <t>Hacer un (1) ejercicio de evaluación del normograma  aplicables al proceso/Alcaldía Local de conformidad con el procedimiento  "Procedimiento para la identificación y evaluación de requisitos legales"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</si>
</sst>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quot;_-;\-* #,##0.00\ &quot;€&quot;_-;_-* &quot;-&quot;??\ &quot;€&quot;_-;_-@_-"/>
    <numFmt numFmtId="165" formatCode="0.0%"/>
    <numFmt numFmtId="166" formatCode="0.0"/>
    <numFmt numFmtId="167" formatCode="[$$-240A]\ #,##0.00"/>
    <numFmt numFmtId="168" formatCode="* #,##0.00&quot;    &quot;;\-* #,##0.00&quot;    &quot;;* \-#&quot;    &quot;;@\ "/>
  </numFmts>
  <fonts count="38" x14ac:knownFonts="1">
    <font>
      <sz val="11"/>
      <color theme="1"/>
      <name val="Calibri"/>
      <family val="2"/>
      <scheme val="minor"/>
    </font>
    <font>
      <sz val="11"/>
      <color indexed="8"/>
      <name val="Calibri"/>
      <family val="2"/>
    </font>
    <font>
      <b/>
      <sz val="10"/>
      <name val="Arial"/>
      <family val="2"/>
    </font>
    <font>
      <sz val="10"/>
      <name val="Arial"/>
      <family val="2"/>
    </font>
    <font>
      <sz val="10"/>
      <color indexed="8"/>
      <name val="Calibri"/>
      <family val="2"/>
    </font>
    <font>
      <sz val="10"/>
      <color indexed="8"/>
      <name val="Arial"/>
      <family val="2"/>
    </font>
    <font>
      <b/>
      <sz val="10"/>
      <color indexed="8"/>
      <name val="Arial"/>
      <family val="2"/>
    </font>
    <font>
      <b/>
      <sz val="10"/>
      <color indexed="8"/>
      <name val="Calibri"/>
      <family val="2"/>
    </font>
    <font>
      <sz val="12"/>
      <color indexed="8"/>
      <name val="Arial"/>
      <family val="2"/>
    </font>
    <font>
      <sz val="11"/>
      <color indexed="8"/>
      <name val="Arial"/>
      <family val="2"/>
    </font>
    <font>
      <sz val="8"/>
      <color indexed="81"/>
      <name val="Tahoma"/>
      <family val="2"/>
    </font>
    <font>
      <b/>
      <sz val="8"/>
      <color indexed="81"/>
      <name val="Tahoma"/>
      <family val="2"/>
    </font>
    <font>
      <b/>
      <sz val="18"/>
      <color indexed="8"/>
      <name val="Calibri"/>
      <family val="2"/>
    </font>
    <font>
      <sz val="14"/>
      <color indexed="8"/>
      <name val="Arial Narrow"/>
      <family val="2"/>
    </font>
    <font>
      <sz val="14"/>
      <name val="Arial Narrow"/>
      <family val="2"/>
    </font>
    <font>
      <sz val="14"/>
      <color indexed="10"/>
      <name val="Arial Narrow"/>
      <family val="2"/>
    </font>
    <font>
      <sz val="11"/>
      <color indexed="10"/>
      <name val="Calibri"/>
      <family val="2"/>
    </font>
    <font>
      <sz val="11"/>
      <name val="Calibri"/>
      <family val="2"/>
    </font>
    <font>
      <b/>
      <sz val="26"/>
      <color indexed="8"/>
      <name val="Arial"/>
      <family val="2"/>
    </font>
    <font>
      <sz val="12"/>
      <color indexed="8"/>
      <name val="Arial Narrow"/>
      <family val="2"/>
    </font>
    <font>
      <sz val="8"/>
      <name val="Calibri"/>
      <family val="2"/>
    </font>
    <font>
      <b/>
      <sz val="10"/>
      <name val="Arial Rounded MT Bold"/>
      <family val="2"/>
    </font>
    <font>
      <b/>
      <sz val="18"/>
      <name val="Arial Rounded MT Bold"/>
      <family val="2"/>
    </font>
    <font>
      <sz val="10"/>
      <name val="Arial Rounded MT Bold"/>
      <family val="2"/>
    </font>
    <font>
      <sz val="28"/>
      <name val="Arial Rounded MT Bold"/>
      <family val="2"/>
    </font>
    <font>
      <sz val="11"/>
      <name val="Arial Rounded MT Bold"/>
      <family val="2"/>
    </font>
    <font>
      <b/>
      <sz val="22"/>
      <name val="Arial Rounded MT Bold"/>
      <family val="2"/>
    </font>
    <font>
      <sz val="11"/>
      <color theme="1"/>
      <name val="Calibri"/>
      <family val="2"/>
      <scheme val="minor"/>
    </font>
    <font>
      <sz val="10"/>
      <color theme="1"/>
      <name val="Arial"/>
      <family val="2"/>
    </font>
    <font>
      <sz val="11"/>
      <name val="Calibri"/>
      <family val="2"/>
      <scheme val="minor"/>
    </font>
    <font>
      <sz val="10"/>
      <color theme="1"/>
      <name val="Arial Rounded MT Bold"/>
      <family val="2"/>
    </font>
    <font>
      <sz val="12"/>
      <color theme="1"/>
      <name val="Arial Rounded MT Bold"/>
      <family val="2"/>
    </font>
    <font>
      <sz val="11"/>
      <color theme="1"/>
      <name val="Arial Rounded MT Bold"/>
      <family val="2"/>
    </font>
    <font>
      <b/>
      <sz val="28"/>
      <color theme="1"/>
      <name val="Arial Rounded MT Bold"/>
      <family val="2"/>
    </font>
    <font>
      <b/>
      <sz val="26"/>
      <color theme="1"/>
      <name val="Arial Rounded MT Bold"/>
      <family val="2"/>
    </font>
    <font>
      <b/>
      <sz val="11"/>
      <color theme="1"/>
      <name val="Arial Rounded MT Bold"/>
      <family val="2"/>
    </font>
    <font>
      <b/>
      <sz val="20"/>
      <color theme="1"/>
      <name val="Arial Rounded MT Bold"/>
      <family val="2"/>
    </font>
    <font>
      <u/>
      <sz val="11"/>
      <color theme="10"/>
      <name val="Calibri"/>
      <family val="2"/>
      <scheme val="minor"/>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indexed="49"/>
        <bgColor indexed="64"/>
      </patternFill>
    </fill>
    <fill>
      <patternFill patternType="solid">
        <fgColor indexed="52"/>
        <bgColor indexed="64"/>
      </patternFill>
    </fill>
    <fill>
      <patternFill patternType="solid">
        <fgColor indexed="11"/>
        <bgColor indexed="64"/>
      </patternFill>
    </fill>
    <fill>
      <patternFill patternType="solid">
        <fgColor indexed="44"/>
        <bgColor indexed="64"/>
      </patternFill>
    </fill>
    <fill>
      <patternFill patternType="solid">
        <fgColor indexed="13"/>
        <bgColor indexed="64"/>
      </patternFill>
    </fill>
    <fill>
      <patternFill patternType="solid">
        <fgColor indexed="46"/>
        <bgColor indexed="64"/>
      </patternFill>
    </fill>
    <fill>
      <patternFill patternType="solid">
        <fgColor indexed="43"/>
        <bgColor indexed="64"/>
      </patternFill>
    </fill>
    <fill>
      <patternFill patternType="solid">
        <fgColor indexed="51"/>
        <bgColor indexed="64"/>
      </patternFill>
    </fill>
    <fill>
      <patternFill patternType="solid">
        <fgColor indexed="17"/>
        <bgColor indexed="64"/>
      </patternFill>
    </fill>
    <fill>
      <patternFill patternType="solid">
        <fgColor indexed="57"/>
        <bgColor indexed="64"/>
      </patternFill>
    </fill>
    <fill>
      <patternFill patternType="solid">
        <fgColor indexed="14"/>
        <bgColor indexed="64"/>
      </patternFill>
    </fill>
    <fill>
      <patternFill patternType="solid">
        <fgColor indexed="30"/>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6"/>
        <bgColor indexed="64"/>
      </patternFill>
    </fill>
    <fill>
      <patternFill patternType="solid">
        <fgColor theme="9"/>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s>
  <cellStyleXfs count="11">
    <xf numFmtId="0" fontId="0" fillId="0" borderId="0"/>
    <xf numFmtId="0" fontId="3" fillId="2" borderId="0" applyNumberFormat="0" applyBorder="0" applyAlignment="0" applyProtection="0"/>
    <xf numFmtId="168" fontId="3" fillId="0" borderId="0" applyFill="0" applyBorder="0" applyAlignment="0" applyProtection="0"/>
    <xf numFmtId="164" fontId="1" fillId="0" borderId="0" applyFont="0" applyFill="0" applyBorder="0" applyAlignment="0" applyProtection="0"/>
    <xf numFmtId="0" fontId="3" fillId="0" borderId="0"/>
    <xf numFmtId="9" fontId="1" fillId="0" borderId="0" applyFont="0" applyFill="0" applyBorder="0" applyAlignment="0" applyProtection="0"/>
    <xf numFmtId="9" fontId="3" fillId="0" borderId="0" applyFill="0" applyBorder="0" applyAlignment="0" applyProtection="0"/>
    <xf numFmtId="9" fontId="3" fillId="0" borderId="0" applyFill="0" applyBorder="0" applyAlignment="0" applyProtection="0"/>
    <xf numFmtId="0" fontId="3" fillId="3" borderId="0" applyNumberFormat="0" applyBorder="0" applyAlignment="0" applyProtection="0"/>
    <xf numFmtId="0" fontId="3" fillId="4" borderId="0" applyNumberFormat="0" applyBorder="0" applyAlignment="0" applyProtection="0"/>
    <xf numFmtId="0" fontId="37" fillId="0" borderId="0" applyNumberFormat="0" applyFill="0" applyBorder="0" applyAlignment="0" applyProtection="0"/>
  </cellStyleXfs>
  <cellXfs count="266">
    <xf numFmtId="0" fontId="0" fillId="0" borderId="0" xfId="0"/>
    <xf numFmtId="0" fontId="4" fillId="5" borderId="0" xfId="0" applyFont="1" applyFill="1"/>
    <xf numFmtId="0" fontId="3" fillId="5" borderId="1" xfId="0" applyFont="1" applyFill="1" applyBorder="1" applyAlignment="1">
      <alignment horizontal="left" vertical="center" wrapText="1"/>
    </xf>
    <xf numFmtId="0" fontId="3" fillId="5" borderId="0" xfId="0" applyFont="1" applyFill="1" applyBorder="1" applyAlignment="1">
      <alignment horizontal="left" vertical="center" wrapText="1"/>
    </xf>
    <xf numFmtId="0" fontId="4" fillId="5" borderId="0" xfId="0" applyFont="1" applyFill="1" applyAlignment="1">
      <alignment horizontal="center"/>
    </xf>
    <xf numFmtId="0" fontId="2" fillId="6"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4" fillId="5" borderId="0" xfId="0" applyFont="1" applyFill="1" applyAlignment="1">
      <alignment vertical="top" wrapText="1"/>
    </xf>
    <xf numFmtId="0" fontId="7" fillId="5" borderId="0" xfId="0" applyFont="1" applyFill="1" applyBorder="1" applyAlignment="1">
      <alignment vertical="center"/>
    </xf>
    <xf numFmtId="0" fontId="9" fillId="0" borderId="5" xfId="0" applyFont="1" applyFill="1" applyBorder="1" applyAlignment="1">
      <alignment horizontal="justify" vertical="center" wrapText="1"/>
    </xf>
    <xf numFmtId="0" fontId="9" fillId="0" borderId="2" xfId="0" applyFont="1" applyFill="1" applyBorder="1" applyAlignment="1">
      <alignment horizontal="center" vertical="center" wrapText="1"/>
    </xf>
    <xf numFmtId="0" fontId="0" fillId="0" borderId="0" xfId="0" applyAlignment="1">
      <alignment wrapText="1"/>
    </xf>
    <xf numFmtId="0" fontId="9" fillId="0" borderId="6" xfId="0" applyFont="1" applyFill="1" applyBorder="1" applyAlignment="1">
      <alignment horizontal="justify" vertical="center" wrapText="1"/>
    </xf>
    <xf numFmtId="0" fontId="9" fillId="0" borderId="2" xfId="0" applyFont="1" applyFill="1" applyBorder="1" applyAlignment="1">
      <alignment horizontal="justify" vertical="center" wrapText="1"/>
    </xf>
    <xf numFmtId="0" fontId="9" fillId="0" borderId="7" xfId="0" applyFont="1" applyFill="1" applyBorder="1" applyAlignment="1">
      <alignment horizontal="justify" vertical="center" wrapText="1"/>
    </xf>
    <xf numFmtId="0" fontId="9" fillId="0" borderId="8"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5" fillId="5" borderId="0" xfId="0" applyFont="1" applyFill="1" applyBorder="1" applyAlignment="1">
      <alignment horizontal="center"/>
    </xf>
    <xf numFmtId="0" fontId="8" fillId="0" borderId="0" xfId="0" applyFont="1" applyAlignment="1">
      <alignment horizontal="justify"/>
    </xf>
    <xf numFmtId="0" fontId="13" fillId="8" borderId="4" xfId="0" applyFont="1" applyFill="1" applyBorder="1" applyAlignment="1">
      <alignment horizontal="justify" vertical="center" wrapText="1"/>
    </xf>
    <xf numFmtId="0" fontId="13" fillId="5" borderId="4" xfId="0" applyFont="1" applyFill="1" applyBorder="1" applyAlignment="1">
      <alignment horizontal="justify" vertical="center" wrapText="1"/>
    </xf>
    <xf numFmtId="0" fontId="14" fillId="9" borderId="2" xfId="0" applyFont="1" applyFill="1" applyBorder="1" applyAlignment="1">
      <alignment horizontal="center" vertical="center" wrapText="1"/>
    </xf>
    <xf numFmtId="0" fontId="14" fillId="9" borderId="2" xfId="0" applyFont="1" applyFill="1" applyBorder="1" applyAlignment="1">
      <alignment horizontal="justify" vertical="center" wrapText="1"/>
    </xf>
    <xf numFmtId="0" fontId="13" fillId="9" borderId="4" xfId="0" applyFont="1" applyFill="1" applyBorder="1" applyAlignment="1">
      <alignment horizontal="justify" vertical="center" wrapText="1"/>
    </xf>
    <xf numFmtId="0" fontId="13" fillId="9" borderId="9" xfId="0" applyFont="1" applyFill="1" applyBorder="1" applyAlignment="1">
      <alignment horizontal="justify" vertical="center" wrapText="1"/>
    </xf>
    <xf numFmtId="0" fontId="14" fillId="10" borderId="10" xfId="0" applyFont="1" applyFill="1" applyBorder="1" applyAlignment="1">
      <alignment horizontal="justify" vertical="center" wrapText="1"/>
    </xf>
    <xf numFmtId="0" fontId="14" fillId="10" borderId="4" xfId="0" applyFont="1" applyFill="1" applyBorder="1" applyAlignment="1">
      <alignment horizontal="justify" vertical="center" wrapText="1"/>
    </xf>
    <xf numFmtId="0" fontId="14" fillId="11" borderId="2" xfId="0" applyFont="1" applyFill="1" applyBorder="1" applyAlignment="1">
      <alignment horizontal="justify" vertical="center" wrapText="1"/>
    </xf>
    <xf numFmtId="0" fontId="14" fillId="11" borderId="4" xfId="0" applyFont="1" applyFill="1" applyBorder="1" applyAlignment="1">
      <alignment horizontal="justify" vertical="center" wrapText="1"/>
    </xf>
    <xf numFmtId="0" fontId="14" fillId="12" borderId="4" xfId="0" applyFont="1" applyFill="1" applyBorder="1" applyAlignment="1">
      <alignment horizontal="justify" vertical="center" wrapText="1"/>
    </xf>
    <xf numFmtId="0" fontId="13" fillId="12" borderId="11" xfId="0" applyFont="1" applyFill="1" applyBorder="1" applyAlignment="1">
      <alignment horizontal="justify" vertical="center" wrapText="1"/>
    </xf>
    <xf numFmtId="0" fontId="13" fillId="12" borderId="4" xfId="0" applyFont="1" applyFill="1" applyBorder="1" applyAlignment="1">
      <alignment horizontal="justify" vertical="center" wrapText="1"/>
    </xf>
    <xf numFmtId="0" fontId="14" fillId="12" borderId="2" xfId="0" applyFont="1" applyFill="1" applyBorder="1" applyAlignment="1">
      <alignment vertical="center" wrapText="1"/>
    </xf>
    <xf numFmtId="0" fontId="13" fillId="13" borderId="10" xfId="0" applyFont="1" applyFill="1" applyBorder="1" applyAlignment="1">
      <alignment horizontal="justify" vertical="center" wrapText="1"/>
    </xf>
    <xf numFmtId="0" fontId="13" fillId="13" borderId="4" xfId="0" applyFont="1" applyFill="1" applyBorder="1" applyAlignment="1">
      <alignment horizontal="justify" vertical="center" wrapText="1"/>
    </xf>
    <xf numFmtId="0" fontId="14" fillId="13" borderId="4" xfId="0" applyFont="1" applyFill="1" applyBorder="1" applyAlignment="1">
      <alignment horizontal="justify" vertical="center" wrapText="1"/>
    </xf>
    <xf numFmtId="0" fontId="15" fillId="13" borderId="4" xfId="0" applyFont="1" applyFill="1" applyBorder="1" applyAlignment="1">
      <alignment horizontal="justify" vertical="center" wrapText="1"/>
    </xf>
    <xf numFmtId="0" fontId="13" fillId="13" borderId="12" xfId="0" applyFont="1" applyFill="1" applyBorder="1" applyAlignment="1">
      <alignment horizontal="left" vertical="center" wrapText="1"/>
    </xf>
    <xf numFmtId="0" fontId="13" fillId="13" borderId="9" xfId="0" applyFont="1" applyFill="1" applyBorder="1" applyAlignment="1">
      <alignment horizontal="justify" vertical="center" wrapText="1"/>
    </xf>
    <xf numFmtId="0" fontId="14" fillId="13" borderId="10" xfId="0" applyFont="1" applyFill="1" applyBorder="1" applyAlignment="1">
      <alignment horizontal="justify" vertical="center" wrapText="1"/>
    </xf>
    <xf numFmtId="0" fontId="14" fillId="13" borderId="9" xfId="0" applyFont="1" applyFill="1" applyBorder="1" applyAlignment="1">
      <alignment horizontal="justify" vertical="center" wrapText="1"/>
    </xf>
    <xf numFmtId="0" fontId="2" fillId="6" borderId="3" xfId="0" applyFont="1" applyFill="1" applyBorder="1" applyAlignment="1">
      <alignment horizontal="center" vertical="center" wrapText="1"/>
    </xf>
    <xf numFmtId="0" fontId="7" fillId="6" borderId="3" xfId="0" applyFont="1" applyFill="1" applyBorder="1"/>
    <xf numFmtId="0" fontId="2" fillId="10" borderId="2" xfId="0" applyFont="1" applyFill="1" applyBorder="1" applyAlignment="1">
      <alignment horizontal="center" vertical="center" wrapText="1"/>
    </xf>
    <xf numFmtId="0" fontId="28" fillId="18" borderId="2" xfId="0" applyFont="1" applyFill="1" applyBorder="1" applyAlignment="1">
      <alignment horizontal="center" vertical="center" wrapText="1"/>
    </xf>
    <xf numFmtId="0" fontId="28" fillId="18" borderId="2" xfId="0" applyFont="1" applyFill="1" applyBorder="1" applyAlignment="1" applyProtection="1">
      <alignment horizontal="center" vertical="center" wrapText="1"/>
      <protection locked="0"/>
    </xf>
    <xf numFmtId="0" fontId="2" fillId="14" borderId="3" xfId="0" applyFont="1" applyFill="1" applyBorder="1" applyAlignment="1">
      <alignment horizontal="center" vertical="center" wrapText="1"/>
    </xf>
    <xf numFmtId="0" fontId="2" fillId="15" borderId="3"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2" fillId="19" borderId="3" xfId="0" applyFont="1" applyFill="1" applyBorder="1" applyAlignment="1">
      <alignment horizontal="center" vertical="center" wrapText="1"/>
    </xf>
    <xf numFmtId="0" fontId="2" fillId="19" borderId="3" xfId="0" applyFont="1" applyFill="1" applyBorder="1" applyAlignment="1">
      <alignment vertical="center" wrapText="1"/>
    </xf>
    <xf numFmtId="0" fontId="18" fillId="16" borderId="13" xfId="0" applyFont="1" applyFill="1" applyBorder="1" applyAlignment="1" applyProtection="1">
      <alignment horizontal="center" vertical="center" wrapText="1"/>
      <protection locked="0"/>
    </xf>
    <xf numFmtId="0" fontId="18" fillId="16" borderId="14" xfId="0" applyFont="1" applyFill="1" applyBorder="1" applyAlignment="1" applyProtection="1">
      <alignment horizontal="center" vertical="center" wrapText="1"/>
      <protection locked="0"/>
    </xf>
    <xf numFmtId="0" fontId="2" fillId="18" borderId="2" xfId="0" applyFont="1" applyFill="1" applyBorder="1" applyAlignment="1">
      <alignment vertical="center" wrapText="1"/>
    </xf>
    <xf numFmtId="0" fontId="0" fillId="18" borderId="15" xfId="0" applyFill="1" applyBorder="1" applyAlignment="1" applyProtection="1">
      <alignment horizontal="center" vertical="center" wrapText="1"/>
      <protection locked="0"/>
    </xf>
    <xf numFmtId="9" fontId="27" fillId="18" borderId="6" xfId="5" applyFont="1" applyFill="1" applyBorder="1" applyAlignment="1">
      <alignment horizontal="center" vertical="center" wrapText="1"/>
    </xf>
    <xf numFmtId="0" fontId="16" fillId="18" borderId="6" xfId="0" applyFont="1" applyFill="1" applyBorder="1" applyAlignment="1">
      <alignment horizontal="center" vertical="center" wrapText="1"/>
    </xf>
    <xf numFmtId="0" fontId="19" fillId="18" borderId="6" xfId="0" applyFont="1" applyFill="1" applyBorder="1" applyAlignment="1" applyProtection="1">
      <alignment horizontal="center" vertical="center" wrapText="1"/>
      <protection locked="0"/>
    </xf>
    <xf numFmtId="0" fontId="5" fillId="18" borderId="10" xfId="0" applyFont="1" applyFill="1" applyBorder="1" applyAlignment="1" applyProtection="1">
      <alignment horizontal="center" vertical="center" wrapText="1"/>
      <protection locked="0"/>
    </xf>
    <xf numFmtId="0" fontId="5" fillId="18" borderId="6" xfId="0" applyFont="1" applyFill="1" applyBorder="1" applyAlignment="1" applyProtection="1">
      <alignment horizontal="center" vertical="center" wrapText="1"/>
      <protection locked="0"/>
    </xf>
    <xf numFmtId="9" fontId="3" fillId="18" borderId="6" xfId="5" applyFont="1" applyFill="1" applyBorder="1" applyAlignment="1">
      <alignment horizontal="center" vertical="center" wrapText="1"/>
    </xf>
    <xf numFmtId="0" fontId="5" fillId="18" borderId="6" xfId="0" applyFont="1" applyFill="1" applyBorder="1" applyAlignment="1" applyProtection="1">
      <alignment horizontal="justify" vertical="center" wrapText="1"/>
      <protection locked="0"/>
    </xf>
    <xf numFmtId="0" fontId="8" fillId="18" borderId="6" xfId="0" applyFont="1" applyFill="1" applyBorder="1" applyAlignment="1" applyProtection="1">
      <alignment horizontal="center" vertical="center" wrapText="1"/>
      <protection locked="0"/>
    </xf>
    <xf numFmtId="9" fontId="3" fillId="18" borderId="6" xfId="5" applyFont="1" applyFill="1" applyBorder="1" applyAlignment="1" applyProtection="1">
      <alignment horizontal="center" vertical="center" wrapText="1"/>
      <protection locked="0"/>
    </xf>
    <xf numFmtId="0" fontId="8" fillId="18" borderId="16" xfId="0" applyFont="1" applyFill="1" applyBorder="1" applyAlignment="1" applyProtection="1">
      <alignment horizontal="center" vertical="center" wrapText="1"/>
      <protection locked="0"/>
    </xf>
    <xf numFmtId="0" fontId="0" fillId="18" borderId="0" xfId="0" applyFill="1"/>
    <xf numFmtId="0" fontId="0" fillId="18" borderId="17" xfId="0" applyFill="1" applyBorder="1" applyAlignment="1" applyProtection="1">
      <alignment horizontal="center" vertical="center" wrapText="1"/>
      <protection locked="0"/>
    </xf>
    <xf numFmtId="9" fontId="27" fillId="18" borderId="2" xfId="5" applyFont="1" applyFill="1" applyBorder="1" applyAlignment="1">
      <alignment horizontal="center" vertical="center" wrapText="1"/>
    </xf>
    <xf numFmtId="0" fontId="16" fillId="18" borderId="2" xfId="0" applyFont="1" applyFill="1" applyBorder="1" applyAlignment="1">
      <alignment horizontal="center" vertical="center" wrapText="1"/>
    </xf>
    <xf numFmtId="0" fontId="19" fillId="18" borderId="2" xfId="0" applyFont="1" applyFill="1" applyBorder="1" applyAlignment="1" applyProtection="1">
      <alignment horizontal="center" vertical="center" wrapText="1"/>
      <protection locked="0"/>
    </xf>
    <xf numFmtId="0" fontId="5" fillId="18" borderId="4" xfId="0" applyFont="1" applyFill="1" applyBorder="1" applyAlignment="1" applyProtection="1">
      <alignment horizontal="center" vertical="center" wrapText="1"/>
      <protection locked="0"/>
    </xf>
    <xf numFmtId="0" fontId="5" fillId="18" borderId="2" xfId="0" applyFont="1" applyFill="1" applyBorder="1" applyAlignment="1" applyProtection="1">
      <alignment horizontal="center" vertical="center" wrapText="1"/>
      <protection locked="0"/>
    </xf>
    <xf numFmtId="9" fontId="3" fillId="18" borderId="2" xfId="5" applyFont="1" applyFill="1" applyBorder="1" applyAlignment="1">
      <alignment horizontal="center" vertical="center" wrapText="1"/>
    </xf>
    <xf numFmtId="0" fontId="5" fillId="18" borderId="2" xfId="0" applyFont="1" applyFill="1" applyBorder="1" applyAlignment="1" applyProtection="1">
      <alignment horizontal="justify" vertical="center" wrapText="1"/>
      <protection locked="0"/>
    </xf>
    <xf numFmtId="0" fontId="8" fillId="18" borderId="2" xfId="0" applyFont="1" applyFill="1" applyBorder="1" applyAlignment="1" applyProtection="1">
      <alignment horizontal="center" vertical="center" wrapText="1"/>
      <protection locked="0"/>
    </xf>
    <xf numFmtId="9" fontId="3" fillId="18" borderId="2" xfId="5" applyFont="1" applyFill="1" applyBorder="1" applyAlignment="1" applyProtection="1">
      <alignment horizontal="center" vertical="center" wrapText="1"/>
      <protection locked="0"/>
    </xf>
    <xf numFmtId="0" fontId="8" fillId="18" borderId="18" xfId="0" applyFont="1" applyFill="1" applyBorder="1" applyAlignment="1" applyProtection="1">
      <alignment horizontal="center" vertical="center" wrapText="1"/>
      <protection locked="0"/>
    </xf>
    <xf numFmtId="0" fontId="0" fillId="18" borderId="19" xfId="0" applyFill="1" applyBorder="1" applyAlignment="1" applyProtection="1">
      <alignment horizontal="center" vertical="center" wrapText="1"/>
      <protection locked="0"/>
    </xf>
    <xf numFmtId="9" fontId="27" fillId="18" borderId="3" xfId="5" applyFont="1" applyFill="1" applyBorder="1" applyAlignment="1">
      <alignment horizontal="center" vertical="center" wrapText="1"/>
    </xf>
    <xf numFmtId="0" fontId="17" fillId="18" borderId="8" xfId="0" applyFont="1" applyFill="1" applyBorder="1" applyAlignment="1">
      <alignment horizontal="center" vertical="center" wrapText="1"/>
    </xf>
    <xf numFmtId="0" fontId="19" fillId="18" borderId="8" xfId="0" applyFont="1" applyFill="1" applyBorder="1" applyAlignment="1" applyProtection="1">
      <alignment horizontal="center" vertical="center" wrapText="1"/>
      <protection locked="0"/>
    </xf>
    <xf numFmtId="0" fontId="5" fillId="18" borderId="9" xfId="0" applyFont="1" applyFill="1" applyBorder="1" applyAlignment="1" applyProtection="1">
      <alignment horizontal="center" vertical="center" wrapText="1"/>
      <protection locked="0"/>
    </xf>
    <xf numFmtId="0" fontId="5" fillId="18" borderId="8" xfId="0" applyFont="1" applyFill="1" applyBorder="1" applyAlignment="1" applyProtection="1">
      <alignment horizontal="center" vertical="center" wrapText="1"/>
      <protection locked="0"/>
    </xf>
    <xf numFmtId="9" fontId="3" fillId="18" borderId="3" xfId="5" applyFont="1" applyFill="1" applyBorder="1" applyAlignment="1">
      <alignment horizontal="center" vertical="center" wrapText="1"/>
    </xf>
    <xf numFmtId="0" fontId="5" fillId="18" borderId="3" xfId="0" applyFont="1" applyFill="1" applyBorder="1" applyAlignment="1" applyProtection="1">
      <alignment horizontal="justify" vertical="center" wrapText="1"/>
      <protection locked="0"/>
    </xf>
    <xf numFmtId="0" fontId="5" fillId="18" borderId="20" xfId="0" applyFont="1" applyFill="1" applyBorder="1" applyAlignment="1" applyProtection="1">
      <alignment horizontal="justify" vertical="center" wrapText="1"/>
      <protection locked="0"/>
    </xf>
    <xf numFmtId="9" fontId="3" fillId="18" borderId="3" xfId="5" applyFont="1" applyFill="1" applyBorder="1" applyAlignment="1" applyProtection="1">
      <alignment horizontal="center" vertical="center" wrapText="1"/>
      <protection locked="0"/>
    </xf>
    <xf numFmtId="0" fontId="8" fillId="18" borderId="21" xfId="0" applyFont="1" applyFill="1" applyBorder="1" applyAlignment="1" applyProtection="1">
      <alignment horizontal="center" vertical="center" wrapText="1"/>
      <protection locked="0"/>
    </xf>
    <xf numFmtId="0" fontId="21" fillId="18" borderId="17" xfId="0" applyFont="1" applyFill="1" applyBorder="1" applyAlignment="1">
      <alignment vertical="center" wrapText="1"/>
    </xf>
    <xf numFmtId="0" fontId="29" fillId="18" borderId="3" xfId="0" applyFont="1" applyFill="1" applyBorder="1" applyAlignment="1">
      <alignment horizontal="left" vertical="center" wrapText="1"/>
    </xf>
    <xf numFmtId="9" fontId="29" fillId="18" borderId="3" xfId="5" applyFont="1" applyFill="1" applyBorder="1" applyAlignment="1">
      <alignment horizontal="center" vertical="center" wrapText="1"/>
    </xf>
    <xf numFmtId="0" fontId="29" fillId="18" borderId="2" xfId="0" applyFont="1" applyFill="1" applyBorder="1" applyAlignment="1">
      <alignment horizontal="left" vertical="center" wrapText="1"/>
    </xf>
    <xf numFmtId="0" fontId="0" fillId="18" borderId="2" xfId="0" applyFill="1" applyBorder="1" applyAlignment="1" applyProtection="1">
      <alignment horizontal="left" vertical="center" wrapText="1"/>
      <protection locked="0"/>
    </xf>
    <xf numFmtId="0" fontId="28" fillId="18" borderId="2" xfId="0" applyFont="1" applyFill="1" applyBorder="1" applyAlignment="1" applyProtection="1">
      <alignment horizontal="left" vertical="center" wrapText="1"/>
      <protection locked="0"/>
    </xf>
    <xf numFmtId="167" fontId="28" fillId="18" borderId="2" xfId="0" applyNumberFormat="1" applyFont="1" applyFill="1" applyBorder="1" applyAlignment="1" applyProtection="1">
      <alignment horizontal="center" vertical="center" wrapText="1"/>
      <protection locked="0"/>
    </xf>
    <xf numFmtId="9" fontId="28" fillId="18" borderId="2" xfId="5" applyFont="1" applyFill="1" applyBorder="1" applyAlignment="1" applyProtection="1">
      <alignment horizontal="center" vertical="center" wrapText="1"/>
      <protection locked="0"/>
    </xf>
    <xf numFmtId="0" fontId="28" fillId="18" borderId="2" xfId="0" applyFont="1" applyFill="1" applyBorder="1" applyAlignment="1" applyProtection="1">
      <alignment horizontal="justify" vertical="center" wrapText="1"/>
      <protection locked="0"/>
    </xf>
    <xf numFmtId="0" fontId="28" fillId="18" borderId="2" xfId="5" applyNumberFormat="1" applyFont="1" applyFill="1" applyBorder="1" applyAlignment="1">
      <alignment horizontal="center" vertical="center" wrapText="1"/>
    </xf>
    <xf numFmtId="9" fontId="23" fillId="18" borderId="2" xfId="5" applyFont="1" applyFill="1" applyBorder="1" applyAlignment="1">
      <alignment horizontal="center" vertical="center" wrapText="1"/>
    </xf>
    <xf numFmtId="0" fontId="30" fillId="18" borderId="2" xfId="0" applyFont="1" applyFill="1" applyBorder="1" applyAlignment="1" applyProtection="1">
      <alignment horizontal="center" vertical="center" wrapText="1"/>
      <protection locked="0"/>
    </xf>
    <xf numFmtId="0" fontId="30" fillId="18" borderId="2" xfId="0" applyFont="1" applyFill="1" applyBorder="1" applyAlignment="1" applyProtection="1">
      <alignment horizontal="justify" vertical="center" wrapText="1"/>
      <protection locked="0"/>
    </xf>
    <xf numFmtId="0" fontId="30" fillId="18" borderId="2" xfId="0" applyFont="1" applyFill="1" applyBorder="1" applyAlignment="1">
      <alignment horizontal="center" vertical="center" wrapText="1"/>
    </xf>
    <xf numFmtId="0" fontId="30" fillId="18" borderId="2" xfId="0" applyNumberFormat="1" applyFont="1" applyFill="1" applyBorder="1" applyAlignment="1">
      <alignment horizontal="center" vertical="center" wrapText="1"/>
    </xf>
    <xf numFmtId="9" fontId="30" fillId="18" borderId="2" xfId="5" applyFont="1" applyFill="1" applyBorder="1" applyAlignment="1" applyProtection="1">
      <alignment horizontal="center" vertical="center" wrapText="1"/>
      <protection locked="0"/>
    </xf>
    <xf numFmtId="9" fontId="30" fillId="18" borderId="2" xfId="5" applyNumberFormat="1" applyFont="1" applyFill="1" applyBorder="1" applyAlignment="1" applyProtection="1">
      <alignment horizontal="center" vertical="center" wrapText="1"/>
      <protection locked="0"/>
    </xf>
    <xf numFmtId="0" fontId="31" fillId="18" borderId="2" xfId="0" applyFont="1" applyFill="1" applyBorder="1" applyAlignment="1" applyProtection="1">
      <alignment horizontal="justify" vertical="center" wrapText="1"/>
      <protection locked="0"/>
    </xf>
    <xf numFmtId="0" fontId="30" fillId="18" borderId="2" xfId="5" applyNumberFormat="1" applyFont="1" applyFill="1" applyBorder="1" applyAlignment="1">
      <alignment horizontal="center" vertical="center" wrapText="1"/>
    </xf>
    <xf numFmtId="0" fontId="23" fillId="18" borderId="2" xfId="5" applyNumberFormat="1" applyFont="1" applyFill="1" applyBorder="1" applyAlignment="1" applyProtection="1">
      <alignment horizontal="center" vertical="center" wrapText="1"/>
      <protection locked="0"/>
    </xf>
    <xf numFmtId="0" fontId="32" fillId="0" borderId="0" xfId="0" applyFont="1"/>
    <xf numFmtId="0" fontId="29" fillId="19" borderId="3" xfId="0" applyFont="1" applyFill="1" applyBorder="1" applyAlignment="1">
      <alignment horizontal="left" vertical="center" wrapText="1"/>
    </xf>
    <xf numFmtId="9" fontId="23" fillId="18" borderId="7" xfId="5" applyFont="1" applyFill="1" applyBorder="1" applyAlignment="1">
      <alignment horizontal="center" vertical="center" wrapText="1"/>
    </xf>
    <xf numFmtId="0" fontId="30" fillId="18" borderId="7" xfId="0" applyFont="1" applyFill="1" applyBorder="1" applyAlignment="1" applyProtection="1">
      <alignment horizontal="center" vertical="center" wrapText="1"/>
      <protection locked="0"/>
    </xf>
    <xf numFmtId="0" fontId="30" fillId="18" borderId="22" xfId="0" applyFont="1" applyFill="1" applyBorder="1" applyAlignment="1" applyProtection="1">
      <alignment horizontal="center" vertical="center" wrapText="1"/>
      <protection locked="0"/>
    </xf>
    <xf numFmtId="0" fontId="30" fillId="18" borderId="11" xfId="0" applyFont="1" applyFill="1" applyBorder="1" applyAlignment="1">
      <alignment horizontal="center" vertical="center" wrapText="1"/>
    </xf>
    <xf numFmtId="0" fontId="30" fillId="18" borderId="7" xfId="0" applyFont="1" applyFill="1" applyBorder="1" applyAlignment="1">
      <alignment horizontal="center" vertical="center" wrapText="1"/>
    </xf>
    <xf numFmtId="0" fontId="30" fillId="18" borderId="24" xfId="0" applyFont="1" applyFill="1" applyBorder="1" applyAlignment="1">
      <alignment horizontal="center" vertical="center" wrapText="1"/>
    </xf>
    <xf numFmtId="9" fontId="30" fillId="18" borderId="7" xfId="5" applyFont="1" applyFill="1" applyBorder="1" applyAlignment="1" applyProtection="1">
      <alignment horizontal="center" vertical="center" wrapText="1"/>
      <protection locked="0"/>
    </xf>
    <xf numFmtId="0" fontId="31" fillId="18" borderId="7" xfId="0" applyFont="1" applyFill="1" applyBorder="1" applyAlignment="1" applyProtection="1">
      <alignment horizontal="justify" vertical="center" wrapText="1"/>
      <protection locked="0"/>
    </xf>
    <xf numFmtId="9" fontId="30" fillId="18" borderId="7" xfId="5" applyFont="1" applyFill="1" applyBorder="1" applyAlignment="1">
      <alignment horizontal="center" vertical="center" wrapText="1"/>
    </xf>
    <xf numFmtId="9" fontId="23" fillId="18" borderId="7" xfId="5" applyFont="1" applyFill="1" applyBorder="1" applyAlignment="1" applyProtection="1">
      <alignment horizontal="center" vertical="center" wrapText="1"/>
      <protection locked="0"/>
    </xf>
    <xf numFmtId="0" fontId="31" fillId="18" borderId="22" xfId="0" applyFont="1" applyFill="1" applyBorder="1" applyAlignment="1" applyProtection="1">
      <alignment horizontal="justify" vertical="center" wrapText="1"/>
      <protection locked="0"/>
    </xf>
    <xf numFmtId="9" fontId="23" fillId="18" borderId="6" xfId="5" applyFont="1" applyFill="1" applyBorder="1" applyAlignment="1">
      <alignment horizontal="center" vertical="center" wrapText="1"/>
    </xf>
    <xf numFmtId="0" fontId="30" fillId="18" borderId="6" xfId="0" applyFont="1" applyFill="1" applyBorder="1" applyAlignment="1" applyProtection="1">
      <alignment horizontal="center" vertical="center" wrapText="1"/>
      <protection locked="0"/>
    </xf>
    <xf numFmtId="0" fontId="30" fillId="18" borderId="18" xfId="0" applyFont="1" applyFill="1" applyBorder="1" applyAlignment="1" applyProtection="1">
      <alignment horizontal="center" vertical="center" wrapText="1"/>
      <protection locked="0"/>
    </xf>
    <xf numFmtId="0" fontId="30" fillId="18" borderId="4" xfId="0" applyFont="1" applyFill="1" applyBorder="1" applyAlignment="1">
      <alignment horizontal="center" vertical="center" wrapText="1"/>
    </xf>
    <xf numFmtId="9" fontId="30" fillId="18" borderId="2" xfId="0" applyNumberFormat="1" applyFont="1" applyFill="1" applyBorder="1" applyAlignment="1" applyProtection="1">
      <alignment horizontal="center" vertical="center" wrapText="1"/>
      <protection locked="0"/>
    </xf>
    <xf numFmtId="0" fontId="31" fillId="18" borderId="2" xfId="0" applyFont="1" applyFill="1" applyBorder="1" applyAlignment="1" applyProtection="1">
      <alignment horizontal="center" vertical="center" wrapText="1"/>
      <protection locked="0"/>
    </xf>
    <xf numFmtId="0" fontId="31" fillId="18" borderId="13" xfId="0" applyFont="1" applyFill="1" applyBorder="1" applyAlignment="1" applyProtection="1">
      <alignment horizontal="center" vertical="center" wrapText="1"/>
      <protection locked="0"/>
    </xf>
    <xf numFmtId="0" fontId="30" fillId="18" borderId="17" xfId="0" applyFont="1" applyFill="1" applyBorder="1" applyAlignment="1">
      <alignment horizontal="center" vertical="center" wrapText="1"/>
    </xf>
    <xf numFmtId="0" fontId="31" fillId="18" borderId="2" xfId="0" applyFont="1" applyFill="1" applyBorder="1" applyAlignment="1" applyProtection="1">
      <alignment horizontal="left" vertical="center" wrapText="1"/>
      <protection locked="0"/>
    </xf>
    <xf numFmtId="9" fontId="30" fillId="18" borderId="2" xfId="5" applyFont="1" applyFill="1" applyBorder="1" applyAlignment="1">
      <alignment horizontal="center" vertical="center" wrapText="1"/>
    </xf>
    <xf numFmtId="9" fontId="23" fillId="18" borderId="2" xfId="5" applyFont="1" applyFill="1" applyBorder="1" applyAlignment="1" applyProtection="1">
      <alignment horizontal="center" vertical="center" wrapText="1"/>
      <protection locked="0"/>
    </xf>
    <xf numFmtId="0" fontId="31" fillId="18" borderId="18" xfId="0" applyFont="1" applyFill="1" applyBorder="1" applyAlignment="1" applyProtection="1">
      <alignment horizontal="left" vertical="center" wrapText="1"/>
      <protection locked="0"/>
    </xf>
    <xf numFmtId="166" fontId="30" fillId="18" borderId="2" xfId="0" applyNumberFormat="1" applyFont="1" applyFill="1" applyBorder="1" applyAlignment="1" applyProtection="1">
      <alignment horizontal="center" vertical="center" wrapText="1"/>
      <protection locked="0"/>
    </xf>
    <xf numFmtId="9" fontId="23" fillId="18" borderId="25" xfId="5" applyFont="1" applyFill="1" applyBorder="1" applyAlignment="1">
      <alignment horizontal="center" vertical="center" wrapText="1"/>
    </xf>
    <xf numFmtId="0" fontId="30" fillId="0" borderId="25" xfId="0" applyFont="1" applyFill="1" applyBorder="1" applyAlignment="1" applyProtection="1">
      <alignment horizontal="center" vertical="center" wrapText="1"/>
      <protection locked="0"/>
    </xf>
    <xf numFmtId="0" fontId="30" fillId="18" borderId="21" xfId="0" applyFont="1" applyFill="1" applyBorder="1" applyAlignment="1" applyProtection="1">
      <alignment horizontal="center" vertical="center" wrapText="1"/>
      <protection locked="0"/>
    </xf>
    <xf numFmtId="0" fontId="30" fillId="18" borderId="12" xfId="0" applyFont="1" applyFill="1" applyBorder="1" applyAlignment="1">
      <alignment horizontal="center" vertical="center" wrapText="1"/>
    </xf>
    <xf numFmtId="0" fontId="30" fillId="18" borderId="3" xfId="0" applyFont="1" applyFill="1" applyBorder="1" applyAlignment="1">
      <alignment horizontal="center" vertical="center" wrapText="1"/>
    </xf>
    <xf numFmtId="166" fontId="30" fillId="18" borderId="3" xfId="0" applyNumberFormat="1" applyFont="1" applyFill="1" applyBorder="1" applyAlignment="1" applyProtection="1">
      <alignment horizontal="center" vertical="center" wrapText="1"/>
      <protection locked="0"/>
    </xf>
    <xf numFmtId="9" fontId="23" fillId="18" borderId="3" xfId="5" applyFont="1" applyFill="1" applyBorder="1" applyAlignment="1">
      <alignment horizontal="center" vertical="center" wrapText="1"/>
    </xf>
    <xf numFmtId="0" fontId="31" fillId="18" borderId="3" xfId="0" applyFont="1" applyFill="1" applyBorder="1" applyAlignment="1" applyProtection="1">
      <alignment horizontal="center" vertical="center" wrapText="1"/>
      <protection locked="0"/>
    </xf>
    <xf numFmtId="0" fontId="31" fillId="18" borderId="26" xfId="0" applyFont="1" applyFill="1" applyBorder="1" applyAlignment="1" applyProtection="1">
      <alignment horizontal="center" vertical="center" wrapText="1"/>
      <protection locked="0"/>
    </xf>
    <xf numFmtId="0" fontId="30" fillId="18" borderId="19" xfId="0" applyFont="1" applyFill="1" applyBorder="1" applyAlignment="1">
      <alignment horizontal="center" vertical="center" wrapText="1"/>
    </xf>
    <xf numFmtId="9" fontId="30" fillId="18" borderId="3" xfId="5" applyFont="1" applyFill="1" applyBorder="1" applyAlignment="1">
      <alignment horizontal="center" vertical="center" wrapText="1"/>
    </xf>
    <xf numFmtId="9" fontId="23" fillId="18" borderId="3" xfId="5" applyFont="1" applyFill="1" applyBorder="1" applyAlignment="1" applyProtection="1">
      <alignment horizontal="center" vertical="center" wrapText="1"/>
      <protection locked="0"/>
    </xf>
    <xf numFmtId="0" fontId="31" fillId="18" borderId="21" xfId="0" applyFont="1" applyFill="1" applyBorder="1" applyAlignment="1" applyProtection="1">
      <alignment horizontal="left" vertical="center" wrapText="1"/>
      <protection locked="0"/>
    </xf>
    <xf numFmtId="0" fontId="21" fillId="18" borderId="27" xfId="0" applyFont="1" applyFill="1" applyBorder="1" applyAlignment="1">
      <alignment vertical="center" wrapText="1"/>
    </xf>
    <xf numFmtId="9" fontId="29" fillId="18" borderId="2" xfId="5" applyFont="1" applyFill="1" applyBorder="1" applyAlignment="1">
      <alignment horizontal="center" vertical="center" wrapText="1"/>
    </xf>
    <xf numFmtId="9" fontId="28" fillId="18" borderId="2" xfId="5" applyFont="1" applyFill="1" applyBorder="1" applyAlignment="1">
      <alignment horizontal="center" vertical="center" wrapText="1"/>
    </xf>
    <xf numFmtId="9" fontId="28" fillId="20" borderId="2" xfId="5" applyFont="1" applyFill="1" applyBorder="1" applyAlignment="1" applyProtection="1">
      <alignment horizontal="center" vertical="center" wrapText="1"/>
      <protection locked="0"/>
    </xf>
    <xf numFmtId="0" fontId="21" fillId="18" borderId="23" xfId="0" applyFont="1" applyFill="1" applyBorder="1" applyAlignment="1">
      <alignment vertical="center" wrapText="1"/>
    </xf>
    <xf numFmtId="9" fontId="33" fillId="18" borderId="7" xfId="5" applyFont="1" applyFill="1" applyBorder="1" applyAlignment="1" applyProtection="1">
      <alignment horizontal="center" vertical="center" wrapText="1"/>
      <protection locked="0"/>
    </xf>
    <xf numFmtId="0" fontId="31" fillId="18" borderId="7" xfId="0" applyFont="1" applyFill="1" applyBorder="1" applyAlignment="1" applyProtection="1">
      <alignment horizontal="center" vertical="center" wrapText="1"/>
      <protection locked="0"/>
    </xf>
    <xf numFmtId="9" fontId="26" fillId="18" borderId="7" xfId="5" applyFont="1" applyFill="1" applyBorder="1" applyAlignment="1">
      <alignment horizontal="center" vertical="center" wrapText="1"/>
    </xf>
    <xf numFmtId="0" fontId="5" fillId="18" borderId="3" xfId="0" applyFont="1" applyFill="1" applyBorder="1" applyAlignment="1">
      <alignment horizontal="center" vertical="center" wrapText="1"/>
    </xf>
    <xf numFmtId="0" fontId="30" fillId="18" borderId="23" xfId="0" applyFont="1" applyFill="1" applyBorder="1" applyAlignment="1" applyProtection="1">
      <alignment horizontal="center" vertical="center" wrapText="1"/>
      <protection locked="0"/>
    </xf>
    <xf numFmtId="0" fontId="6" fillId="5" borderId="0"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8" fillId="18" borderId="3" xfId="0" applyFont="1" applyFill="1" applyBorder="1" applyAlignment="1" applyProtection="1">
      <alignment horizontal="center" vertical="center" wrapText="1"/>
      <protection locked="0"/>
    </xf>
    <xf numFmtId="0" fontId="2" fillId="19" borderId="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5" fillId="18" borderId="13" xfId="0" applyFont="1" applyFill="1" applyBorder="1" applyAlignment="1">
      <alignment horizontal="center" vertical="center" wrapText="1"/>
    </xf>
    <xf numFmtId="9" fontId="5" fillId="18" borderId="6" xfId="0" applyNumberFormat="1" applyFont="1" applyFill="1" applyBorder="1" applyAlignment="1" applyProtection="1">
      <alignment horizontal="center" vertical="center" wrapText="1"/>
      <protection locked="0"/>
    </xf>
    <xf numFmtId="0" fontId="5" fillId="18" borderId="6" xfId="0" applyFont="1" applyFill="1" applyBorder="1" applyAlignment="1" applyProtection="1">
      <alignment horizontal="left" vertical="center" wrapText="1"/>
      <protection locked="0"/>
    </xf>
    <xf numFmtId="167" fontId="5" fillId="18" borderId="6" xfId="3" applyNumberFormat="1" applyFont="1" applyFill="1" applyBorder="1" applyAlignment="1" applyProtection="1">
      <alignment horizontal="center" vertical="center" wrapText="1"/>
      <protection locked="0"/>
    </xf>
    <xf numFmtId="0" fontId="5" fillId="18" borderId="6" xfId="0" applyFont="1" applyFill="1" applyBorder="1" applyAlignment="1">
      <alignment horizontal="center" vertical="center" wrapText="1"/>
    </xf>
    <xf numFmtId="9" fontId="5" fillId="18" borderId="6" xfId="5" applyFont="1" applyFill="1" applyBorder="1" applyAlignment="1">
      <alignment horizontal="center" vertical="center" wrapText="1"/>
    </xf>
    <xf numFmtId="9" fontId="5" fillId="18" borderId="6" xfId="5" applyFont="1" applyFill="1" applyBorder="1" applyAlignment="1" applyProtection="1">
      <alignment horizontal="center" vertical="center" wrapText="1"/>
      <protection locked="0"/>
    </xf>
    <xf numFmtId="0" fontId="5" fillId="18" borderId="6" xfId="5" applyNumberFormat="1" applyFont="1" applyFill="1" applyBorder="1" applyAlignment="1">
      <alignment horizontal="center" vertical="center" wrapText="1"/>
    </xf>
    <xf numFmtId="9" fontId="5" fillId="18" borderId="2" xfId="0" applyNumberFormat="1" applyFont="1" applyFill="1" applyBorder="1" applyAlignment="1" applyProtection="1">
      <alignment horizontal="center" vertical="center" wrapText="1"/>
      <protection locked="0"/>
    </xf>
    <xf numFmtId="0" fontId="5" fillId="18" borderId="2" xfId="0" applyFont="1" applyFill="1" applyBorder="1" applyAlignment="1" applyProtection="1">
      <alignment horizontal="left" vertical="center" wrapText="1"/>
      <protection locked="0"/>
    </xf>
    <xf numFmtId="167" fontId="5" fillId="18" borderId="2" xfId="3" applyNumberFormat="1" applyFont="1" applyFill="1" applyBorder="1" applyAlignment="1" applyProtection="1">
      <alignment horizontal="center" vertical="center" wrapText="1"/>
      <protection locked="0"/>
    </xf>
    <xf numFmtId="9" fontId="5" fillId="18" borderId="2" xfId="5" applyFont="1" applyFill="1" applyBorder="1" applyAlignment="1">
      <alignment horizontal="center" vertical="center" wrapText="1"/>
    </xf>
    <xf numFmtId="9" fontId="5" fillId="18" borderId="2" xfId="5" applyFont="1" applyFill="1" applyBorder="1" applyAlignment="1" applyProtection="1">
      <alignment horizontal="center" vertical="center" wrapText="1"/>
      <protection locked="0"/>
    </xf>
    <xf numFmtId="0" fontId="5" fillId="18" borderId="2" xfId="5" applyNumberFormat="1" applyFont="1" applyFill="1" applyBorder="1" applyAlignment="1">
      <alignment horizontal="center" vertical="center" wrapText="1"/>
    </xf>
    <xf numFmtId="165" fontId="5" fillId="18" borderId="2" xfId="5" applyNumberFormat="1" applyFont="1" applyFill="1" applyBorder="1" applyAlignment="1" applyProtection="1">
      <alignment horizontal="center" vertical="center" wrapText="1"/>
      <protection locked="0"/>
    </xf>
    <xf numFmtId="1" fontId="5" fillId="18" borderId="8" xfId="0" applyNumberFormat="1" applyFont="1" applyFill="1" applyBorder="1" applyAlignment="1" applyProtection="1">
      <alignment horizontal="center" vertical="center" wrapText="1"/>
      <protection locked="0"/>
    </xf>
    <xf numFmtId="0" fontId="5" fillId="18" borderId="8" xfId="0" applyNumberFormat="1" applyFont="1" applyFill="1" applyBorder="1" applyAlignment="1" applyProtection="1">
      <alignment horizontal="center" vertical="center" wrapText="1"/>
      <protection locked="0"/>
    </xf>
    <xf numFmtId="0" fontId="5" fillId="18" borderId="3" xfId="0" applyFont="1" applyFill="1" applyBorder="1" applyAlignment="1" applyProtection="1">
      <alignment horizontal="center" vertical="center" wrapText="1"/>
      <protection locked="0"/>
    </xf>
    <xf numFmtId="0" fontId="5" fillId="18" borderId="3" xfId="0" applyFont="1" applyFill="1" applyBorder="1" applyAlignment="1" applyProtection="1">
      <alignment horizontal="left" vertical="center" wrapText="1"/>
      <protection locked="0"/>
    </xf>
    <xf numFmtId="167" fontId="5" fillId="18" borderId="3" xfId="3" applyNumberFormat="1" applyFont="1" applyFill="1" applyBorder="1" applyAlignment="1" applyProtection="1">
      <alignment horizontal="center" vertical="center" wrapText="1"/>
      <protection locked="0"/>
    </xf>
    <xf numFmtId="9" fontId="5" fillId="18" borderId="3" xfId="5" applyFont="1" applyFill="1" applyBorder="1" applyAlignment="1">
      <alignment horizontal="center" vertical="center" wrapText="1"/>
    </xf>
    <xf numFmtId="9" fontId="5" fillId="18" borderId="3" xfId="5" applyFont="1" applyFill="1" applyBorder="1" applyAlignment="1" applyProtection="1">
      <alignment horizontal="center" vertical="center" wrapText="1"/>
      <protection locked="0"/>
    </xf>
    <xf numFmtId="0" fontId="5" fillId="18" borderId="3" xfId="5" applyNumberFormat="1" applyFont="1" applyFill="1" applyBorder="1" applyAlignment="1">
      <alignment horizontal="center" vertical="center" wrapText="1"/>
    </xf>
    <xf numFmtId="165" fontId="5" fillId="18" borderId="3" xfId="5" applyNumberFormat="1" applyFont="1" applyFill="1" applyBorder="1" applyAlignment="1" applyProtection="1">
      <alignment horizontal="center" vertical="center" wrapText="1"/>
      <protection locked="0"/>
    </xf>
    <xf numFmtId="0" fontId="5" fillId="5" borderId="0" xfId="0" applyFont="1" applyFill="1" applyBorder="1" applyAlignment="1">
      <alignment vertical="center" wrapText="1"/>
    </xf>
    <xf numFmtId="0" fontId="5" fillId="18"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5" fillId="5" borderId="0" xfId="0" applyFont="1" applyFill="1"/>
    <xf numFmtId="0" fontId="37" fillId="18" borderId="6" xfId="10" applyFill="1" applyBorder="1" applyAlignment="1" applyProtection="1">
      <alignment horizontal="justify" vertical="center" wrapText="1"/>
      <protection locked="0"/>
    </xf>
    <xf numFmtId="9" fontId="28" fillId="18" borderId="2" xfId="0" applyNumberFormat="1" applyFont="1" applyFill="1" applyBorder="1" applyAlignment="1">
      <alignment horizontal="center" vertical="center" wrapText="1"/>
    </xf>
    <xf numFmtId="9" fontId="28" fillId="18" borderId="2" xfId="0" applyNumberFormat="1" applyFont="1" applyFill="1" applyBorder="1" applyAlignment="1" applyProtection="1">
      <alignment horizontal="center" vertical="center" wrapText="1"/>
      <protection locked="0"/>
    </xf>
    <xf numFmtId="0" fontId="29" fillId="19" borderId="17" xfId="0" applyFont="1" applyFill="1" applyBorder="1" applyAlignment="1">
      <alignment horizontal="left" vertical="center" wrapText="1"/>
    </xf>
    <xf numFmtId="0" fontId="29" fillId="18" borderId="2" xfId="0" applyFont="1" applyFill="1" applyBorder="1" applyAlignment="1">
      <alignment horizontal="center" vertical="center" wrapText="1"/>
    </xf>
    <xf numFmtId="9" fontId="29" fillId="18" borderId="2" xfId="0" applyNumberFormat="1" applyFont="1" applyFill="1" applyBorder="1" applyAlignment="1">
      <alignment horizontal="center" vertical="center" wrapText="1"/>
    </xf>
    <xf numFmtId="0" fontId="29" fillId="19" borderId="27" xfId="0" applyFont="1" applyFill="1" applyBorder="1" applyAlignment="1">
      <alignment horizontal="left" vertical="center" wrapText="1"/>
    </xf>
    <xf numFmtId="9" fontId="29" fillId="18" borderId="8" xfId="5" applyFont="1" applyFill="1" applyBorder="1" applyAlignment="1">
      <alignment horizontal="center" vertical="center" wrapText="1"/>
    </xf>
    <xf numFmtId="0" fontId="29" fillId="18" borderId="8" xfId="0" applyFont="1" applyFill="1" applyBorder="1" applyAlignment="1">
      <alignment horizontal="left" vertical="center" wrapText="1"/>
    </xf>
    <xf numFmtId="0" fontId="6" fillId="5" borderId="0"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2" fillId="14" borderId="2" xfId="0" applyFont="1" applyFill="1" applyBorder="1" applyAlignment="1">
      <alignment horizontal="center" vertical="center" wrapText="1"/>
    </xf>
    <xf numFmtId="0" fontId="2" fillId="19" borderId="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5" borderId="2" xfId="0" applyFont="1" applyFill="1" applyBorder="1" applyAlignment="1">
      <alignment horizontal="justify" vertical="center" wrapText="1"/>
    </xf>
    <xf numFmtId="0" fontId="6" fillId="6" borderId="2" xfId="0" applyFont="1" applyFill="1" applyBorder="1" applyAlignment="1">
      <alignment horizontal="center" vertical="center" wrapText="1"/>
    </xf>
    <xf numFmtId="0" fontId="5" fillId="5" borderId="3"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7" xfId="0" applyFont="1" applyFill="1" applyBorder="1" applyAlignment="1">
      <alignment horizontal="left" vertical="center" wrapText="1"/>
    </xf>
    <xf numFmtId="0" fontId="7" fillId="5" borderId="0" xfId="0" applyFont="1" applyFill="1" applyBorder="1" applyAlignment="1">
      <alignment horizontal="center" vertical="center"/>
    </xf>
    <xf numFmtId="0" fontId="4" fillId="5" borderId="0" xfId="0" applyFont="1" applyFill="1" applyBorder="1" applyAlignment="1">
      <alignment horizontal="center"/>
    </xf>
    <xf numFmtId="0" fontId="22" fillId="0" borderId="2" xfId="0" applyFont="1" applyBorder="1" applyAlignment="1">
      <alignment horizontal="center" vertical="center" textRotation="90" wrapText="1"/>
    </xf>
    <xf numFmtId="0" fontId="8" fillId="18" borderId="3"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5" borderId="23" xfId="0" applyFont="1" applyFill="1" applyBorder="1" applyAlignment="1" applyProtection="1">
      <alignment horizontal="center" vertical="center" wrapText="1"/>
      <protection locked="0"/>
    </xf>
    <xf numFmtId="22" fontId="12" fillId="17" borderId="2" xfId="0" applyNumberFormat="1" applyFont="1" applyFill="1" applyBorder="1" applyAlignment="1">
      <alignment horizontal="center" vertical="center"/>
    </xf>
    <xf numFmtId="0" fontId="12" fillId="17" borderId="2" xfId="0" applyFont="1" applyFill="1" applyBorder="1" applyAlignment="1">
      <alignment horizontal="center" vertical="center"/>
    </xf>
    <xf numFmtId="0" fontId="12" fillId="9" borderId="2" xfId="0" applyFont="1" applyFill="1" applyBorder="1" applyAlignment="1">
      <alignment horizontal="center" vertical="center"/>
    </xf>
    <xf numFmtId="9" fontId="23" fillId="18" borderId="23" xfId="5" applyFont="1" applyFill="1" applyBorder="1" applyAlignment="1" applyProtection="1">
      <alignment horizontal="center" vertical="center" wrapText="1"/>
      <protection locked="0"/>
    </xf>
    <xf numFmtId="9" fontId="23" fillId="18" borderId="11" xfId="5" applyFont="1" applyFill="1" applyBorder="1" applyAlignment="1" applyProtection="1">
      <alignment horizontal="center" vertical="center" wrapText="1"/>
      <protection locked="0"/>
    </xf>
    <xf numFmtId="0" fontId="22" fillId="0" borderId="26" xfId="0" applyFont="1" applyBorder="1" applyAlignment="1">
      <alignment horizontal="center" vertical="center" textRotation="90" wrapText="1"/>
    </xf>
    <xf numFmtId="0" fontId="22" fillId="0" borderId="1" xfId="0" applyFont="1" applyBorder="1" applyAlignment="1">
      <alignment horizontal="center" vertical="center" textRotation="90" wrapText="1"/>
    </xf>
    <xf numFmtId="0" fontId="22" fillId="0" borderId="23" xfId="0" applyFont="1" applyBorder="1" applyAlignment="1">
      <alignment horizontal="center" vertical="center" textRotation="90" wrapText="1"/>
    </xf>
    <xf numFmtId="0" fontId="34" fillId="21" borderId="23" xfId="0" applyFont="1" applyFill="1" applyBorder="1" applyAlignment="1" applyProtection="1">
      <alignment horizontal="center" vertical="center" wrapText="1"/>
      <protection locked="0"/>
    </xf>
    <xf numFmtId="0" fontId="34" fillId="21" borderId="28" xfId="0" applyFont="1" applyFill="1" applyBorder="1" applyAlignment="1" applyProtection="1">
      <alignment horizontal="center" vertical="center" wrapText="1"/>
      <protection locked="0"/>
    </xf>
    <xf numFmtId="0" fontId="34" fillId="21" borderId="11" xfId="0" applyFont="1" applyFill="1" applyBorder="1" applyAlignment="1" applyProtection="1">
      <alignment horizontal="center" vertical="center" wrapText="1"/>
      <protection locked="0"/>
    </xf>
    <xf numFmtId="0" fontId="30" fillId="18" borderId="23" xfId="0" applyFont="1" applyFill="1" applyBorder="1" applyAlignment="1" applyProtection="1">
      <alignment horizontal="center" vertical="center" wrapText="1"/>
      <protection locked="0"/>
    </xf>
    <xf numFmtId="0" fontId="30" fillId="18" borderId="28" xfId="0" applyFont="1" applyFill="1" applyBorder="1" applyAlignment="1" applyProtection="1">
      <alignment horizontal="center" vertical="center" wrapText="1"/>
      <protection locked="0"/>
    </xf>
    <xf numFmtId="0" fontId="30" fillId="18" borderId="11" xfId="0" applyFont="1" applyFill="1" applyBorder="1" applyAlignment="1" applyProtection="1">
      <alignment horizontal="center" vertical="center" wrapText="1"/>
      <protection locked="0"/>
    </xf>
    <xf numFmtId="0" fontId="35" fillId="22" borderId="23" xfId="0" applyFont="1" applyFill="1" applyBorder="1" applyAlignment="1" applyProtection="1">
      <alignment horizontal="center" vertical="center" wrapText="1"/>
      <protection locked="0"/>
    </xf>
    <xf numFmtId="0" fontId="35" fillId="22" borderId="28" xfId="0" applyFont="1" applyFill="1" applyBorder="1" applyAlignment="1" applyProtection="1">
      <alignment horizontal="center" vertical="center" wrapText="1"/>
      <protection locked="0"/>
    </xf>
    <xf numFmtId="0" fontId="35" fillId="22" borderId="11" xfId="0" applyFont="1" applyFill="1" applyBorder="1" applyAlignment="1" applyProtection="1">
      <alignment horizontal="center" vertical="center" wrapText="1"/>
      <protection locked="0"/>
    </xf>
    <xf numFmtId="0" fontId="35" fillId="23" borderId="23" xfId="0" applyFont="1" applyFill="1" applyBorder="1" applyAlignment="1" applyProtection="1">
      <alignment horizontal="center" vertical="center" wrapText="1"/>
      <protection locked="0"/>
    </xf>
    <xf numFmtId="0" fontId="35" fillId="23" borderId="28" xfId="0" applyFont="1" applyFill="1" applyBorder="1" applyAlignment="1" applyProtection="1">
      <alignment horizontal="center" vertical="center" wrapText="1"/>
      <protection locked="0"/>
    </xf>
    <xf numFmtId="0" fontId="35" fillId="23" borderId="11" xfId="0" applyFont="1" applyFill="1" applyBorder="1" applyAlignment="1" applyProtection="1">
      <alignment horizontal="center" vertical="center" wrapText="1"/>
      <protection locked="0"/>
    </xf>
    <xf numFmtId="0" fontId="31" fillId="18" borderId="23" xfId="0" applyFont="1" applyFill="1" applyBorder="1" applyAlignment="1" applyProtection="1">
      <alignment horizontal="center" vertical="center" wrapText="1"/>
      <protection locked="0"/>
    </xf>
    <xf numFmtId="0" fontId="31" fillId="18" borderId="11" xfId="0" applyFont="1" applyFill="1" applyBorder="1" applyAlignment="1" applyProtection="1">
      <alignment horizontal="center" vertical="center" wrapText="1"/>
      <protection locked="0"/>
    </xf>
    <xf numFmtId="0" fontId="35" fillId="19" borderId="23" xfId="0" applyFont="1" applyFill="1" applyBorder="1" applyAlignment="1" applyProtection="1">
      <alignment horizontal="center" vertical="center" wrapText="1"/>
      <protection locked="0"/>
    </xf>
    <xf numFmtId="0" fontId="35" fillId="19" borderId="28" xfId="0" applyFont="1" applyFill="1" applyBorder="1" applyAlignment="1" applyProtection="1">
      <alignment horizontal="center" vertical="center" wrapText="1"/>
      <protection locked="0"/>
    </xf>
    <xf numFmtId="0" fontId="35" fillId="19" borderId="11" xfId="0" applyFont="1" applyFill="1" applyBorder="1" applyAlignment="1" applyProtection="1">
      <alignment horizontal="center" vertical="center" wrapText="1"/>
      <protection locked="0"/>
    </xf>
    <xf numFmtId="0" fontId="36" fillId="22" borderId="23" xfId="0" applyFont="1" applyFill="1" applyBorder="1" applyAlignment="1" applyProtection="1">
      <alignment horizontal="center" vertical="center" wrapText="1"/>
      <protection locked="0"/>
    </xf>
    <xf numFmtId="0" fontId="36" fillId="22" borderId="28" xfId="0" applyFont="1" applyFill="1" applyBorder="1" applyAlignment="1" applyProtection="1">
      <alignment horizontal="center" vertical="center" wrapText="1"/>
      <protection locked="0"/>
    </xf>
    <xf numFmtId="0" fontId="36" fillId="22" borderId="11" xfId="0" applyFont="1" applyFill="1" applyBorder="1" applyAlignment="1" applyProtection="1">
      <alignment horizontal="center" vertical="center" wrapText="1"/>
      <protection locked="0"/>
    </xf>
  </cellXfs>
  <cellStyles count="11">
    <cellStyle name="Amarillo" xfId="1"/>
    <cellStyle name="Hipervínculo" xfId="10" builtinId="8"/>
    <cellStyle name="Millares 2" xfId="2"/>
    <cellStyle name="Moneda" xfId="3" builtinId="4"/>
    <cellStyle name="Normal" xfId="0" builtinId="0"/>
    <cellStyle name="Normal 2" xfId="4"/>
    <cellStyle name="Porcentaje" xfId="5" builtinId="5"/>
    <cellStyle name="Porcentaje 2" xfId="6"/>
    <cellStyle name="Porcentual 2" xfId="7"/>
    <cellStyle name="Rojo" xfId="8"/>
    <cellStyle name="Verde" xfId="9"/>
  </cellStyles>
  <dxfs count="43">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gobiernobogota.sharepoint.com/sites/grOficinadeControlInterno/Documentos%20compartidos/Forms/AllItems.aspx?id=%2Fsites%2FgrOficinadeControlInterno%2FDocumentos%20compartidos%2FDepuraci%C3%B3n%20planes%20de%20mejoramientos"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6"/>
  <sheetViews>
    <sheetView showGridLines="0" tabSelected="1" topLeftCell="A20" zoomScale="85" zoomScaleNormal="85" workbookViewId="0">
      <selection activeCell="AF33" sqref="AF33"/>
    </sheetView>
  </sheetViews>
  <sheetFormatPr baseColWidth="10" defaultColWidth="9.140625" defaultRowHeight="15" x14ac:dyDescent="0.25"/>
  <cols>
    <col min="1" max="1" width="8.85546875" customWidth="1"/>
    <col min="2" max="2" width="29.28515625" customWidth="1"/>
    <col min="3" max="3" width="46.42578125" customWidth="1"/>
    <col min="4" max="4" width="34.42578125" customWidth="1"/>
    <col min="5" max="5" width="63.140625" customWidth="1"/>
    <col min="6" max="6" width="39" customWidth="1"/>
    <col min="7" max="7" width="36" customWidth="1"/>
    <col min="8" max="8" width="33.85546875" customWidth="1"/>
    <col min="9" max="9" width="39.7109375" customWidth="1"/>
    <col min="10" max="10" width="11.42578125" customWidth="1"/>
    <col min="11" max="11" width="18.85546875" customWidth="1"/>
    <col min="12" max="12" width="16.5703125" customWidth="1"/>
    <col min="13" max="16" width="11.42578125" customWidth="1"/>
    <col min="17" max="17" width="24.5703125" customWidth="1"/>
    <col min="18" max="18" width="20" customWidth="1"/>
    <col min="19" max="19" width="27.28515625" customWidth="1"/>
    <col min="20" max="20" width="19.5703125" customWidth="1"/>
    <col min="21" max="24" width="11.42578125" customWidth="1"/>
    <col min="25" max="25" width="20.85546875" customWidth="1"/>
    <col min="26" max="26" width="18.85546875" customWidth="1"/>
    <col min="27" max="27" width="26.7109375" customWidth="1"/>
    <col min="28" max="28" width="18.85546875" customWidth="1"/>
    <col min="29" max="29" width="14.140625" customWidth="1"/>
    <col min="30" max="30" width="18.42578125" customWidth="1"/>
    <col min="31" max="31" width="49" customWidth="1"/>
    <col min="32" max="32" width="33.140625" customWidth="1"/>
    <col min="33" max="33" width="18.140625" customWidth="1"/>
    <col min="34" max="34" width="19.7109375" customWidth="1"/>
    <col min="35" max="36" width="16.42578125" customWidth="1"/>
    <col min="37" max="37" width="17.140625" customWidth="1"/>
    <col min="38" max="38" width="17.85546875" customWidth="1"/>
    <col min="39" max="47" width="11.42578125" customWidth="1"/>
    <col min="48" max="48" width="14.85546875" customWidth="1"/>
    <col min="49" max="49" width="14.5703125" customWidth="1"/>
    <col min="50" max="50" width="20.7109375" customWidth="1"/>
    <col min="51" max="51" width="15.85546875" customWidth="1"/>
    <col min="52" max="52" width="19.140625" customWidth="1"/>
    <col min="53" max="53" width="31.42578125" customWidth="1"/>
    <col min="54" max="54" width="18.42578125" customWidth="1"/>
    <col min="55" max="55" width="19.85546875" customWidth="1"/>
    <col min="56" max="256" width="11.42578125" customWidth="1"/>
  </cols>
  <sheetData>
    <row r="1" spans="1:55" ht="40.5" customHeight="1" x14ac:dyDescent="0.25">
      <c r="A1" s="238">
        <f ca="1">NOW()</f>
        <v>43278.729425115744</v>
      </c>
      <c r="B1" s="239"/>
      <c r="C1" s="239"/>
      <c r="D1" s="239"/>
      <c r="E1" s="239"/>
      <c r="F1" s="239"/>
      <c r="G1" s="239"/>
      <c r="H1" s="239"/>
      <c r="I1" s="239"/>
      <c r="J1" s="239"/>
      <c r="K1" s="239"/>
      <c r="L1" s="239"/>
      <c r="M1" s="239"/>
      <c r="N1" s="239"/>
      <c r="O1" s="239"/>
      <c r="P1" s="239"/>
      <c r="Q1" s="239"/>
      <c r="R1" s="239"/>
      <c r="S1" s="239"/>
      <c r="T1" s="239"/>
      <c r="U1" s="239"/>
      <c r="V1" s="239"/>
      <c r="W1" s="239"/>
      <c r="X1" s="239"/>
      <c r="Y1" s="239"/>
      <c r="Z1" s="239"/>
    </row>
    <row r="2" spans="1:55" ht="40.5" customHeight="1" x14ac:dyDescent="0.25">
      <c r="A2" s="240" t="s">
        <v>0</v>
      </c>
      <c r="B2" s="240"/>
      <c r="C2" s="240"/>
      <c r="D2" s="240"/>
      <c r="E2" s="240"/>
      <c r="F2" s="240"/>
      <c r="G2" s="240"/>
      <c r="H2" s="240"/>
      <c r="I2" s="240"/>
      <c r="J2" s="240"/>
      <c r="K2" s="240"/>
      <c r="L2" s="240"/>
      <c r="M2" s="240"/>
      <c r="N2" s="240"/>
      <c r="O2" s="240"/>
      <c r="P2" s="240"/>
      <c r="Q2" s="240"/>
      <c r="R2" s="240"/>
      <c r="S2" s="240"/>
      <c r="T2" s="240"/>
      <c r="U2" s="240"/>
      <c r="V2" s="240"/>
      <c r="W2" s="240"/>
      <c r="X2" s="240"/>
      <c r="Y2" s="240"/>
      <c r="Z2" s="240"/>
    </row>
    <row r="3" spans="1:55" ht="15" customHeight="1" x14ac:dyDescent="0.25">
      <c r="A3" s="226" t="s">
        <v>1</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15" customHeight="1" x14ac:dyDescent="0.25">
      <c r="A4" s="226" t="s">
        <v>2</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ht="15" customHeight="1" x14ac:dyDescent="0.25">
      <c r="A5" s="226" t="s">
        <v>3</v>
      </c>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ht="27" customHeight="1" x14ac:dyDescent="0.25">
      <c r="A6" s="226" t="s">
        <v>4</v>
      </c>
      <c r="B6" s="226"/>
      <c r="C6" s="226"/>
      <c r="D6" s="226"/>
      <c r="E6" s="226"/>
      <c r="F6" s="226"/>
      <c r="G6" s="226"/>
      <c r="H6" s="226"/>
      <c r="I6" s="226"/>
      <c r="J6" s="226"/>
      <c r="K6" s="226"/>
      <c r="L6" s="226"/>
      <c r="M6" s="226"/>
      <c r="N6" s="226"/>
      <c r="O6" s="226"/>
      <c r="P6" s="226"/>
      <c r="Q6" s="226"/>
      <c r="R6" s="226"/>
      <c r="S6" s="226"/>
      <c r="T6" s="226"/>
      <c r="U6" s="226"/>
      <c r="V6" s="226"/>
      <c r="W6" s="226"/>
      <c r="X6" s="226"/>
      <c r="Y6" s="226"/>
      <c r="Z6" s="226"/>
      <c r="AA6" s="3"/>
      <c r="AB6" s="19"/>
      <c r="AC6" s="19"/>
      <c r="AD6" s="19"/>
      <c r="AE6" s="19"/>
      <c r="AF6" s="19"/>
      <c r="AG6" s="3"/>
      <c r="AH6" s="19"/>
      <c r="AI6" s="19"/>
      <c r="AJ6" s="19"/>
      <c r="AK6" s="19"/>
      <c r="AL6" s="19"/>
      <c r="AM6" s="3"/>
      <c r="AN6" s="19"/>
      <c r="AO6" s="19"/>
      <c r="AP6" s="19"/>
      <c r="AQ6" s="19"/>
      <c r="AR6" s="19"/>
      <c r="AS6" s="3"/>
      <c r="AT6" s="19"/>
      <c r="AU6" s="19"/>
      <c r="AV6" s="19"/>
      <c r="AW6" s="19"/>
      <c r="AX6" s="19"/>
      <c r="AY6" s="3"/>
      <c r="AZ6" s="19"/>
      <c r="BA6" s="19"/>
      <c r="BB6" s="19"/>
      <c r="BC6" s="19"/>
    </row>
    <row r="7" spans="1:55" ht="17.25" customHeight="1" x14ac:dyDescent="0.25">
      <c r="A7" s="226" t="s">
        <v>5</v>
      </c>
      <c r="B7" s="226"/>
      <c r="C7" s="226"/>
      <c r="D7" s="226"/>
      <c r="E7" s="226"/>
      <c r="F7" s="226"/>
      <c r="G7" s="226"/>
      <c r="H7" s="226"/>
      <c r="I7" s="226"/>
      <c r="J7" s="226"/>
      <c r="K7" s="226"/>
      <c r="L7" s="226"/>
      <c r="M7" s="226"/>
      <c r="N7" s="226"/>
      <c r="O7" s="226"/>
      <c r="P7" s="226"/>
      <c r="Q7" s="226"/>
      <c r="R7" s="226"/>
      <c r="S7" s="226"/>
      <c r="T7" s="226"/>
      <c r="U7" s="226"/>
      <c r="V7" s="226"/>
      <c r="W7" s="226"/>
      <c r="X7" s="226"/>
      <c r="Y7" s="226"/>
      <c r="Z7" s="226"/>
      <c r="AA7" s="3"/>
      <c r="AB7" s="19"/>
      <c r="AC7" s="19"/>
      <c r="AD7" s="19"/>
      <c r="AE7" s="19"/>
      <c r="AF7" s="19"/>
      <c r="AG7" s="3"/>
      <c r="AH7" s="19"/>
      <c r="AI7" s="19"/>
      <c r="AJ7" s="19"/>
      <c r="AK7" s="19"/>
      <c r="AL7" s="19"/>
      <c r="AM7" s="3"/>
      <c r="AN7" s="19"/>
      <c r="AO7" s="19"/>
      <c r="AP7" s="19"/>
      <c r="AQ7" s="19"/>
      <c r="AR7" s="19"/>
      <c r="AS7" s="3"/>
      <c r="AT7" s="19"/>
      <c r="AU7" s="19"/>
      <c r="AV7" s="19"/>
      <c r="AW7" s="19"/>
      <c r="AX7" s="19"/>
      <c r="AY7" s="3"/>
      <c r="AZ7" s="19"/>
      <c r="BA7" s="19"/>
      <c r="BB7" s="19"/>
      <c r="BC7" s="19"/>
    </row>
    <row r="8" spans="1:55" ht="15.75" customHeight="1" x14ac:dyDescent="0.25">
      <c r="A8" s="226" t="s">
        <v>6</v>
      </c>
      <c r="B8" s="226"/>
      <c r="C8" s="226"/>
      <c r="D8" s="226"/>
      <c r="E8" s="226"/>
      <c r="F8" s="226"/>
      <c r="G8" s="226"/>
      <c r="H8" s="226"/>
      <c r="I8" s="226"/>
      <c r="J8" s="226"/>
      <c r="K8" s="226"/>
      <c r="L8" s="226"/>
      <c r="M8" s="226"/>
      <c r="N8" s="226"/>
      <c r="O8" s="226"/>
      <c r="P8" s="226"/>
      <c r="Q8" s="226"/>
      <c r="R8" s="226"/>
      <c r="S8" s="226"/>
      <c r="T8" s="226"/>
      <c r="U8" s="226"/>
      <c r="V8" s="226"/>
      <c r="W8" s="226"/>
      <c r="X8" s="226"/>
      <c r="Y8" s="226"/>
      <c r="Z8" s="226"/>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8"/>
      <c r="AY8" s="208"/>
      <c r="AZ8" s="208"/>
      <c r="BA8" s="208"/>
      <c r="BB8" s="208"/>
      <c r="BC8" s="208"/>
    </row>
    <row r="9" spans="1:55" x14ac:dyDescent="0.25">
      <c r="A9" s="2"/>
      <c r="B9" s="3"/>
      <c r="C9" s="3"/>
      <c r="D9" s="3"/>
      <c r="E9" s="3"/>
      <c r="F9" s="3"/>
      <c r="G9" s="3"/>
      <c r="H9" s="3"/>
      <c r="I9" s="3"/>
      <c r="J9" s="3"/>
      <c r="K9" s="3"/>
      <c r="L9" s="3"/>
      <c r="M9" s="3"/>
      <c r="N9" s="3"/>
      <c r="O9" s="3"/>
      <c r="P9" s="3"/>
      <c r="Q9" s="3"/>
      <c r="R9" s="1"/>
      <c r="S9" s="1"/>
      <c r="T9" s="1"/>
      <c r="U9" s="1"/>
      <c r="V9" s="1"/>
      <c r="W9" s="1"/>
      <c r="X9" s="1"/>
      <c r="Y9" s="1"/>
      <c r="Z9" s="1"/>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8"/>
      <c r="AY9" s="208"/>
      <c r="AZ9" s="208"/>
      <c r="BA9" s="208"/>
      <c r="BB9" s="208"/>
      <c r="BC9" s="208"/>
    </row>
    <row r="10" spans="1:55" x14ac:dyDescent="0.25">
      <c r="A10" s="3"/>
      <c r="B10" s="3"/>
      <c r="C10" s="3"/>
      <c r="D10" s="3"/>
      <c r="E10" s="231"/>
      <c r="F10" s="231"/>
      <c r="G10" s="231"/>
      <c r="H10" s="231"/>
      <c r="I10" s="231"/>
      <c r="J10" s="231"/>
      <c r="K10" s="231"/>
      <c r="L10" s="231"/>
      <c r="M10" s="231"/>
      <c r="N10" s="231"/>
      <c r="O10" s="231"/>
      <c r="P10" s="231"/>
      <c r="Q10" s="231"/>
      <c r="R10" s="231"/>
      <c r="S10" s="231"/>
      <c r="T10" s="231"/>
      <c r="U10" s="8"/>
      <c r="V10" s="1"/>
      <c r="W10" s="1"/>
      <c r="X10" s="1"/>
      <c r="Y10" s="1"/>
      <c r="Z10" s="1"/>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c r="AZ10" s="160"/>
      <c r="BA10" s="160"/>
      <c r="BB10" s="160"/>
      <c r="BC10" s="160"/>
    </row>
    <row r="11" spans="1:55" x14ac:dyDescent="0.25">
      <c r="A11" s="4"/>
      <c r="B11" s="1"/>
      <c r="C11" s="1"/>
      <c r="D11" s="1"/>
      <c r="E11" s="232"/>
      <c r="F11" s="232"/>
      <c r="G11" s="232"/>
      <c r="H11" s="232"/>
      <c r="I11" s="232"/>
      <c r="J11" s="232"/>
      <c r="K11" s="232"/>
      <c r="L11" s="232"/>
      <c r="M11" s="217"/>
      <c r="N11" s="217"/>
      <c r="O11" s="217"/>
      <c r="P11" s="217"/>
      <c r="Q11" s="160"/>
      <c r="R11" s="160"/>
      <c r="S11" s="160"/>
      <c r="T11" s="160"/>
      <c r="U11" s="160"/>
      <c r="V11" s="1"/>
      <c r="W11" s="1"/>
      <c r="X11" s="1"/>
      <c r="Y11" s="1"/>
      <c r="Z11" s="1"/>
      <c r="AA11" s="217"/>
      <c r="AB11" s="217"/>
      <c r="AC11" s="217"/>
      <c r="AD11" s="165"/>
      <c r="AE11" s="165"/>
      <c r="AF11" s="165"/>
      <c r="AG11" s="217"/>
      <c r="AH11" s="217"/>
      <c r="AI11" s="217"/>
      <c r="AJ11" s="165"/>
      <c r="AK11" s="165"/>
      <c r="AL11" s="165"/>
      <c r="AM11" s="217"/>
      <c r="AN11" s="217"/>
      <c r="AO11" s="217"/>
      <c r="AP11" s="165"/>
      <c r="AQ11" s="165"/>
      <c r="AR11" s="165"/>
      <c r="AS11" s="217"/>
      <c r="AT11" s="217"/>
      <c r="AU11" s="217"/>
      <c r="AV11" s="165"/>
      <c r="AW11" s="165"/>
      <c r="AX11" s="165"/>
      <c r="AY11" s="217"/>
      <c r="AZ11" s="217"/>
      <c r="BA11" s="217"/>
      <c r="BB11" s="165"/>
      <c r="BC11" s="165"/>
    </row>
    <row r="12" spans="1:5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c r="AZ12" s="160"/>
      <c r="BA12" s="160"/>
      <c r="BB12" s="160"/>
      <c r="BC12" s="160"/>
    </row>
    <row r="13" spans="1:55" x14ac:dyDescent="0.25">
      <c r="A13" s="210" t="s">
        <v>7</v>
      </c>
      <c r="B13" s="210"/>
      <c r="C13" s="210"/>
      <c r="D13" s="210"/>
      <c r="E13" s="227"/>
      <c r="F13" s="227"/>
      <c r="G13" s="227"/>
      <c r="H13" s="227"/>
      <c r="I13" s="227"/>
      <c r="J13" s="227"/>
      <c r="K13" s="227"/>
      <c r="L13" s="227"/>
      <c r="M13" s="227"/>
      <c r="N13" s="227"/>
      <c r="O13" s="227"/>
      <c r="P13" s="227"/>
      <c r="Q13" s="227"/>
      <c r="R13" s="227"/>
      <c r="S13" s="227"/>
      <c r="T13" s="227"/>
      <c r="U13" s="227"/>
      <c r="V13" s="227"/>
      <c r="W13" s="227"/>
      <c r="X13" s="227"/>
      <c r="Y13" s="227"/>
      <c r="Z13" s="227"/>
      <c r="AA13" s="213" t="s">
        <v>8</v>
      </c>
      <c r="AB13" s="213"/>
      <c r="AC13" s="213"/>
      <c r="AD13" s="213"/>
      <c r="AE13" s="213"/>
      <c r="AF13" s="213"/>
      <c r="AG13" s="212" t="s">
        <v>8</v>
      </c>
      <c r="AH13" s="212"/>
      <c r="AI13" s="212"/>
      <c r="AJ13" s="212"/>
      <c r="AK13" s="212"/>
      <c r="AL13" s="212"/>
      <c r="AM13" s="213" t="s">
        <v>8</v>
      </c>
      <c r="AN13" s="213"/>
      <c r="AO13" s="213"/>
      <c r="AP13" s="213"/>
      <c r="AQ13" s="213"/>
      <c r="AR13" s="213"/>
      <c r="AS13" s="210" t="s">
        <v>8</v>
      </c>
      <c r="AT13" s="210"/>
      <c r="AU13" s="210"/>
      <c r="AV13" s="210"/>
      <c r="AW13" s="210"/>
      <c r="AX13" s="210"/>
      <c r="AY13" s="216" t="s">
        <v>8</v>
      </c>
      <c r="AZ13" s="216"/>
      <c r="BA13" s="216"/>
      <c r="BB13" s="216"/>
      <c r="BC13" s="216"/>
    </row>
    <row r="14" spans="1:55" x14ac:dyDescent="0.25">
      <c r="A14" s="210"/>
      <c r="B14" s="210"/>
      <c r="C14" s="210"/>
      <c r="D14" s="210"/>
      <c r="E14" s="227"/>
      <c r="F14" s="227"/>
      <c r="G14" s="227"/>
      <c r="H14" s="227"/>
      <c r="I14" s="227"/>
      <c r="J14" s="227"/>
      <c r="K14" s="227"/>
      <c r="L14" s="227"/>
      <c r="M14" s="227"/>
      <c r="N14" s="227"/>
      <c r="O14" s="227"/>
      <c r="P14" s="227"/>
      <c r="Q14" s="227"/>
      <c r="R14" s="227"/>
      <c r="S14" s="227"/>
      <c r="T14" s="227"/>
      <c r="U14" s="227"/>
      <c r="V14" s="227"/>
      <c r="W14" s="227"/>
      <c r="X14" s="227"/>
      <c r="Y14" s="227"/>
      <c r="Z14" s="227"/>
      <c r="AA14" s="213" t="s">
        <v>9</v>
      </c>
      <c r="AB14" s="213"/>
      <c r="AC14" s="213"/>
      <c r="AD14" s="213"/>
      <c r="AE14" s="213"/>
      <c r="AF14" s="213"/>
      <c r="AG14" s="212" t="s">
        <v>10</v>
      </c>
      <c r="AH14" s="212"/>
      <c r="AI14" s="212"/>
      <c r="AJ14" s="212"/>
      <c r="AK14" s="212"/>
      <c r="AL14" s="212"/>
      <c r="AM14" s="213" t="s">
        <v>11</v>
      </c>
      <c r="AN14" s="213"/>
      <c r="AO14" s="213"/>
      <c r="AP14" s="213"/>
      <c r="AQ14" s="213"/>
      <c r="AR14" s="213"/>
      <c r="AS14" s="210" t="s">
        <v>12</v>
      </c>
      <c r="AT14" s="210"/>
      <c r="AU14" s="210"/>
      <c r="AV14" s="210"/>
      <c r="AW14" s="210"/>
      <c r="AX14" s="210"/>
      <c r="AY14" s="216" t="s">
        <v>13</v>
      </c>
      <c r="AZ14" s="216"/>
      <c r="BA14" s="216"/>
      <c r="BB14" s="216"/>
      <c r="BC14" s="216"/>
    </row>
    <row r="15" spans="1:55" ht="15" customHeight="1" x14ac:dyDescent="0.25">
      <c r="A15" s="161"/>
      <c r="B15" s="161"/>
      <c r="C15" s="161"/>
      <c r="D15" s="161"/>
      <c r="E15" s="223" t="s">
        <v>14</v>
      </c>
      <c r="F15" s="224"/>
      <c r="G15" s="224"/>
      <c r="H15" s="224"/>
      <c r="I15" s="224"/>
      <c r="J15" s="224"/>
      <c r="K15" s="224"/>
      <c r="L15" s="224"/>
      <c r="M15" s="224"/>
      <c r="N15" s="224"/>
      <c r="O15" s="224"/>
      <c r="P15" s="224"/>
      <c r="Q15" s="224"/>
      <c r="R15" s="224"/>
      <c r="S15" s="224"/>
      <c r="T15" s="225"/>
      <c r="U15" s="169"/>
      <c r="V15" s="212" t="s">
        <v>15</v>
      </c>
      <c r="W15" s="212"/>
      <c r="X15" s="212"/>
      <c r="Y15" s="212"/>
      <c r="Z15" s="212"/>
      <c r="AA15" s="214" t="s">
        <v>16</v>
      </c>
      <c r="AB15" s="214"/>
      <c r="AC15" s="214"/>
      <c r="AD15" s="220" t="s">
        <v>17</v>
      </c>
      <c r="AE15" s="214" t="s">
        <v>18</v>
      </c>
      <c r="AF15" s="214" t="s">
        <v>19</v>
      </c>
      <c r="AG15" s="209" t="s">
        <v>16</v>
      </c>
      <c r="AH15" s="209"/>
      <c r="AI15" s="209"/>
      <c r="AJ15" s="209" t="s">
        <v>17</v>
      </c>
      <c r="AK15" s="209" t="s">
        <v>18</v>
      </c>
      <c r="AL15" s="209" t="s">
        <v>19</v>
      </c>
      <c r="AM15" s="214" t="s">
        <v>16</v>
      </c>
      <c r="AN15" s="214"/>
      <c r="AO15" s="214"/>
      <c r="AP15" s="214" t="s">
        <v>17</v>
      </c>
      <c r="AQ15" s="214" t="s">
        <v>18</v>
      </c>
      <c r="AR15" s="214" t="s">
        <v>19</v>
      </c>
      <c r="AS15" s="215" t="s">
        <v>16</v>
      </c>
      <c r="AT15" s="215"/>
      <c r="AU15" s="215"/>
      <c r="AV15" s="215" t="s">
        <v>17</v>
      </c>
      <c r="AW15" s="215" t="s">
        <v>18</v>
      </c>
      <c r="AX15" s="215" t="s">
        <v>19</v>
      </c>
      <c r="AY15" s="211" t="s">
        <v>16</v>
      </c>
      <c r="AZ15" s="211"/>
      <c r="BA15" s="211"/>
      <c r="BB15" s="211" t="s">
        <v>17</v>
      </c>
      <c r="BC15" s="211" t="s">
        <v>20</v>
      </c>
    </row>
    <row r="16" spans="1:55" ht="51" x14ac:dyDescent="0.25">
      <c r="A16" s="164" t="s">
        <v>21</v>
      </c>
      <c r="B16" s="164" t="s">
        <v>22</v>
      </c>
      <c r="C16" s="164" t="s">
        <v>23</v>
      </c>
      <c r="D16" s="164" t="s">
        <v>24</v>
      </c>
      <c r="E16" s="5" t="s">
        <v>25</v>
      </c>
      <c r="F16" s="5" t="s">
        <v>26</v>
      </c>
      <c r="G16" s="5" t="s">
        <v>27</v>
      </c>
      <c r="H16" s="5" t="s">
        <v>28</v>
      </c>
      <c r="I16" s="5" t="s">
        <v>29</v>
      </c>
      <c r="J16" s="5" t="s">
        <v>30</v>
      </c>
      <c r="K16" s="5" t="s">
        <v>31</v>
      </c>
      <c r="L16" s="5" t="s">
        <v>32</v>
      </c>
      <c r="M16" s="5" t="s">
        <v>33</v>
      </c>
      <c r="N16" s="5" t="s">
        <v>34</v>
      </c>
      <c r="O16" s="5" t="s">
        <v>35</v>
      </c>
      <c r="P16" s="5" t="s">
        <v>36</v>
      </c>
      <c r="Q16" s="5" t="s">
        <v>37</v>
      </c>
      <c r="R16" s="5" t="s">
        <v>38</v>
      </c>
      <c r="S16" s="5" t="s">
        <v>39</v>
      </c>
      <c r="T16" s="5" t="s">
        <v>40</v>
      </c>
      <c r="U16" s="5" t="s">
        <v>41</v>
      </c>
      <c r="V16" s="166" t="s">
        <v>42</v>
      </c>
      <c r="W16" s="166" t="s">
        <v>43</v>
      </c>
      <c r="X16" s="218" t="s">
        <v>44</v>
      </c>
      <c r="Y16" s="219"/>
      <c r="Z16" s="166" t="s">
        <v>45</v>
      </c>
      <c r="AA16" s="167" t="s">
        <v>28</v>
      </c>
      <c r="AB16" s="162" t="s">
        <v>46</v>
      </c>
      <c r="AC16" s="162" t="s">
        <v>47</v>
      </c>
      <c r="AD16" s="220"/>
      <c r="AE16" s="214"/>
      <c r="AF16" s="214"/>
      <c r="AG16" s="166" t="s">
        <v>28</v>
      </c>
      <c r="AH16" s="166" t="s">
        <v>46</v>
      </c>
      <c r="AI16" s="166" t="s">
        <v>47</v>
      </c>
      <c r="AJ16" s="209"/>
      <c r="AK16" s="209"/>
      <c r="AL16" s="209"/>
      <c r="AM16" s="162" t="s">
        <v>28</v>
      </c>
      <c r="AN16" s="162" t="s">
        <v>46</v>
      </c>
      <c r="AO16" s="162" t="s">
        <v>47</v>
      </c>
      <c r="AP16" s="214"/>
      <c r="AQ16" s="214"/>
      <c r="AR16" s="214"/>
      <c r="AS16" s="45" t="s">
        <v>28</v>
      </c>
      <c r="AT16" s="45" t="s">
        <v>46</v>
      </c>
      <c r="AU16" s="45" t="s">
        <v>47</v>
      </c>
      <c r="AV16" s="215"/>
      <c r="AW16" s="215"/>
      <c r="AX16" s="215"/>
      <c r="AY16" s="168" t="s">
        <v>28</v>
      </c>
      <c r="AZ16" s="168" t="s">
        <v>46</v>
      </c>
      <c r="BA16" s="168" t="s">
        <v>47</v>
      </c>
      <c r="BB16" s="211"/>
      <c r="BC16" s="211"/>
    </row>
    <row r="17" spans="1:56" ht="15.75" thickBot="1" x14ac:dyDescent="0.3">
      <c r="A17" s="52"/>
      <c r="B17" s="53"/>
      <c r="C17" s="53"/>
      <c r="D17" s="52"/>
      <c r="E17" s="43" t="s">
        <v>48</v>
      </c>
      <c r="F17" s="43"/>
      <c r="G17" s="43" t="s">
        <v>48</v>
      </c>
      <c r="H17" s="43" t="s">
        <v>48</v>
      </c>
      <c r="I17" s="43" t="s">
        <v>48</v>
      </c>
      <c r="J17" s="43" t="s">
        <v>48</v>
      </c>
      <c r="K17" s="43" t="s">
        <v>48</v>
      </c>
      <c r="L17" s="43" t="s">
        <v>48</v>
      </c>
      <c r="M17" s="44" t="s">
        <v>48</v>
      </c>
      <c r="N17" s="44" t="s">
        <v>48</v>
      </c>
      <c r="O17" s="44" t="s">
        <v>48</v>
      </c>
      <c r="P17" s="44" t="s">
        <v>48</v>
      </c>
      <c r="Q17" s="43" t="s">
        <v>48</v>
      </c>
      <c r="R17" s="43" t="s">
        <v>48</v>
      </c>
      <c r="S17" s="43" t="s">
        <v>48</v>
      </c>
      <c r="T17" s="43" t="s">
        <v>48</v>
      </c>
      <c r="U17" s="43"/>
      <c r="V17" s="6" t="s">
        <v>49</v>
      </c>
      <c r="W17" s="6" t="s">
        <v>48</v>
      </c>
      <c r="X17" s="6" t="s">
        <v>50</v>
      </c>
      <c r="Y17" s="6" t="s">
        <v>51</v>
      </c>
      <c r="Z17" s="6" t="s">
        <v>48</v>
      </c>
      <c r="AA17" s="48" t="s">
        <v>48</v>
      </c>
      <c r="AB17" s="48" t="s">
        <v>48</v>
      </c>
      <c r="AC17" s="48"/>
      <c r="AD17" s="49" t="s">
        <v>48</v>
      </c>
      <c r="AE17" s="48" t="s">
        <v>48</v>
      </c>
      <c r="AF17" s="48" t="s">
        <v>48</v>
      </c>
      <c r="AG17" s="6" t="s">
        <v>48</v>
      </c>
      <c r="AH17" s="6" t="s">
        <v>48</v>
      </c>
      <c r="AI17" s="6" t="s">
        <v>48</v>
      </c>
      <c r="AJ17" s="6" t="s">
        <v>48</v>
      </c>
      <c r="AK17" s="6" t="s">
        <v>48</v>
      </c>
      <c r="AL17" s="6" t="s">
        <v>48</v>
      </c>
      <c r="AM17" s="48" t="s">
        <v>48</v>
      </c>
      <c r="AN17" s="48" t="s">
        <v>48</v>
      </c>
      <c r="AO17" s="48" t="s">
        <v>48</v>
      </c>
      <c r="AP17" s="48"/>
      <c r="AQ17" s="48" t="s">
        <v>48</v>
      </c>
      <c r="AR17" s="48" t="s">
        <v>48</v>
      </c>
      <c r="AS17" s="50" t="s">
        <v>48</v>
      </c>
      <c r="AT17" s="50" t="s">
        <v>48</v>
      </c>
      <c r="AU17" s="50" t="s">
        <v>48</v>
      </c>
      <c r="AV17" s="50" t="s">
        <v>48</v>
      </c>
      <c r="AW17" s="50" t="s">
        <v>48</v>
      </c>
      <c r="AX17" s="50" t="s">
        <v>48</v>
      </c>
      <c r="AY17" s="51" t="s">
        <v>48</v>
      </c>
      <c r="AZ17" s="51"/>
      <c r="BA17" s="51" t="s">
        <v>48</v>
      </c>
      <c r="BB17" s="51" t="s">
        <v>48</v>
      </c>
      <c r="BC17" s="51" t="s">
        <v>48</v>
      </c>
    </row>
    <row r="18" spans="1:56" s="68" customFormat="1" ht="409.5" x14ac:dyDescent="0.25">
      <c r="A18" s="56">
        <v>1</v>
      </c>
      <c r="B18" s="228" t="s">
        <v>52</v>
      </c>
      <c r="C18" s="234" t="s">
        <v>53</v>
      </c>
      <c r="D18" s="170" t="s">
        <v>54</v>
      </c>
      <c r="E18" s="57" t="s">
        <v>55</v>
      </c>
      <c r="F18" s="58">
        <v>0.6</v>
      </c>
      <c r="G18" s="62" t="s">
        <v>56</v>
      </c>
      <c r="H18" s="59" t="s">
        <v>57</v>
      </c>
      <c r="I18" s="60" t="s">
        <v>58</v>
      </c>
      <c r="J18" s="61" t="s">
        <v>59</v>
      </c>
      <c r="K18" s="62" t="s">
        <v>178</v>
      </c>
      <c r="L18" s="62" t="s">
        <v>61</v>
      </c>
      <c r="M18" s="171">
        <v>0.25</v>
      </c>
      <c r="N18" s="171">
        <v>0.5</v>
      </c>
      <c r="O18" s="171">
        <v>0.75</v>
      </c>
      <c r="P18" s="171">
        <v>1</v>
      </c>
      <c r="Q18" s="171">
        <v>1</v>
      </c>
      <c r="R18" s="62" t="s">
        <v>62</v>
      </c>
      <c r="S18" s="62" t="s">
        <v>63</v>
      </c>
      <c r="T18" s="62" t="s">
        <v>64</v>
      </c>
      <c r="U18" s="62"/>
      <c r="V18" s="62"/>
      <c r="W18" s="62"/>
      <c r="X18" s="62"/>
      <c r="Y18" s="172" t="str">
        <f>IF('PLAN GESTION POR PROCESO'!X18=Hoja2!$B$100,Hoja2!$C$100,IF('PLAN GESTION POR PROCESO'!X18=Hoja2!$B$101,Hoja2!$C$101,IF('PLAN GESTION POR PROCESO'!X18=Hoja2!$B$102,Hoja2!$C$102,IF('PLAN GESTION POR PROCESO'!X18=Hoja2!$B$103,Hoja2!$C$103,IF('PLAN GESTION POR PROCESO'!X18=Hoja2!$B$104,Hoja2!$C$104,IF('PLAN GESTION POR PROCESO'!X18=Hoja2!$B$105,Hoja2!$C$105,IF('PLAN GESTION POR PROCESO'!X18=Hoja2!$B$106,Hoja2!$C$106,IF(X18=Hoja2!$B$107,Hoja2!$C$107,"COMPLETAR"))))))))</f>
        <v>COMPLETAR</v>
      </c>
      <c r="Z18" s="173"/>
      <c r="AA18" s="174" t="str">
        <f>H18</f>
        <v>Porcentaje de Plan Anual de Auditoría 2018 desarrollado.</v>
      </c>
      <c r="AB18" s="175">
        <f>M18</f>
        <v>0.25</v>
      </c>
      <c r="AC18" s="176">
        <f>76.92%*0.25</f>
        <v>0.1923</v>
      </c>
      <c r="AD18" s="63">
        <f>(AC18/AB18)</f>
        <v>0.76919999999999999</v>
      </c>
      <c r="AE18" s="64" t="s">
        <v>65</v>
      </c>
      <c r="AF18" s="64" t="s">
        <v>205</v>
      </c>
      <c r="AG18" s="174" t="str">
        <f>H18</f>
        <v>Porcentaje de Plan Anual de Auditoría 2018 desarrollado.</v>
      </c>
      <c r="AH18" s="177">
        <f>N18</f>
        <v>0.5</v>
      </c>
      <c r="AI18" s="176"/>
      <c r="AJ18" s="63">
        <f>(AI18/AH18)</f>
        <v>0</v>
      </c>
      <c r="AK18" s="62"/>
      <c r="AL18" s="62"/>
      <c r="AM18" s="174" t="str">
        <f>H18</f>
        <v>Porcentaje de Plan Anual de Auditoría 2018 desarrollado.</v>
      </c>
      <c r="AN18" s="174">
        <f>O18</f>
        <v>0.75</v>
      </c>
      <c r="AO18" s="62"/>
      <c r="AP18" s="63">
        <f>(AO18/AN18)</f>
        <v>0</v>
      </c>
      <c r="AQ18" s="62"/>
      <c r="AR18" s="62"/>
      <c r="AS18" s="174" t="str">
        <f>H18</f>
        <v>Porcentaje de Plan Anual de Auditoría 2018 desarrollado.</v>
      </c>
      <c r="AT18" s="174">
        <f>P18</f>
        <v>1</v>
      </c>
      <c r="AU18" s="171"/>
      <c r="AV18" s="63">
        <f>(AU18/AT18)</f>
        <v>0</v>
      </c>
      <c r="AW18" s="65"/>
      <c r="AX18" s="62"/>
      <c r="AY18" s="174" t="str">
        <f>H18</f>
        <v>Porcentaje de Plan Anual de Auditoría 2018 desarrollado.</v>
      </c>
      <c r="AZ18" s="174">
        <f>Q18</f>
        <v>1</v>
      </c>
      <c r="BA18" s="175">
        <f>IF(K18="CONSTANTE",AVERAGE(AC18,AI18,AO18,AU18),(SUM(AC18,AI18,AO18,AU18)))</f>
        <v>0.1923</v>
      </c>
      <c r="BB18" s="66"/>
      <c r="BC18" s="67"/>
    </row>
    <row r="19" spans="1:56" s="68" customFormat="1" ht="183" customHeight="1" thickBot="1" x14ac:dyDescent="0.3">
      <c r="A19" s="56">
        <v>2</v>
      </c>
      <c r="B19" s="229"/>
      <c r="C19" s="235"/>
      <c r="D19" s="170" t="s">
        <v>54</v>
      </c>
      <c r="E19" s="69" t="s">
        <v>66</v>
      </c>
      <c r="F19" s="70">
        <v>0.1</v>
      </c>
      <c r="G19" s="74" t="s">
        <v>67</v>
      </c>
      <c r="H19" s="71" t="s">
        <v>68</v>
      </c>
      <c r="I19" s="72" t="s">
        <v>69</v>
      </c>
      <c r="J19" s="73" t="s">
        <v>70</v>
      </c>
      <c r="K19" s="74" t="s">
        <v>71</v>
      </c>
      <c r="L19" s="74" t="s">
        <v>72</v>
      </c>
      <c r="M19" s="178">
        <v>0</v>
      </c>
      <c r="N19" s="178">
        <v>0.33300000000000002</v>
      </c>
      <c r="O19" s="178">
        <v>0.33300000000000002</v>
      </c>
      <c r="P19" s="178">
        <v>0.33300000000000002</v>
      </c>
      <c r="Q19" s="178">
        <v>1</v>
      </c>
      <c r="R19" s="74" t="s">
        <v>73</v>
      </c>
      <c r="S19" s="62" t="s">
        <v>63</v>
      </c>
      <c r="T19" s="74" t="s">
        <v>64</v>
      </c>
      <c r="U19" s="74"/>
      <c r="V19" s="74"/>
      <c r="W19" s="74"/>
      <c r="X19" s="74"/>
      <c r="Y19" s="179" t="str">
        <f>IF('PLAN GESTION POR PROCESO'!X19=Hoja2!$B$100,Hoja2!$C$100,IF('PLAN GESTION POR PROCESO'!X19=Hoja2!$B$101,Hoja2!$C$101,IF('PLAN GESTION POR PROCESO'!X19=Hoja2!$B$102,Hoja2!$C$102,IF('PLAN GESTION POR PROCESO'!X19=Hoja2!$B$103,Hoja2!$C$103,IF('PLAN GESTION POR PROCESO'!X19=Hoja2!$B$104,Hoja2!$C$104,IF('PLAN GESTION POR PROCESO'!X19=Hoja2!$B$105,Hoja2!$C$105,IF('PLAN GESTION POR PROCESO'!X19=Hoja2!$B$106,Hoja2!$C$106,IF(X19=Hoja2!$B$107,Hoja2!$C$107,"COMPLETAR"))))))))</f>
        <v>COMPLETAR</v>
      </c>
      <c r="Z19" s="180"/>
      <c r="AA19" s="195" t="str">
        <f>H19</f>
        <v>Total de seguimientos realizados en la vigencia</v>
      </c>
      <c r="AB19" s="181">
        <v>0</v>
      </c>
      <c r="AC19" s="182">
        <v>0</v>
      </c>
      <c r="AD19" s="75" t="s">
        <v>208</v>
      </c>
      <c r="AE19" s="76" t="s">
        <v>74</v>
      </c>
      <c r="AF19" s="64"/>
      <c r="AG19" s="195" t="str">
        <f>H19</f>
        <v>Total de seguimientos realizados en la vigencia</v>
      </c>
      <c r="AH19" s="183" t="e">
        <f>#REF!</f>
        <v>#REF!</v>
      </c>
      <c r="AI19" s="182"/>
      <c r="AJ19" s="75" t="e">
        <f>(AI19/AH19)</f>
        <v>#REF!</v>
      </c>
      <c r="AK19" s="179"/>
      <c r="AL19" s="74"/>
      <c r="AM19" s="195" t="str">
        <f>H19</f>
        <v>Total de seguimientos realizados en la vigencia</v>
      </c>
      <c r="AN19" s="195" t="e">
        <f>#REF!</f>
        <v>#REF!</v>
      </c>
      <c r="AO19" s="74"/>
      <c r="AP19" s="75" t="e">
        <f>(AO19/AN19)</f>
        <v>#REF!</v>
      </c>
      <c r="AQ19" s="74"/>
      <c r="AR19" s="74"/>
      <c r="AS19" s="195" t="str">
        <f>H19</f>
        <v>Total de seguimientos realizados en la vigencia</v>
      </c>
      <c r="AT19" s="195" t="e">
        <f>#REF!</f>
        <v>#REF!</v>
      </c>
      <c r="AU19" s="184"/>
      <c r="AV19" s="75" t="e">
        <f>(AU19/AT19)</f>
        <v>#REF!</v>
      </c>
      <c r="AW19" s="77"/>
      <c r="AX19" s="74"/>
      <c r="AY19" s="195" t="str">
        <f>H19</f>
        <v>Total de seguimientos realizados en la vigencia</v>
      </c>
      <c r="AZ19" s="195" t="e">
        <f>#REF!</f>
        <v>#REF!</v>
      </c>
      <c r="BA19" s="181" t="e">
        <f>IF(#REF!="CONSTANTE",AVERAGE(AC19,AI19,AO19,AU19),(SUM(AC19,AI19,AO19,AU19)))</f>
        <v>#REF!</v>
      </c>
      <c r="BB19" s="78"/>
      <c r="BC19" s="79"/>
    </row>
    <row r="20" spans="1:56" s="68" customFormat="1" ht="183" customHeight="1" x14ac:dyDescent="0.25">
      <c r="A20" s="56">
        <v>3</v>
      </c>
      <c r="B20" s="229"/>
      <c r="C20" s="235"/>
      <c r="D20" s="170" t="s">
        <v>54</v>
      </c>
      <c r="E20" s="69" t="s">
        <v>75</v>
      </c>
      <c r="F20" s="70">
        <v>0.05</v>
      </c>
      <c r="G20" s="74" t="s">
        <v>67</v>
      </c>
      <c r="H20" s="71" t="s">
        <v>76</v>
      </c>
      <c r="I20" s="72" t="s">
        <v>77</v>
      </c>
      <c r="J20" s="73" t="s">
        <v>78</v>
      </c>
      <c r="K20" s="74" t="s">
        <v>71</v>
      </c>
      <c r="L20" s="74" t="s">
        <v>79</v>
      </c>
      <c r="M20" s="178">
        <v>0.5</v>
      </c>
      <c r="N20" s="178">
        <v>0.5</v>
      </c>
      <c r="O20" s="178"/>
      <c r="P20" s="178"/>
      <c r="Q20" s="178">
        <v>1</v>
      </c>
      <c r="R20" s="74" t="s">
        <v>62</v>
      </c>
      <c r="S20" s="62" t="s">
        <v>63</v>
      </c>
      <c r="T20" s="74" t="s">
        <v>64</v>
      </c>
      <c r="U20" s="74"/>
      <c r="V20" s="74"/>
      <c r="W20" s="74"/>
      <c r="X20" s="74"/>
      <c r="Y20" s="179" t="str">
        <f>IF('PLAN GESTION POR PROCESO'!X20=Hoja2!$B$100,Hoja2!$C$100,IF('PLAN GESTION POR PROCESO'!X20=Hoja2!$B$101,Hoja2!$C$101,IF('PLAN GESTION POR PROCESO'!X20=Hoja2!$B$102,Hoja2!$C$102,IF('PLAN GESTION POR PROCESO'!X20=Hoja2!$B$103,Hoja2!$C$103,IF('PLAN GESTION POR PROCESO'!X20=Hoja2!$B$104,Hoja2!$C$104,IF('PLAN GESTION POR PROCESO'!X20=Hoja2!$B$105,Hoja2!$C$105,IF('PLAN GESTION POR PROCESO'!X20=Hoja2!$B$106,Hoja2!$C$106,IF(X20=Hoja2!$B$107,Hoja2!$C$107,"COMPLETAR"))))))))</f>
        <v>COMPLETAR</v>
      </c>
      <c r="Z20" s="180"/>
      <c r="AA20" s="195" t="str">
        <f>H20</f>
        <v>Porcentaje de procesos con revisión y depuración de sus planes de mejoramiento</v>
      </c>
      <c r="AB20" s="181">
        <v>0.5</v>
      </c>
      <c r="AC20" s="184">
        <v>0.8</v>
      </c>
      <c r="AD20" s="75">
        <v>1</v>
      </c>
      <c r="AE20" s="76" t="s">
        <v>206</v>
      </c>
      <c r="AF20" s="199" t="s">
        <v>207</v>
      </c>
      <c r="AG20" s="195" t="str">
        <f>H20</f>
        <v>Porcentaje de procesos con revisión y depuración de sus planes de mejoramiento</v>
      </c>
      <c r="AH20" s="183">
        <f>N19</f>
        <v>0.33300000000000002</v>
      </c>
      <c r="AI20" s="182"/>
      <c r="AJ20" s="75">
        <f>(AI20/AH20)</f>
        <v>0</v>
      </c>
      <c r="AK20" s="179"/>
      <c r="AL20" s="74"/>
      <c r="AM20" s="195" t="str">
        <f>H20</f>
        <v>Porcentaje de procesos con revisión y depuración de sus planes de mejoramiento</v>
      </c>
      <c r="AN20" s="195">
        <f>O19</f>
        <v>0.33300000000000002</v>
      </c>
      <c r="AO20" s="74"/>
      <c r="AP20" s="75">
        <f>(AO20/AN20)</f>
        <v>0</v>
      </c>
      <c r="AQ20" s="74"/>
      <c r="AR20" s="74"/>
      <c r="AS20" s="195" t="str">
        <f>H20</f>
        <v>Porcentaje de procesos con revisión y depuración de sus planes de mejoramiento</v>
      </c>
      <c r="AT20" s="195">
        <f>P19</f>
        <v>0.33300000000000002</v>
      </c>
      <c r="AU20" s="184"/>
      <c r="AV20" s="75">
        <f>(AU20/AT20)</f>
        <v>0</v>
      </c>
      <c r="AW20" s="77"/>
      <c r="AX20" s="74"/>
      <c r="AY20" s="195" t="str">
        <f>H20</f>
        <v>Porcentaje de procesos con revisión y depuración de sus planes de mejoramiento</v>
      </c>
      <c r="AZ20" s="195">
        <f>Q19</f>
        <v>1</v>
      </c>
      <c r="BA20" s="181">
        <f>IF(K19="CONSTANTE",AVERAGE(AC20,AI20,AO20,AU20),(SUM(AC20,AI20,AO20,AU20)))</f>
        <v>0.8</v>
      </c>
      <c r="BB20" s="78"/>
      <c r="BC20" s="79"/>
    </row>
    <row r="21" spans="1:56" s="68" customFormat="1" ht="183" customHeight="1" thickBot="1" x14ac:dyDescent="0.3">
      <c r="A21" s="56"/>
      <c r="B21" s="229"/>
      <c r="C21" s="235"/>
      <c r="D21" s="170" t="s">
        <v>54</v>
      </c>
      <c r="E21" s="80" t="s">
        <v>80</v>
      </c>
      <c r="F21" s="81">
        <v>0.05</v>
      </c>
      <c r="G21" s="85" t="s">
        <v>56</v>
      </c>
      <c r="H21" s="82" t="s">
        <v>81</v>
      </c>
      <c r="I21" s="83" t="s">
        <v>82</v>
      </c>
      <c r="J21" s="84" t="s">
        <v>83</v>
      </c>
      <c r="K21" s="74" t="s">
        <v>71</v>
      </c>
      <c r="L21" s="85" t="s">
        <v>84</v>
      </c>
      <c r="M21" s="185"/>
      <c r="N21" s="185">
        <v>1</v>
      </c>
      <c r="O21" s="185">
        <v>1</v>
      </c>
      <c r="P21" s="185">
        <v>1</v>
      </c>
      <c r="Q21" s="186">
        <v>3</v>
      </c>
      <c r="R21" s="85" t="s">
        <v>62</v>
      </c>
      <c r="S21" s="85" t="s">
        <v>85</v>
      </c>
      <c r="T21" s="85" t="s">
        <v>64</v>
      </c>
      <c r="U21" s="187"/>
      <c r="V21" s="187"/>
      <c r="W21" s="187"/>
      <c r="X21" s="187"/>
      <c r="Y21" s="188"/>
      <c r="Z21" s="189"/>
      <c r="AA21" s="158" t="s">
        <v>86</v>
      </c>
      <c r="AB21" s="190">
        <v>0</v>
      </c>
      <c r="AC21" s="191">
        <v>0</v>
      </c>
      <c r="AD21" s="86" t="s">
        <v>208</v>
      </c>
      <c r="AE21" s="87"/>
      <c r="AF21" s="88"/>
      <c r="AG21" s="158"/>
      <c r="AH21" s="192"/>
      <c r="AI21" s="191"/>
      <c r="AJ21" s="86"/>
      <c r="AK21" s="188"/>
      <c r="AL21" s="187"/>
      <c r="AM21" s="158"/>
      <c r="AN21" s="158"/>
      <c r="AO21" s="187"/>
      <c r="AP21" s="86"/>
      <c r="AQ21" s="187"/>
      <c r="AR21" s="187"/>
      <c r="AS21" s="158"/>
      <c r="AT21" s="158"/>
      <c r="AU21" s="193"/>
      <c r="AV21" s="86"/>
      <c r="AW21" s="163"/>
      <c r="AX21" s="187"/>
      <c r="AY21" s="158"/>
      <c r="AZ21" s="158"/>
      <c r="BA21" s="190"/>
      <c r="BB21" s="89"/>
      <c r="BC21" s="90"/>
    </row>
    <row r="22" spans="1:56" s="111" customFormat="1" ht="108.75" customHeight="1" x14ac:dyDescent="0.2">
      <c r="A22" s="91"/>
      <c r="B22" s="229"/>
      <c r="C22" s="236"/>
      <c r="D22" s="233" t="s">
        <v>87</v>
      </c>
      <c r="E22" s="202" t="s">
        <v>219</v>
      </c>
      <c r="F22" s="151">
        <v>0.01</v>
      </c>
      <c r="G22" s="94" t="s">
        <v>88</v>
      </c>
      <c r="H22" s="94" t="s">
        <v>89</v>
      </c>
      <c r="I22" s="94" t="s">
        <v>90</v>
      </c>
      <c r="J22" s="94"/>
      <c r="K22" s="203" t="s">
        <v>71</v>
      </c>
      <c r="L22" s="94" t="s">
        <v>91</v>
      </c>
      <c r="M22" s="203">
        <v>0</v>
      </c>
      <c r="N22" s="203">
        <v>0</v>
      </c>
      <c r="O22" s="203">
        <v>0</v>
      </c>
      <c r="P22" s="203">
        <v>1</v>
      </c>
      <c r="Q22" s="203">
        <v>1</v>
      </c>
      <c r="R22" s="92" t="s">
        <v>62</v>
      </c>
      <c r="S22" s="92" t="s">
        <v>92</v>
      </c>
      <c r="T22" s="95"/>
      <c r="U22" s="46" t="s">
        <v>93</v>
      </c>
      <c r="V22" s="47"/>
      <c r="W22" s="47"/>
      <c r="X22" s="47"/>
      <c r="Y22" s="47"/>
      <c r="Z22" s="96"/>
      <c r="AA22" s="97" t="str">
        <f>H22</f>
        <v>Ejercicios de evaluación de los requisitos legales aplicables el proceso/Alcaldía realizados</v>
      </c>
      <c r="AB22" s="46">
        <f>M22</f>
        <v>0</v>
      </c>
      <c r="AC22" s="46" t="s">
        <v>209</v>
      </c>
      <c r="AD22" s="98" t="s">
        <v>209</v>
      </c>
      <c r="AE22" s="75" t="s">
        <v>210</v>
      </c>
      <c r="AF22" s="99"/>
      <c r="AG22" s="99"/>
      <c r="AH22" s="46"/>
      <c r="AI22" s="100"/>
      <c r="AJ22" s="98"/>
      <c r="AK22" s="101"/>
      <c r="AL22" s="102"/>
      <c r="AM22" s="103"/>
      <c r="AN22" s="104"/>
      <c r="AO22" s="105"/>
      <c r="AP22" s="106"/>
      <c r="AQ22" s="101"/>
      <c r="AR22" s="103"/>
      <c r="AS22" s="103"/>
      <c r="AT22" s="104"/>
      <c r="AU22" s="105"/>
      <c r="AV22" s="107"/>
      <c r="AW22" s="101"/>
      <c r="AX22" s="108"/>
      <c r="AY22" s="102"/>
      <c r="AZ22" s="104"/>
      <c r="BA22" s="105"/>
      <c r="BB22" s="109"/>
      <c r="BC22" s="110"/>
      <c r="BD22" s="108"/>
    </row>
    <row r="23" spans="1:56" s="111" customFormat="1" ht="108.75" customHeight="1" x14ac:dyDescent="0.2">
      <c r="A23" s="91"/>
      <c r="B23" s="229"/>
      <c r="C23" s="236"/>
      <c r="D23" s="233"/>
      <c r="E23" s="202" t="s">
        <v>94</v>
      </c>
      <c r="F23" s="151">
        <v>2.5000000000000001E-2</v>
      </c>
      <c r="G23" s="94" t="s">
        <v>88</v>
      </c>
      <c r="H23" s="94" t="s">
        <v>95</v>
      </c>
      <c r="I23" s="94" t="s">
        <v>96</v>
      </c>
      <c r="J23" s="94"/>
      <c r="K23" s="94" t="s">
        <v>60</v>
      </c>
      <c r="L23" s="94" t="s">
        <v>97</v>
      </c>
      <c r="M23" s="151">
        <v>0</v>
      </c>
      <c r="N23" s="151">
        <v>1</v>
      </c>
      <c r="O23" s="151">
        <v>1</v>
      </c>
      <c r="P23" s="151">
        <v>1</v>
      </c>
      <c r="Q23" s="151">
        <v>1</v>
      </c>
      <c r="R23" s="92" t="s">
        <v>62</v>
      </c>
      <c r="S23" s="92" t="s">
        <v>98</v>
      </c>
      <c r="T23" s="95"/>
      <c r="U23" s="46" t="s">
        <v>99</v>
      </c>
      <c r="V23" s="47"/>
      <c r="W23" s="47"/>
      <c r="X23" s="47"/>
      <c r="Y23" s="47"/>
      <c r="Z23" s="96"/>
      <c r="AA23" s="97" t="str">
        <f t="shared" ref="AA23:AA33" si="0">H23</f>
        <v>Porcentaje de cumplimiento de las acciones según el Plan de Implementación del Modelo Integrado de Planeación</v>
      </c>
      <c r="AB23" s="46">
        <f t="shared" ref="AB23:AB33" si="1">M23</f>
        <v>0</v>
      </c>
      <c r="AC23" s="46" t="s">
        <v>209</v>
      </c>
      <c r="AD23" s="98" t="s">
        <v>209</v>
      </c>
      <c r="AE23" s="75" t="s">
        <v>210</v>
      </c>
      <c r="AF23" s="99"/>
      <c r="AG23" s="99"/>
      <c r="AH23" s="46"/>
      <c r="AI23" s="100"/>
      <c r="AJ23" s="98"/>
      <c r="AK23" s="101"/>
      <c r="AL23" s="102"/>
      <c r="AM23" s="103"/>
      <c r="AN23" s="104"/>
      <c r="AO23" s="105"/>
      <c r="AP23" s="106"/>
      <c r="AQ23" s="101"/>
      <c r="AR23" s="103"/>
      <c r="AS23" s="103"/>
      <c r="AT23" s="104"/>
      <c r="AU23" s="105"/>
      <c r="AV23" s="107"/>
      <c r="AW23" s="101"/>
      <c r="AX23" s="108"/>
      <c r="AY23" s="102"/>
      <c r="AZ23" s="104"/>
      <c r="BA23" s="105"/>
      <c r="BB23" s="109"/>
      <c r="BC23" s="110"/>
      <c r="BD23" s="108"/>
    </row>
    <row r="24" spans="1:56" s="111" customFormat="1" ht="108.75" customHeight="1" x14ac:dyDescent="0.2">
      <c r="A24" s="91"/>
      <c r="B24" s="229"/>
      <c r="C24" s="236"/>
      <c r="D24" s="233"/>
      <c r="E24" s="202" t="s">
        <v>100</v>
      </c>
      <c r="F24" s="151">
        <v>1.4999999999999999E-2</v>
      </c>
      <c r="G24" s="94" t="s">
        <v>88</v>
      </c>
      <c r="H24" s="94" t="s">
        <v>101</v>
      </c>
      <c r="I24" s="94" t="s">
        <v>102</v>
      </c>
      <c r="J24" s="94"/>
      <c r="K24" s="94" t="s">
        <v>60</v>
      </c>
      <c r="L24" s="94" t="s">
        <v>103</v>
      </c>
      <c r="M24" s="151">
        <v>1</v>
      </c>
      <c r="N24" s="151">
        <v>1</v>
      </c>
      <c r="O24" s="151">
        <v>1</v>
      </c>
      <c r="P24" s="151">
        <v>1</v>
      </c>
      <c r="Q24" s="151">
        <v>1</v>
      </c>
      <c r="R24" s="92" t="s">
        <v>62</v>
      </c>
      <c r="S24" s="92" t="s">
        <v>104</v>
      </c>
      <c r="T24" s="95"/>
      <c r="U24" s="46" t="s">
        <v>105</v>
      </c>
      <c r="V24" s="47"/>
      <c r="W24" s="47"/>
      <c r="X24" s="47"/>
      <c r="Y24" s="47"/>
      <c r="Z24" s="96"/>
      <c r="AA24" s="97" t="str">
        <f t="shared" si="0"/>
        <v>Porcentaje de servidores públicos entrenados en puesto de trabajo</v>
      </c>
      <c r="AB24" s="152">
        <f t="shared" si="1"/>
        <v>1</v>
      </c>
      <c r="AC24" s="200">
        <v>1</v>
      </c>
      <c r="AD24" s="98">
        <v>1</v>
      </c>
      <c r="AE24" s="75"/>
      <c r="AF24" s="99"/>
      <c r="AG24" s="99"/>
      <c r="AH24" s="46"/>
      <c r="AI24" s="100"/>
      <c r="AJ24" s="98"/>
      <c r="AK24" s="101"/>
      <c r="AL24" s="102"/>
      <c r="AM24" s="103"/>
      <c r="AN24" s="104"/>
      <c r="AO24" s="105"/>
      <c r="AP24" s="106"/>
      <c r="AQ24" s="101"/>
      <c r="AR24" s="103"/>
      <c r="AS24" s="103"/>
      <c r="AT24" s="104"/>
      <c r="AU24" s="105"/>
      <c r="AV24" s="107"/>
      <c r="AW24" s="101"/>
      <c r="AX24" s="108"/>
      <c r="AY24" s="102"/>
      <c r="AZ24" s="104"/>
      <c r="BA24" s="105"/>
      <c r="BB24" s="109"/>
      <c r="BC24" s="110"/>
      <c r="BD24" s="108"/>
    </row>
    <row r="25" spans="1:56" s="111" customFormat="1" ht="108.75" customHeight="1" x14ac:dyDescent="0.2">
      <c r="A25" s="91"/>
      <c r="B25" s="229"/>
      <c r="C25" s="236"/>
      <c r="D25" s="233"/>
      <c r="E25" s="202" t="s">
        <v>106</v>
      </c>
      <c r="F25" s="151">
        <v>1.4999999999999999E-2</v>
      </c>
      <c r="G25" s="94" t="s">
        <v>88</v>
      </c>
      <c r="H25" s="94" t="s">
        <v>107</v>
      </c>
      <c r="I25" s="94" t="s">
        <v>108</v>
      </c>
      <c r="J25" s="94"/>
      <c r="K25" s="94" t="s">
        <v>60</v>
      </c>
      <c r="L25" s="94" t="s">
        <v>109</v>
      </c>
      <c r="M25" s="151">
        <v>0</v>
      </c>
      <c r="N25" s="151">
        <v>1</v>
      </c>
      <c r="O25" s="151">
        <v>0</v>
      </c>
      <c r="P25" s="151">
        <v>1</v>
      </c>
      <c r="Q25" s="151">
        <v>1</v>
      </c>
      <c r="R25" s="92" t="s">
        <v>62</v>
      </c>
      <c r="S25" s="92" t="s">
        <v>110</v>
      </c>
      <c r="T25" s="95"/>
      <c r="U25" s="46" t="s">
        <v>111</v>
      </c>
      <c r="V25" s="47"/>
      <c r="W25" s="47"/>
      <c r="X25" s="47"/>
      <c r="Y25" s="47"/>
      <c r="Z25" s="96"/>
      <c r="AA25" s="97" t="str">
        <f t="shared" si="0"/>
        <v>Porcentaje de cumplimiento de las actividades y tareas asignadas al proceso/Alcaldía Local en el PAAC 2018</v>
      </c>
      <c r="AB25" s="152">
        <f t="shared" si="1"/>
        <v>0</v>
      </c>
      <c r="AC25" s="200" t="s">
        <v>209</v>
      </c>
      <c r="AD25" s="98" t="s">
        <v>209</v>
      </c>
      <c r="AE25" s="75" t="s">
        <v>211</v>
      </c>
      <c r="AF25" s="99"/>
      <c r="AG25" s="99"/>
      <c r="AH25" s="46"/>
      <c r="AI25" s="100"/>
      <c r="AJ25" s="98"/>
      <c r="AK25" s="101"/>
      <c r="AL25" s="102"/>
      <c r="AM25" s="103"/>
      <c r="AN25" s="104"/>
      <c r="AO25" s="105"/>
      <c r="AP25" s="106"/>
      <c r="AQ25" s="101"/>
      <c r="AR25" s="103"/>
      <c r="AS25" s="103"/>
      <c r="AT25" s="104"/>
      <c r="AU25" s="105"/>
      <c r="AV25" s="107"/>
      <c r="AW25" s="101"/>
      <c r="AX25" s="108"/>
      <c r="AY25" s="102"/>
      <c r="AZ25" s="104"/>
      <c r="BA25" s="105"/>
      <c r="BB25" s="109"/>
      <c r="BC25" s="110"/>
      <c r="BD25" s="108"/>
    </row>
    <row r="26" spans="1:56" s="111" customFormat="1" ht="108.75" customHeight="1" x14ac:dyDescent="0.2">
      <c r="A26" s="91"/>
      <c r="B26" s="229"/>
      <c r="C26" s="236"/>
      <c r="D26" s="233"/>
      <c r="E26" s="202" t="s">
        <v>112</v>
      </c>
      <c r="F26" s="151">
        <v>1.4999999999999999E-2</v>
      </c>
      <c r="G26" s="94" t="s">
        <v>88</v>
      </c>
      <c r="H26" s="94" t="s">
        <v>113</v>
      </c>
      <c r="I26" s="94" t="s">
        <v>114</v>
      </c>
      <c r="J26" s="94"/>
      <c r="K26" s="94" t="s">
        <v>71</v>
      </c>
      <c r="L26" s="94" t="s">
        <v>113</v>
      </c>
      <c r="M26" s="203">
        <v>0</v>
      </c>
      <c r="N26" s="203">
        <v>1</v>
      </c>
      <c r="O26" s="203">
        <v>0</v>
      </c>
      <c r="P26" s="203">
        <v>1</v>
      </c>
      <c r="Q26" s="203">
        <v>2</v>
      </c>
      <c r="R26" s="92" t="s">
        <v>62</v>
      </c>
      <c r="S26" s="92" t="s">
        <v>115</v>
      </c>
      <c r="T26" s="95"/>
      <c r="U26" s="46" t="s">
        <v>116</v>
      </c>
      <c r="V26" s="47"/>
      <c r="W26" s="47"/>
      <c r="X26" s="47"/>
      <c r="Y26" s="47"/>
      <c r="Z26" s="96"/>
      <c r="AA26" s="97" t="str">
        <f t="shared" si="0"/>
        <v>Mediciones de desempeño ambiental realizadas en el proceso/alcaldia local</v>
      </c>
      <c r="AB26" s="46">
        <f t="shared" si="1"/>
        <v>0</v>
      </c>
      <c r="AC26" s="46" t="s">
        <v>209</v>
      </c>
      <c r="AD26" s="98" t="s">
        <v>209</v>
      </c>
      <c r="AE26" s="75" t="s">
        <v>210</v>
      </c>
      <c r="AF26" s="99"/>
      <c r="AG26" s="99"/>
      <c r="AH26" s="46"/>
      <c r="AI26" s="100"/>
      <c r="AJ26" s="98"/>
      <c r="AK26" s="101"/>
      <c r="AL26" s="102"/>
      <c r="AM26" s="103"/>
      <c r="AN26" s="104"/>
      <c r="AO26" s="105"/>
      <c r="AP26" s="106"/>
      <c r="AQ26" s="101"/>
      <c r="AR26" s="103"/>
      <c r="AS26" s="103"/>
      <c r="AT26" s="104"/>
      <c r="AU26" s="105"/>
      <c r="AV26" s="107"/>
      <c r="AW26" s="101"/>
      <c r="AX26" s="108"/>
      <c r="AY26" s="102"/>
      <c r="AZ26" s="104"/>
      <c r="BA26" s="105"/>
      <c r="BB26" s="109"/>
      <c r="BC26" s="110"/>
      <c r="BD26" s="108"/>
    </row>
    <row r="27" spans="1:56" s="111" customFormat="1" ht="108.75" customHeight="1" x14ac:dyDescent="0.2">
      <c r="A27" s="91"/>
      <c r="B27" s="229"/>
      <c r="C27" s="236"/>
      <c r="D27" s="233"/>
      <c r="E27" s="92" t="s">
        <v>117</v>
      </c>
      <c r="F27" s="93">
        <v>2.5000000000000001E-2</v>
      </c>
      <c r="G27" s="92" t="s">
        <v>88</v>
      </c>
      <c r="H27" s="92" t="s">
        <v>118</v>
      </c>
      <c r="I27" s="92" t="s">
        <v>119</v>
      </c>
      <c r="J27" s="92"/>
      <c r="K27" s="92" t="s">
        <v>120</v>
      </c>
      <c r="L27" s="112" t="s">
        <v>121</v>
      </c>
      <c r="M27" s="94"/>
      <c r="N27" s="94">
        <v>1</v>
      </c>
      <c r="O27" s="94">
        <v>0</v>
      </c>
      <c r="P27" s="94">
        <v>0</v>
      </c>
      <c r="Q27" s="94">
        <v>0</v>
      </c>
      <c r="R27" s="92" t="s">
        <v>62</v>
      </c>
      <c r="S27" s="92" t="s">
        <v>122</v>
      </c>
      <c r="T27" s="95"/>
      <c r="U27" s="46" t="s">
        <v>123</v>
      </c>
      <c r="V27" s="47"/>
      <c r="W27" s="47"/>
      <c r="X27" s="47"/>
      <c r="Y27" s="47"/>
      <c r="Z27" s="96"/>
      <c r="AA27" s="97" t="str">
        <f t="shared" si="0"/>
        <v>Disminución de requerimientos ciudadanos vencidos asignados al proceso/Alcaldía Local</v>
      </c>
      <c r="AB27" s="46">
        <f t="shared" si="1"/>
        <v>0</v>
      </c>
      <c r="AC27" s="46" t="s">
        <v>209</v>
      </c>
      <c r="AD27" s="98" t="s">
        <v>209</v>
      </c>
      <c r="AE27" s="75" t="s">
        <v>218</v>
      </c>
      <c r="AF27" s="99" t="s">
        <v>212</v>
      </c>
      <c r="AG27" s="99"/>
      <c r="AH27" s="46"/>
      <c r="AI27" s="100"/>
      <c r="AJ27" s="98"/>
      <c r="AK27" s="101"/>
      <c r="AL27" s="102"/>
      <c r="AM27" s="103"/>
      <c r="AN27" s="104"/>
      <c r="AO27" s="105"/>
      <c r="AP27" s="106"/>
      <c r="AQ27" s="101"/>
      <c r="AR27" s="103"/>
      <c r="AS27" s="103"/>
      <c r="AT27" s="104"/>
      <c r="AU27" s="105"/>
      <c r="AV27" s="107"/>
      <c r="AW27" s="101"/>
      <c r="AX27" s="108"/>
      <c r="AY27" s="102"/>
      <c r="AZ27" s="104"/>
      <c r="BA27" s="105"/>
      <c r="BB27" s="109"/>
      <c r="BC27" s="110"/>
      <c r="BD27" s="108"/>
    </row>
    <row r="28" spans="1:56" s="111" customFormat="1" ht="78.75" customHeight="1" thickBot="1" x14ac:dyDescent="0.25">
      <c r="A28" s="91">
        <v>14</v>
      </c>
      <c r="B28" s="230"/>
      <c r="C28" s="237"/>
      <c r="D28" s="233"/>
      <c r="E28" s="202" t="s">
        <v>124</v>
      </c>
      <c r="F28" s="151">
        <v>2.5000000000000001E-2</v>
      </c>
      <c r="G28" s="94" t="s">
        <v>88</v>
      </c>
      <c r="H28" s="94" t="s">
        <v>125</v>
      </c>
      <c r="I28" s="94" t="s">
        <v>126</v>
      </c>
      <c r="J28" s="94"/>
      <c r="K28" s="94" t="s">
        <v>71</v>
      </c>
      <c r="L28" s="94" t="s">
        <v>127</v>
      </c>
      <c r="M28" s="203">
        <v>0</v>
      </c>
      <c r="N28" s="203">
        <v>1</v>
      </c>
      <c r="O28" s="203">
        <v>1</v>
      </c>
      <c r="P28" s="203">
        <v>0</v>
      </c>
      <c r="Q28" s="203">
        <v>2</v>
      </c>
      <c r="R28" s="92" t="s">
        <v>62</v>
      </c>
      <c r="S28" s="92" t="s">
        <v>128</v>
      </c>
      <c r="T28" s="95"/>
      <c r="U28" s="46" t="s">
        <v>129</v>
      </c>
      <c r="V28" s="47"/>
      <c r="W28" s="47"/>
      <c r="X28" s="47"/>
      <c r="Y28" s="47"/>
      <c r="Z28" s="96"/>
      <c r="AA28" s="97" t="str">
        <f t="shared" si="0"/>
        <v>Buenas practicas y lecciones aprendidas identificadas por proceso o Alcaldía Local en la herramienta de gestión del conocimiento (AGORA)</v>
      </c>
      <c r="AB28" s="46">
        <f t="shared" si="1"/>
        <v>0</v>
      </c>
      <c r="AC28" s="46" t="s">
        <v>209</v>
      </c>
      <c r="AD28" s="98" t="s">
        <v>209</v>
      </c>
      <c r="AE28" s="75" t="s">
        <v>210</v>
      </c>
      <c r="AF28" s="99"/>
      <c r="AG28" s="99"/>
      <c r="AH28" s="46"/>
      <c r="AI28" s="100"/>
      <c r="AJ28" s="98"/>
      <c r="AK28" s="113"/>
      <c r="AL28" s="114"/>
      <c r="AM28" s="115"/>
      <c r="AN28" s="116"/>
      <c r="AO28" s="117"/>
      <c r="AP28" s="114"/>
      <c r="AQ28" s="113"/>
      <c r="AR28" s="114"/>
      <c r="AS28" s="159"/>
      <c r="AT28" s="118"/>
      <c r="AU28" s="117"/>
      <c r="AV28" s="119"/>
      <c r="AW28" s="113"/>
      <c r="AX28" s="120"/>
      <c r="AY28" s="115"/>
      <c r="AZ28" s="118"/>
      <c r="BA28" s="117"/>
      <c r="BB28" s="121"/>
      <c r="BC28" s="122"/>
      <c r="BD28" s="123"/>
    </row>
    <row r="29" spans="1:56" s="111" customFormat="1" ht="81.75" customHeight="1" thickBot="1" x14ac:dyDescent="0.25">
      <c r="A29" s="91">
        <v>15</v>
      </c>
      <c r="B29" s="54" t="s">
        <v>130</v>
      </c>
      <c r="C29" s="55"/>
      <c r="D29" s="243" t="s">
        <v>131</v>
      </c>
      <c r="E29" s="202" t="s">
        <v>132</v>
      </c>
      <c r="F29" s="151">
        <v>1.4E-2</v>
      </c>
      <c r="G29" s="94" t="s">
        <v>88</v>
      </c>
      <c r="H29" s="94" t="s">
        <v>133</v>
      </c>
      <c r="I29" s="94" t="s">
        <v>134</v>
      </c>
      <c r="J29" s="94"/>
      <c r="K29" s="94" t="s">
        <v>71</v>
      </c>
      <c r="L29" s="94" t="s">
        <v>135</v>
      </c>
      <c r="M29" s="204"/>
      <c r="N29" s="151">
        <v>1</v>
      </c>
      <c r="O29" s="203"/>
      <c r="P29" s="151">
        <v>1</v>
      </c>
      <c r="Q29" s="151">
        <v>1</v>
      </c>
      <c r="R29" s="92" t="s">
        <v>62</v>
      </c>
      <c r="S29" s="92" t="s">
        <v>136</v>
      </c>
      <c r="T29" s="95"/>
      <c r="U29" s="46" t="s">
        <v>137</v>
      </c>
      <c r="V29" s="47"/>
      <c r="W29" s="47"/>
      <c r="X29" s="47"/>
      <c r="Y29" s="47"/>
      <c r="Z29" s="96"/>
      <c r="AA29" s="97" t="str">
        <f t="shared" si="0"/>
        <v>Porcentaje de depuración de las comunicaciones en el aplicatio de gestión documental</v>
      </c>
      <c r="AB29" s="46">
        <f t="shared" si="1"/>
        <v>0</v>
      </c>
      <c r="AC29" s="46" t="s">
        <v>209</v>
      </c>
      <c r="AD29" s="98" t="s">
        <v>209</v>
      </c>
      <c r="AE29" s="75" t="s">
        <v>210</v>
      </c>
      <c r="AF29" s="99"/>
      <c r="AG29" s="99"/>
      <c r="AH29" s="46"/>
      <c r="AI29" s="100"/>
      <c r="AJ29" s="98"/>
      <c r="AK29" s="124"/>
      <c r="AL29" s="125"/>
      <c r="AM29" s="126"/>
      <c r="AN29" s="127"/>
      <c r="AO29" s="104"/>
      <c r="AP29" s="128"/>
      <c r="AQ29" s="101"/>
      <c r="AR29" s="129"/>
      <c r="AS29" s="130"/>
      <c r="AT29" s="131"/>
      <c r="AU29" s="104"/>
      <c r="AV29" s="128"/>
      <c r="AW29" s="101"/>
      <c r="AX29" s="132"/>
      <c r="AY29" s="126"/>
      <c r="AZ29" s="131"/>
      <c r="BA29" s="104"/>
      <c r="BB29" s="133"/>
      <c r="BC29" s="134"/>
      <c r="BD29" s="135"/>
    </row>
    <row r="30" spans="1:56" s="111" customFormat="1" ht="94.5" customHeight="1" thickBot="1" x14ac:dyDescent="0.25">
      <c r="A30" s="91">
        <v>16</v>
      </c>
      <c r="B30" s="194"/>
      <c r="C30" s="194"/>
      <c r="D30" s="244"/>
      <c r="E30" s="202" t="s">
        <v>138</v>
      </c>
      <c r="F30" s="151">
        <v>1.4E-2</v>
      </c>
      <c r="G30" s="94" t="s">
        <v>88</v>
      </c>
      <c r="H30" s="94" t="s">
        <v>139</v>
      </c>
      <c r="I30" s="94" t="s">
        <v>140</v>
      </c>
      <c r="J30" s="94" t="s">
        <v>78</v>
      </c>
      <c r="K30" s="94" t="s">
        <v>60</v>
      </c>
      <c r="L30" s="94" t="s">
        <v>141</v>
      </c>
      <c r="M30" s="151">
        <v>1</v>
      </c>
      <c r="N30" s="151">
        <v>1</v>
      </c>
      <c r="O30" s="151">
        <v>1</v>
      </c>
      <c r="P30" s="151">
        <v>1</v>
      </c>
      <c r="Q30" s="151">
        <v>1</v>
      </c>
      <c r="R30" s="92" t="s">
        <v>62</v>
      </c>
      <c r="S30" s="92" t="s">
        <v>142</v>
      </c>
      <c r="T30" s="95"/>
      <c r="U30" s="46" t="s">
        <v>143</v>
      </c>
      <c r="V30" s="47"/>
      <c r="W30" s="47"/>
      <c r="X30" s="47"/>
      <c r="Y30" s="47"/>
      <c r="Z30" s="96"/>
      <c r="AA30" s="97" t="str">
        <f t="shared" si="0"/>
        <v>Cumplimiento en reportes de riesgos de manera oportuna</v>
      </c>
      <c r="AB30" s="152">
        <f t="shared" si="1"/>
        <v>1</v>
      </c>
      <c r="AC30" s="200">
        <v>0.75</v>
      </c>
      <c r="AD30" s="98">
        <v>0.75</v>
      </c>
      <c r="AE30" s="75" t="s">
        <v>213</v>
      </c>
      <c r="AF30" s="99" t="s">
        <v>214</v>
      </c>
      <c r="AG30" s="99"/>
      <c r="AH30" s="46"/>
      <c r="AI30" s="100"/>
      <c r="AJ30" s="98"/>
      <c r="AK30" s="124"/>
      <c r="AL30" s="125"/>
      <c r="AM30" s="126"/>
      <c r="AN30" s="127"/>
      <c r="AO30" s="104"/>
      <c r="AP30" s="136"/>
      <c r="AQ30" s="101"/>
      <c r="AR30" s="129"/>
      <c r="AS30" s="130"/>
      <c r="AT30" s="131"/>
      <c r="AU30" s="104"/>
      <c r="AV30" s="136"/>
      <c r="AW30" s="101"/>
      <c r="AX30" s="129"/>
      <c r="AY30" s="126"/>
      <c r="AZ30" s="131"/>
      <c r="BA30" s="104"/>
      <c r="BB30" s="133"/>
      <c r="BC30" s="134"/>
      <c r="BD30" s="135"/>
    </row>
    <row r="31" spans="1:56" s="111" customFormat="1" ht="118.5" customHeight="1" thickBot="1" x14ac:dyDescent="0.25">
      <c r="A31" s="91">
        <v>17</v>
      </c>
      <c r="B31" s="194"/>
      <c r="C31" s="194"/>
      <c r="D31" s="244"/>
      <c r="E31" s="202" t="s">
        <v>144</v>
      </c>
      <c r="F31" s="151">
        <v>1.4E-2</v>
      </c>
      <c r="G31" s="94" t="s">
        <v>88</v>
      </c>
      <c r="H31" s="94" t="s">
        <v>145</v>
      </c>
      <c r="I31" s="94" t="s">
        <v>146</v>
      </c>
      <c r="J31" s="94" t="s">
        <v>78</v>
      </c>
      <c r="K31" s="94" t="s">
        <v>60</v>
      </c>
      <c r="L31" s="94" t="s">
        <v>147</v>
      </c>
      <c r="M31" s="151">
        <v>1</v>
      </c>
      <c r="N31" s="151">
        <v>1</v>
      </c>
      <c r="O31" s="151">
        <v>1</v>
      </c>
      <c r="P31" s="151">
        <v>1</v>
      </c>
      <c r="Q31" s="151">
        <v>1</v>
      </c>
      <c r="R31" s="92" t="s">
        <v>62</v>
      </c>
      <c r="S31" s="92" t="s">
        <v>148</v>
      </c>
      <c r="T31" s="95"/>
      <c r="U31" s="46" t="s">
        <v>149</v>
      </c>
      <c r="V31" s="47"/>
      <c r="W31" s="47"/>
      <c r="X31" s="47"/>
      <c r="Y31" s="47"/>
      <c r="Z31" s="96"/>
      <c r="AA31" s="97" t="str">
        <f t="shared" si="0"/>
        <v>Cumplimiento del plan de actualización de los procesos en el marco del Sistema de Gestión</v>
      </c>
      <c r="AB31" s="152">
        <f t="shared" si="1"/>
        <v>1</v>
      </c>
      <c r="AC31" s="200">
        <v>1</v>
      </c>
      <c r="AD31" s="98">
        <v>1</v>
      </c>
      <c r="AE31" s="75" t="s">
        <v>217</v>
      </c>
      <c r="AF31" s="99"/>
      <c r="AG31" s="99"/>
      <c r="AH31" s="46"/>
      <c r="AI31" s="100"/>
      <c r="AJ31" s="98"/>
      <c r="AK31" s="124"/>
      <c r="AL31" s="125"/>
      <c r="AM31" s="126"/>
      <c r="AN31" s="127"/>
      <c r="AO31" s="104"/>
      <c r="AP31" s="136"/>
      <c r="AQ31" s="101"/>
      <c r="AR31" s="129"/>
      <c r="AS31" s="130"/>
      <c r="AT31" s="131"/>
      <c r="AU31" s="104"/>
      <c r="AV31" s="136"/>
      <c r="AW31" s="101"/>
      <c r="AX31" s="129"/>
      <c r="AY31" s="126"/>
      <c r="AZ31" s="131"/>
      <c r="BA31" s="104"/>
      <c r="BB31" s="133"/>
      <c r="BC31" s="134"/>
      <c r="BD31" s="135"/>
    </row>
    <row r="32" spans="1:56" s="111" customFormat="1" ht="163.5" customHeight="1" x14ac:dyDescent="0.2">
      <c r="A32" s="91">
        <v>18</v>
      </c>
      <c r="B32" s="194"/>
      <c r="C32" s="194"/>
      <c r="D32" s="244"/>
      <c r="E32" s="202" t="s">
        <v>150</v>
      </c>
      <c r="F32" s="151">
        <v>1.4E-2</v>
      </c>
      <c r="G32" s="94" t="s">
        <v>88</v>
      </c>
      <c r="H32" s="94" t="s">
        <v>151</v>
      </c>
      <c r="I32" s="94" t="s">
        <v>152</v>
      </c>
      <c r="J32" s="94" t="s">
        <v>78</v>
      </c>
      <c r="K32" s="94" t="s">
        <v>60</v>
      </c>
      <c r="L32" s="94" t="s">
        <v>147</v>
      </c>
      <c r="M32" s="151">
        <v>1</v>
      </c>
      <c r="N32" s="151">
        <v>1</v>
      </c>
      <c r="O32" s="151">
        <v>1</v>
      </c>
      <c r="P32" s="151">
        <v>1</v>
      </c>
      <c r="Q32" s="151">
        <v>1</v>
      </c>
      <c r="R32" s="92" t="s">
        <v>62</v>
      </c>
      <c r="S32" s="92" t="s">
        <v>148</v>
      </c>
      <c r="T32" s="95"/>
      <c r="U32" s="46" t="s">
        <v>153</v>
      </c>
      <c r="V32" s="47"/>
      <c r="W32" s="47"/>
      <c r="X32" s="47"/>
      <c r="Y32" s="47"/>
      <c r="Z32" s="96"/>
      <c r="AA32" s="97" t="str">
        <f t="shared" si="0"/>
        <v>Acciones correctivas documentadas y vigentes</v>
      </c>
      <c r="AB32" s="152">
        <f t="shared" si="1"/>
        <v>1</v>
      </c>
      <c r="AC32" s="200">
        <v>1</v>
      </c>
      <c r="AD32" s="98">
        <v>1</v>
      </c>
      <c r="AE32" s="75" t="s">
        <v>215</v>
      </c>
      <c r="AF32" s="99"/>
      <c r="AG32" s="99"/>
      <c r="AH32" s="46"/>
      <c r="AI32" s="100"/>
      <c r="AJ32" s="98"/>
      <c r="AK32" s="137"/>
      <c r="AL32" s="138"/>
      <c r="AM32" s="139"/>
      <c r="AN32" s="140"/>
      <c r="AO32" s="141"/>
      <c r="AP32" s="142"/>
      <c r="AQ32" s="143"/>
      <c r="AR32" s="144"/>
      <c r="AS32" s="145"/>
      <c r="AT32" s="146"/>
      <c r="AU32" s="141"/>
      <c r="AV32" s="142"/>
      <c r="AW32" s="143"/>
      <c r="AX32" s="144"/>
      <c r="AY32" s="139"/>
      <c r="AZ32" s="146"/>
      <c r="BA32" s="141"/>
      <c r="BB32" s="147"/>
      <c r="BC32" s="148"/>
      <c r="BD32" s="149"/>
    </row>
    <row r="33" spans="1:56" s="111" customFormat="1" ht="254.25" customHeight="1" thickBot="1" x14ac:dyDescent="0.25">
      <c r="A33" s="150">
        <v>20</v>
      </c>
      <c r="B33" s="197" t="s">
        <v>154</v>
      </c>
      <c r="C33" s="197"/>
      <c r="D33" s="245"/>
      <c r="E33" s="205" t="s">
        <v>155</v>
      </c>
      <c r="F33" s="206">
        <v>1.4E-2</v>
      </c>
      <c r="G33" s="207" t="s">
        <v>88</v>
      </c>
      <c r="H33" s="207" t="s">
        <v>156</v>
      </c>
      <c r="I33" s="207" t="s">
        <v>157</v>
      </c>
      <c r="J33" s="207"/>
      <c r="K33" s="207" t="s">
        <v>60</v>
      </c>
      <c r="L33" s="207" t="s">
        <v>158</v>
      </c>
      <c r="M33" s="206">
        <v>1</v>
      </c>
      <c r="N33" s="206">
        <v>1</v>
      </c>
      <c r="O33" s="206">
        <v>1</v>
      </c>
      <c r="P33" s="206">
        <v>1</v>
      </c>
      <c r="Q33" s="206">
        <v>1</v>
      </c>
      <c r="R33" s="94" t="s">
        <v>62</v>
      </c>
      <c r="S33" s="94"/>
      <c r="T33" s="46"/>
      <c r="U33" s="46" t="s">
        <v>159</v>
      </c>
      <c r="V33" s="47"/>
      <c r="W33" s="47"/>
      <c r="X33" s="47"/>
      <c r="Y33" s="47"/>
      <c r="Z33" s="96"/>
      <c r="AA33" s="97" t="str">
        <f t="shared" si="0"/>
        <v>Información publicada según lineamientos de la ley de transparencia 1712 de 2014</v>
      </c>
      <c r="AB33" s="152">
        <f t="shared" si="1"/>
        <v>1</v>
      </c>
      <c r="AC33" s="200">
        <v>1</v>
      </c>
      <c r="AD33" s="201">
        <v>1</v>
      </c>
      <c r="AE33" s="75" t="s">
        <v>216</v>
      </c>
      <c r="AF33" s="99"/>
      <c r="AG33" s="99"/>
      <c r="AH33" s="46"/>
      <c r="AI33" s="152"/>
      <c r="AJ33" s="153"/>
      <c r="AK33" s="101"/>
      <c r="AL33" s="102"/>
      <c r="AM33" s="102"/>
      <c r="AN33" s="104"/>
      <c r="AO33" s="104"/>
      <c r="AP33" s="102"/>
      <c r="AQ33" s="101"/>
      <c r="AR33" s="102"/>
      <c r="AS33" s="102"/>
      <c r="AT33" s="104"/>
      <c r="AU33" s="104"/>
      <c r="AV33" s="102"/>
      <c r="AW33" s="101"/>
      <c r="AX33" s="102"/>
      <c r="AY33" s="102"/>
      <c r="AZ33" s="104"/>
      <c r="BA33" s="104"/>
      <c r="BB33" s="133"/>
      <c r="BC33" s="134"/>
      <c r="BD33" s="102"/>
    </row>
    <row r="34" spans="1:56" s="111" customFormat="1" ht="95.25" customHeight="1" x14ac:dyDescent="0.2">
      <c r="A34" s="154">
        <v>22</v>
      </c>
      <c r="B34" s="246" t="s">
        <v>130</v>
      </c>
      <c r="C34" s="247"/>
      <c r="D34" s="247"/>
      <c r="E34" s="248"/>
      <c r="F34" s="155">
        <f>SUM(F18:F33)</f>
        <v>1.0000000000000002</v>
      </c>
      <c r="G34" s="249"/>
      <c r="H34" s="250"/>
      <c r="I34" s="250"/>
      <c r="J34" s="250"/>
      <c r="K34" s="250"/>
      <c r="L34" s="250"/>
      <c r="M34" s="250"/>
      <c r="N34" s="250"/>
      <c r="O34" s="250"/>
      <c r="P34" s="250"/>
      <c r="Q34" s="250"/>
      <c r="R34" s="250"/>
      <c r="S34" s="250"/>
      <c r="T34" s="250"/>
      <c r="U34" s="250"/>
      <c r="V34" s="250"/>
      <c r="W34" s="250"/>
      <c r="X34" s="250"/>
      <c r="Y34" s="250"/>
      <c r="Z34" s="250"/>
      <c r="AA34" s="251"/>
      <c r="AB34" s="252" t="s">
        <v>160</v>
      </c>
      <c r="AC34" s="253"/>
      <c r="AD34" s="254"/>
      <c r="AE34" s="113">
        <f>AVERAGE(AD18:AD33)</f>
        <v>0.93131428571428565</v>
      </c>
      <c r="AF34" s="249"/>
      <c r="AG34" s="251"/>
      <c r="AH34" s="255" t="s">
        <v>161</v>
      </c>
      <c r="AI34" s="256"/>
      <c r="AJ34" s="257"/>
      <c r="AK34" s="113" t="e">
        <f>AVERAGE(AK18:AK33)</f>
        <v>#DIV/0!</v>
      </c>
      <c r="AL34" s="249"/>
      <c r="AM34" s="251"/>
      <c r="AN34" s="252" t="s">
        <v>162</v>
      </c>
      <c r="AO34" s="253"/>
      <c r="AP34" s="254"/>
      <c r="AQ34" s="113" t="e">
        <f>AVERAGE(AQ18:AQ33)</f>
        <v>#DIV/0!</v>
      </c>
      <c r="AR34" s="258"/>
      <c r="AS34" s="259"/>
      <c r="AT34" s="260" t="s">
        <v>163</v>
      </c>
      <c r="AU34" s="261"/>
      <c r="AV34" s="262"/>
      <c r="AW34" s="113" t="e">
        <f>AVERAGE(AW18:AW33)</f>
        <v>#DIV/0!</v>
      </c>
      <c r="AX34" s="156"/>
      <c r="AY34" s="263" t="s">
        <v>164</v>
      </c>
      <c r="AZ34" s="264"/>
      <c r="BA34" s="265"/>
      <c r="BB34" s="157" t="e">
        <f>AVERAGE(BB18:BB33)</f>
        <v>#DIV/0!</v>
      </c>
      <c r="BC34" s="241"/>
      <c r="BD34" s="242"/>
    </row>
    <row r="35" spans="1:56" ht="51" customHeight="1" x14ac:dyDescent="0.25">
      <c r="A35" s="4"/>
      <c r="B35" s="221" t="s">
        <v>165</v>
      </c>
      <c r="C35" s="221"/>
      <c r="D35" s="221"/>
      <c r="E35" s="196"/>
      <c r="F35" s="196"/>
      <c r="G35" s="222" t="s">
        <v>166</v>
      </c>
      <c r="H35" s="222"/>
      <c r="I35" s="222"/>
      <c r="J35" s="222"/>
      <c r="K35" s="222" t="s">
        <v>167</v>
      </c>
      <c r="L35" s="222"/>
      <c r="M35" s="222"/>
      <c r="N35" s="222"/>
      <c r="O35" s="222"/>
      <c r="P35" s="222"/>
      <c r="Q35" s="222"/>
      <c r="R35" s="198"/>
      <c r="S35" s="198"/>
      <c r="T35" s="1"/>
      <c r="U35" s="1"/>
      <c r="V35" s="1"/>
      <c r="W35" s="1"/>
      <c r="X35" s="1"/>
      <c r="Y35" s="1"/>
      <c r="Z35" s="1"/>
      <c r="AA35" s="1"/>
      <c r="AB35" s="1"/>
      <c r="AC35" s="1"/>
      <c r="AD35" s="7"/>
      <c r="AE35" s="1"/>
      <c r="AF35" s="1"/>
      <c r="AG35" s="1"/>
      <c r="AH35" s="1"/>
      <c r="AI35" s="1"/>
      <c r="AJ35" s="7"/>
      <c r="AK35" s="1"/>
      <c r="AL35" s="1"/>
      <c r="AM35" s="1"/>
      <c r="AN35" s="1"/>
      <c r="AO35" s="1"/>
      <c r="AP35" s="7"/>
      <c r="AQ35" s="1"/>
      <c r="AR35" s="1"/>
      <c r="AS35" s="1"/>
      <c r="AT35" s="1"/>
      <c r="AU35" s="1"/>
      <c r="AV35" s="7"/>
      <c r="AW35" s="1"/>
      <c r="AX35" s="1"/>
      <c r="AY35" s="1"/>
      <c r="AZ35" s="1"/>
      <c r="BA35" s="1"/>
      <c r="BB35" s="7"/>
      <c r="BC35" s="1"/>
    </row>
    <row r="36" spans="1:56" ht="22.5" customHeight="1" x14ac:dyDescent="0.25">
      <c r="A36" s="4"/>
      <c r="B36" s="221"/>
      <c r="C36" s="221"/>
      <c r="D36" s="221"/>
      <c r="E36" s="196"/>
      <c r="F36" s="196"/>
      <c r="G36" s="222"/>
      <c r="H36" s="222"/>
      <c r="I36" s="222"/>
      <c r="J36" s="222"/>
      <c r="K36" s="221"/>
      <c r="L36" s="221"/>
      <c r="M36" s="221"/>
      <c r="N36" s="221"/>
      <c r="O36" s="221"/>
      <c r="P36" s="221"/>
      <c r="Q36" s="221"/>
      <c r="R36" s="198"/>
      <c r="S36" s="198"/>
      <c r="T36" s="1"/>
      <c r="U36" s="1"/>
      <c r="V36" s="1"/>
      <c r="W36" s="1"/>
      <c r="X36" s="1"/>
      <c r="Y36" s="1"/>
      <c r="Z36" s="1"/>
      <c r="AA36" s="1"/>
      <c r="AB36" s="1"/>
      <c r="AC36" s="1"/>
      <c r="AD36" s="7"/>
      <c r="AE36" s="1"/>
      <c r="AF36" s="1"/>
      <c r="AG36" s="1"/>
      <c r="AH36" s="1"/>
      <c r="AI36" s="1"/>
      <c r="AJ36" s="7"/>
      <c r="AK36" s="1"/>
      <c r="AL36" s="1"/>
      <c r="AM36" s="1"/>
      <c r="AN36" s="1"/>
      <c r="AO36" s="1"/>
      <c r="AP36" s="7"/>
      <c r="AQ36" s="1"/>
      <c r="AR36" s="1"/>
      <c r="AS36" s="1"/>
      <c r="AT36" s="1"/>
      <c r="AU36" s="1"/>
      <c r="AV36" s="7"/>
      <c r="AW36" s="1"/>
      <c r="AX36" s="1"/>
      <c r="AY36" s="1"/>
      <c r="AZ36" s="1"/>
      <c r="BA36" s="1"/>
      <c r="BB36" s="7"/>
      <c r="BC36" s="1"/>
    </row>
  </sheetData>
  <sheetProtection algorithmName="SHA-512" hashValue="gTLMPE9Oftzrw7DbXSAWuXNcdUb0CVevysBG+FECm6YckSA3Ny8Ccfak+P/xcFkwWDrz1GKvYOsYr+nOwJ0QiQ==" saltValue="5U0AsFatrSUDKqIdkUefqw==" spinCount="100000" sheet="1" objects="1" scenarios="1"/>
  <mergeCells count="81">
    <mergeCell ref="BC34:BD34"/>
    <mergeCell ref="D29:D33"/>
    <mergeCell ref="B34:E34"/>
    <mergeCell ref="G34:AA34"/>
    <mergeCell ref="AB34:AD34"/>
    <mergeCell ref="AF34:AG34"/>
    <mergeCell ref="AH34:AJ34"/>
    <mergeCell ref="AL34:AM34"/>
    <mergeCell ref="AN34:AP34"/>
    <mergeCell ref="AR34:AS34"/>
    <mergeCell ref="AT34:AV34"/>
    <mergeCell ref="AY34:BA34"/>
    <mergeCell ref="A1:Z1"/>
    <mergeCell ref="A2:Z2"/>
    <mergeCell ref="A3:Z3"/>
    <mergeCell ref="A4:Z4"/>
    <mergeCell ref="A5:Z5"/>
    <mergeCell ref="A6:Z6"/>
    <mergeCell ref="B35:D35"/>
    <mergeCell ref="E13:Z14"/>
    <mergeCell ref="AA13:AF13"/>
    <mergeCell ref="B18:B28"/>
    <mergeCell ref="E10:T10"/>
    <mergeCell ref="AA8:AF8"/>
    <mergeCell ref="M11:P11"/>
    <mergeCell ref="E11:L11"/>
    <mergeCell ref="D22:D28"/>
    <mergeCell ref="A7:Z7"/>
    <mergeCell ref="AA9:AF9"/>
    <mergeCell ref="A13:D14"/>
    <mergeCell ref="A8:Z8"/>
    <mergeCell ref="AF15:AF16"/>
    <mergeCell ref="C18:C28"/>
    <mergeCell ref="B36:D36"/>
    <mergeCell ref="G36:J36"/>
    <mergeCell ref="K36:Q36"/>
    <mergeCell ref="G35:J35"/>
    <mergeCell ref="V15:Z15"/>
    <mergeCell ref="K35:Q35"/>
    <mergeCell ref="E15:T15"/>
    <mergeCell ref="AE15:AE16"/>
    <mergeCell ref="X16:Y16"/>
    <mergeCell ref="AV15:AV16"/>
    <mergeCell ref="AG9:AL9"/>
    <mergeCell ref="AD15:AD16"/>
    <mergeCell ref="AA11:AC11"/>
    <mergeCell ref="AA14:AF14"/>
    <mergeCell ref="AM9:AR9"/>
    <mergeCell ref="AS9:AX9"/>
    <mergeCell ref="AX15:AX16"/>
    <mergeCell ref="AP15:AP16"/>
    <mergeCell ref="AQ15:AQ16"/>
    <mergeCell ref="AM11:AO11"/>
    <mergeCell ref="AW15:AW16"/>
    <mergeCell ref="AA15:AC15"/>
    <mergeCell ref="AY9:BC9"/>
    <mergeCell ref="AJ15:AJ16"/>
    <mergeCell ref="AK15:AK16"/>
    <mergeCell ref="AG11:AI11"/>
    <mergeCell ref="AM15:AO15"/>
    <mergeCell ref="AM14:AR14"/>
    <mergeCell ref="AS14:AX14"/>
    <mergeCell ref="AY14:BC14"/>
    <mergeCell ref="AS11:AU11"/>
    <mergeCell ref="AG15:AI15"/>
    <mergeCell ref="AM8:AR8"/>
    <mergeCell ref="AS8:AX8"/>
    <mergeCell ref="AG8:AL8"/>
    <mergeCell ref="AY8:BC8"/>
    <mergeCell ref="AL15:AL16"/>
    <mergeCell ref="AS13:AX13"/>
    <mergeCell ref="BB15:BB16"/>
    <mergeCell ref="BC15:BC16"/>
    <mergeCell ref="AG13:AL13"/>
    <mergeCell ref="AM13:AR13"/>
    <mergeCell ref="AY15:BA15"/>
    <mergeCell ref="AR15:AR16"/>
    <mergeCell ref="AS15:AU15"/>
    <mergeCell ref="AY13:BC13"/>
    <mergeCell ref="AG14:AL14"/>
    <mergeCell ref="AY11:BA11"/>
  </mergeCells>
  <phoneticPr fontId="20" type="noConversion"/>
  <conditionalFormatting sqref="AD18:AD21 BB18:BB21 AJ18:AJ21 AP18:AP21 AV18:AV21">
    <cfRule type="containsText" dxfId="42" priority="265" operator="containsText" text="N/A">
      <formula>NOT(ISERROR(SEARCH("N/A",AD18)))</formula>
    </cfRule>
    <cfRule type="cellIs" dxfId="41" priority="266" operator="between">
      <formula>#REF!</formula>
      <formula>#REF!</formula>
    </cfRule>
    <cfRule type="cellIs" dxfId="40" priority="267" operator="between">
      <formula>#REF!</formula>
      <formula>#REF!</formula>
    </cfRule>
    <cfRule type="cellIs" dxfId="39" priority="268" operator="between">
      <formula>#REF!</formula>
      <formula>#REF!</formula>
    </cfRule>
  </conditionalFormatting>
  <conditionalFormatting sqref="BB34 AE22 AQ22:AQ34 AW22:AW34 AK34 BC22:BC34 AE24:AE28 AE30:AE34">
    <cfRule type="containsText" dxfId="38" priority="43" operator="containsText" text="N/A">
      <formula>NOT(ISERROR(SEARCH("N/A",AE22)))</formula>
    </cfRule>
    <cfRule type="cellIs" dxfId="37" priority="44" operator="between">
      <formula>#REF!</formula>
      <formula>#REF!</formula>
    </cfRule>
    <cfRule type="cellIs" dxfId="36" priority="45" operator="between">
      <formula>#REF!</formula>
      <formula>#REF!</formula>
    </cfRule>
    <cfRule type="cellIs" dxfId="35" priority="46" operator="between">
      <formula>#REF!</formula>
      <formula>#REF!</formula>
    </cfRule>
  </conditionalFormatting>
  <conditionalFormatting sqref="AE34">
    <cfRule type="colorScale" priority="42">
      <colorScale>
        <cfvo type="min"/>
        <cfvo type="percentile" val="50"/>
        <cfvo type="max"/>
        <color rgb="FFF8696B"/>
        <color rgb="FFFFEB84"/>
        <color rgb="FF63BE7B"/>
      </colorScale>
    </cfRule>
  </conditionalFormatting>
  <conditionalFormatting sqref="AK34">
    <cfRule type="colorScale" priority="41">
      <colorScale>
        <cfvo type="min"/>
        <cfvo type="percentile" val="50"/>
        <cfvo type="max"/>
        <color rgb="FFF8696B"/>
        <color rgb="FFFFEB84"/>
        <color rgb="FF63BE7B"/>
      </colorScale>
    </cfRule>
  </conditionalFormatting>
  <conditionalFormatting sqref="AQ34">
    <cfRule type="colorScale" priority="40">
      <colorScale>
        <cfvo type="min"/>
        <cfvo type="percentile" val="50"/>
        <cfvo type="max"/>
        <color rgb="FFF8696B"/>
        <color rgb="FFFFEB84"/>
        <color rgb="FF63BE7B"/>
      </colorScale>
    </cfRule>
  </conditionalFormatting>
  <conditionalFormatting sqref="AW34">
    <cfRule type="colorScale" priority="39">
      <colorScale>
        <cfvo type="min"/>
        <cfvo type="percentile" val="50"/>
        <cfvo type="max"/>
        <color rgb="FFF8696B"/>
        <color rgb="FFFFEB84"/>
        <color rgb="FF63BE7B"/>
      </colorScale>
    </cfRule>
  </conditionalFormatting>
  <conditionalFormatting sqref="BB34">
    <cfRule type="colorScale" priority="38">
      <colorScale>
        <cfvo type="min"/>
        <cfvo type="percentile" val="50"/>
        <cfvo type="max"/>
        <color rgb="FFF8696B"/>
        <color rgb="FFFFEB84"/>
        <color rgb="FF63BE7B"/>
      </colorScale>
    </cfRule>
  </conditionalFormatting>
  <conditionalFormatting sqref="BB22:BB34">
    <cfRule type="colorScale" priority="37">
      <colorScale>
        <cfvo type="min"/>
        <cfvo type="percentile" val="50"/>
        <cfvo type="max"/>
        <color rgb="FF63BE7B"/>
        <color rgb="FFFFEB84"/>
        <color rgb="FFF8696B"/>
      </colorScale>
    </cfRule>
  </conditionalFormatting>
  <conditionalFormatting sqref="BB22:BB29">
    <cfRule type="colorScale" priority="36">
      <colorScale>
        <cfvo type="min"/>
        <cfvo type="percentile" val="50"/>
        <cfvo type="max"/>
        <color rgb="FF63BE7B"/>
        <color rgb="FFFFEB84"/>
        <color rgb="FFF8696B"/>
      </colorScale>
    </cfRule>
  </conditionalFormatting>
  <conditionalFormatting sqref="AE22 AE24:AE28">
    <cfRule type="containsText" dxfId="34" priority="35" operator="containsText" text="N/A">
      <formula>NOT(ISERROR(SEARCH("N/A",AE22)))</formula>
    </cfRule>
  </conditionalFormatting>
  <conditionalFormatting sqref="AD22 AD24:AD26 AD28">
    <cfRule type="containsText" dxfId="33" priority="31" operator="containsText" text="N/A">
      <formula>NOT(ISERROR(SEARCH("N/A",AD22)))</formula>
    </cfRule>
    <cfRule type="cellIs" dxfId="32" priority="32" operator="between">
      <formula>#REF!</formula>
      <formula>#REF!</formula>
    </cfRule>
    <cfRule type="cellIs" dxfId="31" priority="33" operator="between">
      <formula>#REF!</formula>
      <formula>#REF!</formula>
    </cfRule>
    <cfRule type="cellIs" dxfId="30" priority="34" operator="between">
      <formula>#REF!</formula>
      <formula>#REF!</formula>
    </cfRule>
  </conditionalFormatting>
  <conditionalFormatting sqref="AD22 AD24:AD26 AD28">
    <cfRule type="containsText" dxfId="29" priority="30" operator="containsText" text="N/A">
      <formula>NOT(ISERROR(SEARCH("N/A",AD22)))</formula>
    </cfRule>
  </conditionalFormatting>
  <conditionalFormatting sqref="AK22:AK33">
    <cfRule type="containsText" dxfId="28" priority="26" operator="containsText" text="N/A">
      <formula>NOT(ISERROR(SEARCH("N/A",AK22)))</formula>
    </cfRule>
    <cfRule type="cellIs" dxfId="27" priority="27" operator="between">
      <formula>#REF!</formula>
      <formula>#REF!</formula>
    </cfRule>
    <cfRule type="cellIs" dxfId="26" priority="28" operator="between">
      <formula>#REF!</formula>
      <formula>#REF!</formula>
    </cfRule>
    <cfRule type="cellIs" dxfId="25" priority="29" operator="between">
      <formula>#REF!</formula>
      <formula>#REF!</formula>
    </cfRule>
  </conditionalFormatting>
  <conditionalFormatting sqref="BA18:BA21">
    <cfRule type="colorScale" priority="310">
      <colorScale>
        <cfvo type="min"/>
        <cfvo type="percentile" val="50"/>
        <cfvo type="max"/>
        <color rgb="FF63BE7B"/>
        <color rgb="FFFFEB84"/>
        <color rgb="FFF8696B"/>
      </colorScale>
    </cfRule>
  </conditionalFormatting>
  <conditionalFormatting sqref="AE23">
    <cfRule type="containsText" dxfId="24" priority="22" operator="containsText" text="N/A">
      <formula>NOT(ISERROR(SEARCH("N/A",AE23)))</formula>
    </cfRule>
    <cfRule type="cellIs" dxfId="23" priority="23" operator="between">
      <formula>#REF!</formula>
      <formula>#REF!</formula>
    </cfRule>
    <cfRule type="cellIs" dxfId="22" priority="24" operator="between">
      <formula>#REF!</formula>
      <formula>#REF!</formula>
    </cfRule>
    <cfRule type="cellIs" dxfId="21" priority="25" operator="between">
      <formula>#REF!</formula>
      <formula>#REF!</formula>
    </cfRule>
  </conditionalFormatting>
  <conditionalFormatting sqref="AE23">
    <cfRule type="containsText" dxfId="20" priority="21" operator="containsText" text="N/A">
      <formula>NOT(ISERROR(SEARCH("N/A",AE23)))</formula>
    </cfRule>
  </conditionalFormatting>
  <conditionalFormatting sqref="AD23">
    <cfRule type="containsText" dxfId="19" priority="17" operator="containsText" text="N/A">
      <formula>NOT(ISERROR(SEARCH("N/A",AD23)))</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D23">
    <cfRule type="containsText" dxfId="15" priority="16" operator="containsText" text="N/A">
      <formula>NOT(ISERROR(SEARCH("N/A",AD23)))</formula>
    </cfRule>
  </conditionalFormatting>
  <conditionalFormatting sqref="AE29">
    <cfRule type="containsText" dxfId="14" priority="12" operator="containsText" text="N/A">
      <formula>NOT(ISERROR(SEARCH("N/A",AE29)))</formula>
    </cfRule>
    <cfRule type="cellIs" dxfId="13" priority="13" operator="between">
      <formula>#REF!</formula>
      <formula>#REF!</formula>
    </cfRule>
    <cfRule type="cellIs" dxfId="12" priority="14" operator="between">
      <formula>#REF!</formula>
      <formula>#REF!</formula>
    </cfRule>
    <cfRule type="cellIs" dxfId="11" priority="15" operator="between">
      <formula>#REF!</formula>
      <formula>#REF!</formula>
    </cfRule>
  </conditionalFormatting>
  <conditionalFormatting sqref="AE29">
    <cfRule type="containsText" dxfId="10" priority="11" operator="containsText" text="N/A">
      <formula>NOT(ISERROR(SEARCH("N/A",AE29)))</formula>
    </cfRule>
  </conditionalFormatting>
  <conditionalFormatting sqref="AD29">
    <cfRule type="containsText" dxfId="9" priority="7" operator="containsText" text="N/A">
      <formula>NOT(ISERROR(SEARCH("N/A",AD29)))</formula>
    </cfRule>
    <cfRule type="cellIs" dxfId="8" priority="8" operator="between">
      <formula>#REF!</formula>
      <formula>#REF!</formula>
    </cfRule>
    <cfRule type="cellIs" dxfId="7" priority="9" operator="between">
      <formula>#REF!</formula>
      <formula>#REF!</formula>
    </cfRule>
    <cfRule type="cellIs" dxfId="6" priority="10" operator="between">
      <formula>#REF!</formula>
      <formula>#REF!</formula>
    </cfRule>
  </conditionalFormatting>
  <conditionalFormatting sqref="AD29">
    <cfRule type="containsText" dxfId="5" priority="6" operator="containsText" text="N/A">
      <formula>NOT(ISERROR(SEARCH("N/A",AD29)))</formula>
    </cfRule>
  </conditionalFormatting>
  <conditionalFormatting sqref="AD27">
    <cfRule type="containsText" dxfId="4" priority="2" operator="containsText" text="N/A">
      <formula>NOT(ISERROR(SEARCH("N/A",AD27)))</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AD27">
    <cfRule type="containsText" dxfId="0" priority="1" operator="containsText" text="N/A">
      <formula>NOT(ISERROR(SEARCH("N/A",AD27)))</formula>
    </cfRule>
  </conditionalFormatting>
  <dataValidations count="9">
    <dataValidation type="list" allowBlank="1" showInputMessage="1" showErrorMessage="1" sqref="V18:V21 W22:W33">
      <formula1>FUENTE</formula1>
    </dataValidation>
    <dataValidation type="list" allowBlank="1" showInputMessage="1" showErrorMessage="1" sqref="W18:W21 X22:X33">
      <formula1>RUBROS</formula1>
    </dataValidation>
    <dataValidation type="list" allowBlank="1" showInputMessage="1" showErrorMessage="1" sqref="X18:X21 Y22:Y33">
      <formula1>CODIGO</formula1>
    </dataValidation>
    <dataValidation type="list" allowBlank="1" showInputMessage="1" showErrorMessage="1" sqref="U18:U21 V22:V33">
      <formula1>CONTRALORIA</formula1>
    </dataValidation>
    <dataValidation type="list" allowBlank="1" showInputMessage="1" showErrorMessage="1" sqref="AC5">
      <formula1>$BC$8:$BC$11</formula1>
    </dataValidation>
    <dataValidation type="list" allowBlank="1" showInputMessage="1" showErrorMessage="1" sqref="K18:K33">
      <formula1>PROGRAMACION</formula1>
    </dataValidation>
    <dataValidation type="list" allowBlank="1" showInputMessage="1" showErrorMessage="1" sqref="R18:R33">
      <formula1>INDICADOR</formula1>
    </dataValidation>
    <dataValidation type="list" allowBlank="1" showInputMessage="1" showErrorMessage="1" error="Escriba un texto " promptTitle="Cualquier contenido" sqref="G18:G21 G27">
      <formula1>META02</formula1>
    </dataValidation>
    <dataValidation type="list" allowBlank="1" showInputMessage="1" showErrorMessage="1" error="Escriba un texto " promptTitle="Cualquier contenido" sqref="G22:G26 G33 G28:G29">
      <formula1>META2</formula1>
    </dataValidation>
  </dataValidations>
  <hyperlinks>
    <hyperlink ref="AF20" r:id="rId1" display="https://gobiernobogota.sharepoint.com/sites/grOficinadeControlInterno/Documentos%20compartidos/Forms/AllItems.aspx?id=%2Fsites%2FgrOficinadeControlInterno%2FDocumentos%20compartidos%2FDepuraci%C3%B3n%20planes%20de%20mejoramientos"/>
  </hyperlinks>
  <pageMargins left="0.51181102362204722" right="0.51181102362204722" top="0.55118110236220474" bottom="0.55118110236220474" header="0.31496062992125984" footer="0.31496062992125984"/>
  <pageSetup paperSize="14" scale="30" orientation="landscape" horizontalDpi="4294967292" r:id="rId2"/>
  <colBreaks count="1" manualBreakCount="1">
    <brk id="26" max="42" man="1"/>
  </col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t="s">
        <v>168</v>
      </c>
      <c r="B1" t="s">
        <v>42</v>
      </c>
      <c r="C1" t="s">
        <v>169</v>
      </c>
      <c r="D1" t="s">
        <v>170</v>
      </c>
      <c r="F1" t="s">
        <v>171</v>
      </c>
    </row>
    <row r="2" spans="1:8" x14ac:dyDescent="0.25">
      <c r="A2" t="s">
        <v>172</v>
      </c>
      <c r="B2" t="s">
        <v>173</v>
      </c>
      <c r="D2" t="s">
        <v>71</v>
      </c>
      <c r="F2" t="s">
        <v>73</v>
      </c>
    </row>
    <row r="3" spans="1:8" x14ac:dyDescent="0.25">
      <c r="A3" t="s">
        <v>174</v>
      </c>
      <c r="B3" t="s">
        <v>175</v>
      </c>
      <c r="C3" t="s">
        <v>176</v>
      </c>
      <c r="D3" t="s">
        <v>60</v>
      </c>
      <c r="F3" t="s">
        <v>62</v>
      </c>
    </row>
    <row r="4" spans="1:8" x14ac:dyDescent="0.25">
      <c r="A4" t="s">
        <v>177</v>
      </c>
      <c r="C4" t="s">
        <v>67</v>
      </c>
      <c r="D4" t="s">
        <v>178</v>
      </c>
      <c r="F4" t="s">
        <v>179</v>
      </c>
    </row>
    <row r="5" spans="1:8" x14ac:dyDescent="0.25">
      <c r="A5" t="s">
        <v>180</v>
      </c>
      <c r="C5" t="s">
        <v>56</v>
      </c>
      <c r="D5" t="s">
        <v>120</v>
      </c>
    </row>
    <row r="6" spans="1:8" x14ac:dyDescent="0.25">
      <c r="A6" t="s">
        <v>181</v>
      </c>
      <c r="C6" t="s">
        <v>182</v>
      </c>
      <c r="E6" t="s">
        <v>183</v>
      </c>
      <c r="G6" t="s">
        <v>184</v>
      </c>
    </row>
    <row r="7" spans="1:8" x14ac:dyDescent="0.25">
      <c r="A7" t="s">
        <v>185</v>
      </c>
      <c r="E7" t="s">
        <v>186</v>
      </c>
      <c r="G7" t="s">
        <v>187</v>
      </c>
    </row>
    <row r="8" spans="1:8" x14ac:dyDescent="0.25">
      <c r="E8" t="s">
        <v>188</v>
      </c>
      <c r="G8" t="s">
        <v>189</v>
      </c>
    </row>
    <row r="9" spans="1:8" x14ac:dyDescent="0.25">
      <c r="E9" t="s">
        <v>190</v>
      </c>
    </row>
    <row r="10" spans="1:8" x14ac:dyDescent="0.25">
      <c r="E10" t="s">
        <v>191</v>
      </c>
    </row>
    <row r="12" spans="1:8" s="11" customFormat="1" ht="74.25" customHeight="1" x14ac:dyDescent="0.25">
      <c r="A12" s="20"/>
      <c r="C12" s="21"/>
      <c r="D12" s="14"/>
      <c r="H12" s="11" t="s">
        <v>192</v>
      </c>
    </row>
    <row r="13" spans="1:8" s="11" customFormat="1" ht="74.25" customHeight="1" x14ac:dyDescent="0.25">
      <c r="A13" s="20"/>
      <c r="C13" s="21"/>
      <c r="D13" s="14"/>
      <c r="H13" s="11" t="s">
        <v>193</v>
      </c>
    </row>
    <row r="14" spans="1:8" s="11" customFormat="1" ht="74.25" customHeight="1" x14ac:dyDescent="0.25">
      <c r="A14" s="20"/>
      <c r="C14" s="21"/>
      <c r="D14" s="10"/>
      <c r="H14" s="11" t="s">
        <v>194</v>
      </c>
    </row>
    <row r="15" spans="1:8" s="11" customFormat="1" ht="74.25" customHeight="1" x14ac:dyDescent="0.25">
      <c r="A15" s="20"/>
      <c r="C15" s="21"/>
      <c r="D15" s="10"/>
      <c r="H15" s="11" t="s">
        <v>195</v>
      </c>
    </row>
    <row r="16" spans="1:8" s="11" customFormat="1" ht="74.25" customHeight="1" thickBot="1" x14ac:dyDescent="0.3">
      <c r="A16" s="20"/>
      <c r="C16" s="21"/>
      <c r="D16" s="13"/>
    </row>
    <row r="17" spans="1:4" s="11" customFormat="1" ht="74.25" customHeight="1" x14ac:dyDescent="0.25">
      <c r="A17" s="20"/>
      <c r="C17" s="21"/>
      <c r="D17" s="12"/>
    </row>
    <row r="18" spans="1:4" s="11" customFormat="1" ht="74.25" customHeight="1" x14ac:dyDescent="0.25">
      <c r="A18" s="20"/>
      <c r="C18" s="21"/>
      <c r="D18" s="14"/>
    </row>
    <row r="19" spans="1:4" s="11" customFormat="1" ht="74.25" customHeight="1" x14ac:dyDescent="0.25">
      <c r="A19" s="20"/>
      <c r="C19" s="21"/>
      <c r="D19" s="14"/>
    </row>
    <row r="20" spans="1:4" s="11" customFormat="1" ht="74.25" customHeight="1" x14ac:dyDescent="0.25">
      <c r="A20" s="20"/>
      <c r="C20" s="21"/>
      <c r="D20" s="14"/>
    </row>
    <row r="21" spans="1:4" s="11" customFormat="1" ht="74.25" customHeight="1" thickBot="1" x14ac:dyDescent="0.3">
      <c r="A21" s="20"/>
      <c r="C21" s="22"/>
      <c r="D21" s="14"/>
    </row>
    <row r="22" spans="1:4" ht="18.75" thickBot="1" x14ac:dyDescent="0.3">
      <c r="C22" s="22"/>
      <c r="D22" s="12"/>
    </row>
    <row r="23" spans="1:4" ht="18.75" thickBot="1" x14ac:dyDescent="0.3">
      <c r="C23" s="22"/>
      <c r="D23" s="9"/>
    </row>
    <row r="24" spans="1:4" ht="18" x14ac:dyDescent="0.25">
      <c r="C24" s="23"/>
      <c r="D24" s="12"/>
    </row>
    <row r="25" spans="1:4" ht="18" x14ac:dyDescent="0.25">
      <c r="C25" s="23"/>
      <c r="D25" s="14"/>
    </row>
    <row r="26" spans="1:4" ht="18" x14ac:dyDescent="0.25">
      <c r="C26" s="23"/>
      <c r="D26" s="14"/>
    </row>
    <row r="27" spans="1:4" ht="18.75" thickBot="1" x14ac:dyDescent="0.3">
      <c r="C27" s="23"/>
      <c r="D27" s="13"/>
    </row>
    <row r="28" spans="1:4" ht="18" x14ac:dyDescent="0.25">
      <c r="C28" s="23"/>
      <c r="D28" s="12"/>
    </row>
    <row r="29" spans="1:4" ht="18" x14ac:dyDescent="0.25">
      <c r="C29" s="23"/>
      <c r="D29" s="14"/>
    </row>
    <row r="30" spans="1:4" ht="18" x14ac:dyDescent="0.25">
      <c r="C30" s="23"/>
      <c r="D30" s="14"/>
    </row>
    <row r="31" spans="1:4" ht="18" x14ac:dyDescent="0.25">
      <c r="C31" s="23"/>
      <c r="D31" s="14"/>
    </row>
    <row r="32" spans="1:4" ht="18" x14ac:dyDescent="0.25">
      <c r="C32" s="24"/>
      <c r="D32" s="14"/>
    </row>
    <row r="33" spans="3:4" ht="18" x14ac:dyDescent="0.25">
      <c r="C33" s="24"/>
      <c r="D33" s="14"/>
    </row>
    <row r="34" spans="3:4" ht="18" x14ac:dyDescent="0.25">
      <c r="C34" s="24"/>
      <c r="D34" s="13"/>
    </row>
    <row r="35" spans="3:4" ht="18" x14ac:dyDescent="0.25">
      <c r="C35" s="24"/>
      <c r="D35" s="13"/>
    </row>
    <row r="36" spans="3:4" ht="18" x14ac:dyDescent="0.25">
      <c r="C36" s="24"/>
      <c r="D36" s="13"/>
    </row>
    <row r="37" spans="3:4" ht="18" x14ac:dyDescent="0.25">
      <c r="C37" s="24"/>
      <c r="D37" s="13"/>
    </row>
    <row r="38" spans="3:4" ht="18" x14ac:dyDescent="0.25">
      <c r="C38" s="24"/>
      <c r="D38" s="16"/>
    </row>
    <row r="39" spans="3:4" ht="18" x14ac:dyDescent="0.25">
      <c r="C39" s="24"/>
      <c r="D39" s="16"/>
    </row>
    <row r="40" spans="3:4" ht="18" x14ac:dyDescent="0.25">
      <c r="C40" s="25"/>
      <c r="D40" s="16"/>
    </row>
    <row r="41" spans="3:4" ht="18" x14ac:dyDescent="0.25">
      <c r="C41" s="25"/>
      <c r="D41" s="16"/>
    </row>
    <row r="42" spans="3:4" ht="18.75" thickBot="1" x14ac:dyDescent="0.3">
      <c r="C42" s="26"/>
      <c r="D42" s="16"/>
    </row>
    <row r="43" spans="3:4" ht="18" x14ac:dyDescent="0.25">
      <c r="C43" s="27"/>
      <c r="D43" s="12"/>
    </row>
    <row r="44" spans="3:4" ht="18" x14ac:dyDescent="0.25">
      <c r="C44" s="28"/>
      <c r="D44" s="13"/>
    </row>
    <row r="45" spans="3:4" ht="18" x14ac:dyDescent="0.25">
      <c r="C45" s="28"/>
      <c r="D45" s="13"/>
    </row>
    <row r="46" spans="3:4" ht="18" x14ac:dyDescent="0.25">
      <c r="C46" s="28"/>
      <c r="D46" s="16"/>
    </row>
    <row r="47" spans="3:4" ht="18.75" thickBot="1" x14ac:dyDescent="0.3">
      <c r="C47" s="29"/>
      <c r="D47" s="15"/>
    </row>
    <row r="48" spans="3:4" ht="18" x14ac:dyDescent="0.25">
      <c r="C48" s="30"/>
    </row>
    <row r="49" spans="3:3" ht="18" x14ac:dyDescent="0.25">
      <c r="C49" s="30"/>
    </row>
    <row r="50" spans="3:3" ht="18" x14ac:dyDescent="0.25">
      <c r="C50" s="30"/>
    </row>
    <row r="51" spans="3:3" ht="18" x14ac:dyDescent="0.25">
      <c r="C51" s="30"/>
    </row>
    <row r="52" spans="3:3" ht="18" x14ac:dyDescent="0.25">
      <c r="C52" s="31"/>
    </row>
    <row r="53" spans="3:3" ht="18" x14ac:dyDescent="0.25">
      <c r="C53" s="31"/>
    </row>
    <row r="54" spans="3:3" ht="18" x14ac:dyDescent="0.25">
      <c r="C54" s="31"/>
    </row>
    <row r="55" spans="3:3" ht="18" x14ac:dyDescent="0.25">
      <c r="C55" s="31"/>
    </row>
    <row r="56" spans="3:3" ht="18" x14ac:dyDescent="0.25">
      <c r="C56" s="32"/>
    </row>
    <row r="57" spans="3:3" ht="18" x14ac:dyDescent="0.25">
      <c r="C57" s="33"/>
    </row>
    <row r="58" spans="3:3" ht="18" x14ac:dyDescent="0.25">
      <c r="C58" s="33"/>
    </row>
    <row r="59" spans="3:3" ht="18" x14ac:dyDescent="0.25">
      <c r="C59" s="33"/>
    </row>
    <row r="60" spans="3:3" ht="18.75" thickBot="1" x14ac:dyDescent="0.3">
      <c r="C60" s="34"/>
    </row>
    <row r="61" spans="3:3" ht="18" x14ac:dyDescent="0.25">
      <c r="C61" s="35"/>
    </row>
    <row r="62" spans="3:3" ht="18" x14ac:dyDescent="0.25">
      <c r="C62" s="36"/>
    </row>
    <row r="63" spans="3:3" ht="18" x14ac:dyDescent="0.25">
      <c r="C63" s="36"/>
    </row>
    <row r="64" spans="3:3" ht="18" x14ac:dyDescent="0.25">
      <c r="C64" s="36"/>
    </row>
    <row r="65" spans="3:3" ht="18" x14ac:dyDescent="0.25">
      <c r="C65" s="36"/>
    </row>
    <row r="66" spans="3:3" ht="18" x14ac:dyDescent="0.25">
      <c r="C66" s="37"/>
    </row>
    <row r="67" spans="3:3" ht="18" x14ac:dyDescent="0.25">
      <c r="C67" s="37"/>
    </row>
    <row r="68" spans="3:3" ht="18" x14ac:dyDescent="0.25">
      <c r="C68" s="37"/>
    </row>
    <row r="69" spans="3:3" ht="18" x14ac:dyDescent="0.25">
      <c r="C69" s="37"/>
    </row>
    <row r="70" spans="3:3" ht="18" x14ac:dyDescent="0.25">
      <c r="C70" s="37"/>
    </row>
    <row r="71" spans="3:3" ht="18" x14ac:dyDescent="0.25">
      <c r="C71" s="38"/>
    </row>
    <row r="72" spans="3:3" ht="18" x14ac:dyDescent="0.25">
      <c r="C72" s="37"/>
    </row>
    <row r="73" spans="3:3" ht="18" x14ac:dyDescent="0.25">
      <c r="C73" s="37"/>
    </row>
    <row r="74" spans="3:3" ht="18" x14ac:dyDescent="0.25">
      <c r="C74" s="37"/>
    </row>
    <row r="75" spans="3:3" ht="18" x14ac:dyDescent="0.25">
      <c r="C75" s="37"/>
    </row>
    <row r="76" spans="3:3" ht="18" x14ac:dyDescent="0.25">
      <c r="C76" s="37"/>
    </row>
    <row r="77" spans="3:3" ht="18" x14ac:dyDescent="0.25">
      <c r="C77" s="37"/>
    </row>
    <row r="78" spans="3:3" ht="18" x14ac:dyDescent="0.25">
      <c r="C78" s="37"/>
    </row>
    <row r="79" spans="3:3" ht="18" x14ac:dyDescent="0.25">
      <c r="C79" s="36"/>
    </row>
    <row r="80" spans="3:3" ht="18" x14ac:dyDescent="0.25">
      <c r="C80" s="36"/>
    </row>
    <row r="81" spans="3:3" ht="18" x14ac:dyDescent="0.25">
      <c r="C81" s="36"/>
    </row>
    <row r="82" spans="3:3" ht="18" x14ac:dyDescent="0.25">
      <c r="C82" s="36"/>
    </row>
    <row r="83" spans="3:3" ht="18" x14ac:dyDescent="0.25">
      <c r="C83" s="36"/>
    </row>
    <row r="84" spans="3:3" ht="18" x14ac:dyDescent="0.25">
      <c r="C84" s="36"/>
    </row>
    <row r="85" spans="3:3" ht="18" x14ac:dyDescent="0.25">
      <c r="C85" s="39"/>
    </row>
    <row r="86" spans="3:3" ht="18" x14ac:dyDescent="0.25">
      <c r="C86" s="36"/>
    </row>
    <row r="87" spans="3:3" ht="18" x14ac:dyDescent="0.25">
      <c r="C87" s="36"/>
    </row>
    <row r="88" spans="3:3" ht="18.75" thickBot="1" x14ac:dyDescent="0.3">
      <c r="C88" s="40"/>
    </row>
    <row r="89" spans="3:3" ht="18" x14ac:dyDescent="0.25">
      <c r="C89" s="41"/>
    </row>
    <row r="90" spans="3:3" ht="18" x14ac:dyDescent="0.25">
      <c r="C90" s="37"/>
    </row>
    <row r="91" spans="3:3" ht="18" x14ac:dyDescent="0.25">
      <c r="C91" s="37"/>
    </row>
    <row r="92" spans="3:3" ht="18" x14ac:dyDescent="0.25">
      <c r="C92" s="37"/>
    </row>
    <row r="93" spans="3:3" ht="18" x14ac:dyDescent="0.25">
      <c r="C93" s="37"/>
    </row>
    <row r="94" spans="3:3" ht="18.75" thickBot="1" x14ac:dyDescent="0.3">
      <c r="C94" s="42"/>
    </row>
    <row r="99" spans="2:3" x14ac:dyDescent="0.25">
      <c r="B99" t="s">
        <v>50</v>
      </c>
      <c r="C99" t="s">
        <v>196</v>
      </c>
    </row>
    <row r="100" spans="2:3" x14ac:dyDescent="0.25">
      <c r="B100" s="18">
        <v>1167</v>
      </c>
      <c r="C100" s="11" t="s">
        <v>197</v>
      </c>
    </row>
    <row r="101" spans="2:3" ht="30" x14ac:dyDescent="0.25">
      <c r="B101" s="18">
        <v>1131</v>
      </c>
      <c r="C101" s="11" t="s">
        <v>198</v>
      </c>
    </row>
    <row r="102" spans="2:3" x14ac:dyDescent="0.25">
      <c r="B102" s="18">
        <v>1177</v>
      </c>
      <c r="C102" s="11" t="s">
        <v>199</v>
      </c>
    </row>
    <row r="103" spans="2:3" ht="30" x14ac:dyDescent="0.25">
      <c r="B103" s="18">
        <v>1094</v>
      </c>
      <c r="C103" s="11" t="s">
        <v>200</v>
      </c>
    </row>
    <row r="104" spans="2:3" x14ac:dyDescent="0.25">
      <c r="B104" s="18">
        <v>1128</v>
      </c>
      <c r="C104" s="11" t="s">
        <v>201</v>
      </c>
    </row>
    <row r="105" spans="2:3" ht="30" x14ac:dyDescent="0.25">
      <c r="B105" s="18">
        <v>1095</v>
      </c>
      <c r="C105" s="11" t="s">
        <v>202</v>
      </c>
    </row>
    <row r="106" spans="2:3" ht="30" x14ac:dyDescent="0.25">
      <c r="B106" s="18">
        <v>1129</v>
      </c>
      <c r="C106" s="11" t="s">
        <v>203</v>
      </c>
    </row>
    <row r="107" spans="2:3" ht="45" x14ac:dyDescent="0.25">
      <c r="B107" s="18">
        <v>1120</v>
      </c>
      <c r="C107" s="11" t="s">
        <v>204</v>
      </c>
    </row>
    <row r="108" spans="2:3" x14ac:dyDescent="0.25">
      <c r="B108" s="17"/>
    </row>
    <row r="109" spans="2:3" x14ac:dyDescent="0.25">
      <c r="B109" s="17"/>
    </row>
  </sheetData>
  <phoneticPr fontId="20" type="noConversion"/>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juan.jimenez</dc:creator>
  <cp:lastModifiedBy>Juan Sebastian Jimenez Castro</cp:lastModifiedBy>
  <cp:revision/>
  <dcterms:created xsi:type="dcterms:W3CDTF">2016-04-29T15:58:00Z</dcterms:created>
  <dcterms:modified xsi:type="dcterms:W3CDTF">2018-06-27T22:30:28Z</dcterms:modified>
</cp:coreProperties>
</file>