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795" windowHeight="11190" tabRatio="327" activeTab="0"/>
  </bookViews>
  <sheets>
    <sheet name="PLAN GESTION POR PROCESO" sheetId="1" r:id="rId1"/>
    <sheet name="Hoja2" sheetId="2" state="hidden" r:id="rId2"/>
  </sheets>
  <definedNames>
    <definedName name="_xlnm.Print_Area" localSheetId="0">'PLAN GESTION POR PROCESO'!$A$1:$BC$36</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Leonel Sanchez Hernandez</author>
    <author>Carmen Irina Osorio Morales</author>
  </authors>
  <commentList>
    <comment ref="X17" authorId="0">
      <text>
        <r>
          <rPr>
            <b/>
            <sz val="8"/>
            <rFont val="Tahoma"/>
            <family val="2"/>
          </rPr>
          <t>juan.jimenez:</t>
        </r>
        <r>
          <rPr>
            <sz val="8"/>
            <rFont val="Tahoma"/>
            <family val="2"/>
          </rPr>
          <t xml:space="preserve">
Al insertar el codigo del proyecto automaticamente se despliega el nombre del proyecto</t>
        </r>
      </text>
    </comment>
    <comment ref="B16" authorId="0">
      <text>
        <r>
          <rPr>
            <b/>
            <sz val="8"/>
            <rFont val="Tahoma"/>
            <family val="2"/>
          </rPr>
          <t>juan.jimenez:</t>
        </r>
        <r>
          <rPr>
            <sz val="8"/>
            <rFont val="Tahoma"/>
            <family val="2"/>
          </rPr>
          <t xml:space="preserve">
Seleccionar el objetivo estrategico asociado al proceso</t>
        </r>
      </text>
    </comment>
    <comment ref="K16" authorId="0">
      <text>
        <r>
          <rPr>
            <b/>
            <sz val="8"/>
            <rFont val="Tahoma"/>
            <family val="2"/>
          </rPr>
          <t>juan.jimenez:</t>
        </r>
        <r>
          <rPr>
            <sz val="8"/>
            <rFont val="Tahoma"/>
            <family val="2"/>
          </rPr>
          <t xml:space="preserve">
Establecer el tipo programacion:
- Suma
-Constante
-Creciente
-Decreciente</t>
        </r>
      </text>
    </comment>
    <comment ref="R16" authorId="0">
      <text>
        <r>
          <rPr>
            <b/>
            <sz val="8"/>
            <rFont val="Tahoma"/>
            <family val="2"/>
          </rPr>
          <t>juan.jimenez:</t>
        </r>
        <r>
          <rPr>
            <sz val="8"/>
            <rFont val="Tahoma"/>
            <family val="2"/>
          </rPr>
          <t xml:space="preserve">
Establecer el tipo de indicador para la medicion: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financiacion
-Recursos Inversion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25" authorId="0">
      <text>
        <r>
          <rPr>
            <b/>
            <sz val="20"/>
            <rFont val="Tahoma"/>
            <family val="2"/>
          </rPr>
          <t>EL CUMPLIMIENTO DE LOS PLANES DE MEJORAMIENTO CON BUREAU VERITAS (CALIDAD) TENDRÁ MAYOR PESO PROPORCIONAL EN EL AVANCE DE ESTA META</t>
        </r>
      </text>
    </comment>
    <comment ref="E26" authorId="0">
      <text>
        <r>
          <rPr>
            <b/>
            <sz val="20"/>
            <rFont val="Tahoma"/>
            <family val="2"/>
          </rPr>
          <t>AMARILLO - METAS TRANSVERSALES ASOCIADAS AL MEJORAMIENTO DEL SISTEMA DE GESTIÓN DE LA ENTIDAD</t>
        </r>
      </text>
    </comment>
    <comment ref="M18" authorId="1">
      <text>
        <r>
          <rPr>
            <b/>
            <sz val="10"/>
            <rFont val="Tahoma"/>
            <family val="2"/>
          </rPr>
          <t>Leonel Sanchez Hernandez:</t>
        </r>
        <r>
          <rPr>
            <sz val="10"/>
            <rFont val="Tahoma"/>
            <family val="2"/>
          </rPr>
          <t xml:space="preserve">
Explicado por las siguientes actibvidades:
1. Socialización a los funcionarios para el conocimiento del Modelo y Herramienta para el autodiagnostico.
2. Furag
3. Plan de Trabajo
</t>
        </r>
      </text>
    </comment>
    <comment ref="AK25" authorId="2">
      <text>
        <r>
          <rPr>
            <b/>
            <sz val="9"/>
            <rFont val="Tahoma"/>
            <family val="2"/>
          </rPr>
          <t>Carmen Irina Osorio Morales:</t>
        </r>
        <r>
          <rPr>
            <sz val="9"/>
            <rFont val="Tahoma"/>
            <family val="2"/>
          </rPr>
          <t xml:space="preserve">
</t>
        </r>
      </text>
    </comment>
    <comment ref="AL25" authorId="2">
      <text>
        <r>
          <rPr>
            <b/>
            <sz val="9"/>
            <rFont val="Tahoma"/>
            <family val="2"/>
          </rPr>
          <t xml:space="preserve">Carmen Irina Osorio Morales memorandos Nos: 20171300217543, 20171300254933, 20171300295193            20171300304703 y actas de fechas: 5 y 16 de junio/17
</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<sst xmlns="http://schemas.openxmlformats.org/spreadsheetml/2006/main" count="350" uniqueCount="219">
  <si>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</si>
  <si>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</si>
  <si>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</si>
  <si>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</si>
  <si>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</si>
  <si>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</si>
  <si>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</si>
  <si>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</si>
  <si>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</si>
  <si>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</si>
  <si>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</si>
  <si>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</si>
  <si>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</si>
  <si>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</si>
  <si>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</si>
  <si>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</si>
  <si>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</si>
  <si>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</si>
  <si>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</si>
  <si>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</si>
  <si>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</si>
  <si>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</si>
  <si>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</si>
  <si>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</si>
  <si>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</si>
  <si>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</si>
  <si>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</si>
  <si>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</si>
  <si>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</si>
  <si>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</si>
  <si>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</si>
  <si>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</si>
  <si>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</si>
  <si>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</si>
  <si>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</si>
  <si>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</si>
  <si>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</si>
  <si>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</si>
  <si>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</si>
  <si>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</si>
  <si>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</si>
  <si>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</si>
  <si>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</si>
  <si>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</si>
  <si>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</si>
  <si>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</si>
  <si>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</si>
  <si>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</si>
  <si>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</si>
  <si>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</si>
  <si>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</si>
  <si>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</si>
  <si>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</si>
  <si>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</si>
  <si>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</si>
  <si>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</si>
  <si>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</si>
  <si>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</si>
  <si>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</si>
  <si>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</si>
  <si>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</si>
  <si>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</si>
  <si>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</si>
  <si>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</si>
  <si>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</si>
  <si>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</si>
  <si>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</si>
  <si>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</si>
  <si>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</si>
  <si>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</si>
  <si>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</si>
  <si>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</si>
  <si>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</si>
  <si>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</si>
  <si>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</si>
  <si>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</si>
  <si>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</si>
  <si>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</si>
  <si>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</si>
  <si>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t>TIPO DE META</t>
  </si>
  <si>
    <t>META PLAN DE GESTION VIGENCIA</t>
  </si>
  <si>
    <t>META CUATRIENAL PLAN ESTRATEGICO SDG</t>
  </si>
  <si>
    <t>I TRI</t>
  </si>
  <si>
    <t>II TRI</t>
  </si>
  <si>
    <t>III TRI</t>
  </si>
  <si>
    <t>IV TRI</t>
  </si>
  <si>
    <t>EVALUACIÓN FINAL PLAN DE GESTION</t>
  </si>
  <si>
    <t>Línea base del perfil del riesgo</t>
  </si>
  <si>
    <t>(No. De acciones de plan de mejoramiento responsabilidad del proceso documentadas y vigentes/No. De acciones bajo responsabilidad del proceso)*100</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</si>
  <si>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</si>
  <si>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</si>
  <si>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</si>
  <si>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</si>
  <si>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</si>
  <si>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</si>
  <si>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</si>
  <si>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</si>
  <si>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</si>
  <si>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6. Integrar las herramientas de planeación, gestión y control, con enfoque de innovación, mejoramiento continuo, responsabilidad social, desarrollo integral del talento humano y transparencia</t>
  </si>
  <si>
    <t>RUTINARIA</t>
  </si>
  <si>
    <t>RETADORA (MEJORA)</t>
  </si>
  <si>
    <t>GESTION</t>
  </si>
  <si>
    <t>SOSTENIBILIDAD DEL SISTEMA DE GESTIÓN</t>
  </si>
  <si>
    <t>SOTENIBILIDAD DEL SISTEMA DE GESTIÓN</t>
  </si>
  <si>
    <t>(No. De Documentos actualizados según el  Plan/No. De Documentos previstos para actualización en el Plan  )*100</t>
  </si>
  <si>
    <t>Consumo de papel según loa datos entregados por el area Administrativa</t>
  </si>
  <si>
    <t>(Consumo respectivo 2017/consumo respectivo 2016) *100</t>
  </si>
  <si>
    <t>Consumo de papel 2017</t>
  </si>
  <si>
    <t>Datos entregados por la Dirección Administrativa</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</si>
  <si>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</si>
  <si>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</si>
  <si>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</si>
  <si>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</si>
  <si>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</si>
  <si>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</si>
  <si>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</si>
  <si>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</si>
  <si>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</si>
  <si>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</si>
  <si>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</si>
  <si>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</si>
  <si>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</si>
  <si>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Dependencia: OFICINA ASESORA DE PLANEACIÓN</t>
  </si>
  <si>
    <t>Un Autodiagnostico Institucional y Sectorial Elaborado y socializado</t>
  </si>
  <si>
    <t>OAP</t>
  </si>
  <si>
    <t xml:space="preserve">Informes de seguimiento  y análisis al cumplimiento de metas sectoriales Plan de Distrital de Desarrollo responsabilidad del Sector Gobierno, presentados </t>
  </si>
  <si>
    <t xml:space="preserve">Sumatoria de Informes de seguimiento  y análisis al cumplimiento de metas sectoriales Plan de Distrital de Desarrollo responsabilidad del Sector Gobierno, presentados </t>
  </si>
  <si>
    <t>INFORMES DE SEGUIMIENTO Y ANALISIS AL CUMPLIMIENTO</t>
  </si>
  <si>
    <t>GRUPO DE PLANEACIÒN SECTORIAL</t>
  </si>
  <si>
    <t xml:space="preserve">Requerimientos atendidos en el tema de formulacion, adopcion, ejecucion, monitoreo y/o  evaluacion de las politicas publicas del Sector Gobierno </t>
  </si>
  <si>
    <t>(Requerimientos atendidos en el tema de formulacion, adopcion, ejecucion, monitoreo y/o  evaluacion de las politicas publicas del Sector Gobierno / Requerimientos solicitados  en el tema de formulacion, adopcion, ejecucion, monitoreo y/o  evaluacion de las politicas publicas del Sector Gobierno)* 100</t>
  </si>
  <si>
    <t xml:space="preserve">Requerimientos atendidos en el tema de formulacion, adopcion, ejecucion, monitoreo y/o  evaluacion de las politicas publicas </t>
  </si>
  <si>
    <t>Requerimientos atendidos en el tema de formulación de proyectos, plan anual de adquisiciones y anteproyecto anual de presupuesto.</t>
  </si>
  <si>
    <t>(Requerimientos atendidos en el tema de formulación de proyectos, plan anual de adquisiciones y anteproyecto anual de presupuesto. / Requerimientos solicitados en el tema de formulación de proyectos, plan anual de adquisiciones y anteproyecto anual de presupuesto)* 100</t>
  </si>
  <si>
    <t xml:space="preserve"> informe del inventario con el estado actual de las instancias de coordinación </t>
  </si>
  <si>
    <t>(No. de espacios en las que participó el proceso/ No. de espacios convocados relacionados con el Sistema de gestion de la entidad)*100</t>
  </si>
  <si>
    <t>SECRETARIA DISTRITAL DE GOBIERNO
PROCESO PLANEACIÓN Y GESTIÓN SECTORIAL</t>
  </si>
  <si>
    <t>Informes de seguimiento a las metas del sector</t>
  </si>
  <si>
    <t>requerimientos y soportes de respuesta en las carpetas físicas y magnéticas de las politicas publicas sectoriales</t>
  </si>
  <si>
    <t>un inventario del estado de las instancias de coordinacion del sector gobierno</t>
  </si>
  <si>
    <t>Sumatoria de avance en la elaboración del autodiagnóstico para la implementación del Modelo Integrado de Planeación y Gestión Institucional y Sectorial</t>
  </si>
  <si>
    <t>Sumatoria en la elaboración del inventario de instancias de coordinación del sector gobierno</t>
  </si>
  <si>
    <t>No se programó esta meta para el primer trimestre</t>
  </si>
  <si>
    <t xml:space="preserve">requerimientos y soportes de respuesta en las carpetas físicas y magnéticas de los proyectos de inversion y seguimiento del sector </t>
  </si>
  <si>
    <t xml:space="preserve">1.Se adelanto la socialización del modelo integrado de gestion realizada el dia 16 de Marzo de 2017, de acuerdo con los cambios que se esperan a partir del art. 133 de la Ley 1753 de 2015, teniendo en cuenta los antecedentes del Sistema Integrado de Gestión y del proyecto del Modelo Integrado de Planeación y Gestión 2 de la Función Pública.
2.Diligenciamiento del formato FURAG del DAFP.
3.Formulación del plan de trabajo para la elaboración del autodiagnóstico  </t>
  </si>
  <si>
    <t xml:space="preserve">Durante el primer trimestre se avanzo en las actividades de: Recolección, consolidación y revisión de información según reporte de las dependencias sobre los espacios  e instancias de participación de la Secretaria Distrital de Gobierno. </t>
  </si>
  <si>
    <t>1. Actas de reuniones de las mesas de trabajo que se encuentran en el recurso compartido de planeacion sectorial en la siguiente ruta:
Y:\plan de gestion\META 3. ASESORIA POLITICAS PUBLICAS\EVIDENCIAS I TRIMESTRE</t>
  </si>
  <si>
    <t>(No. de reportes remitidos oportunamente a la OAP/ No. De reportes relacionados con el Sistema de gestión de la entidad)*100</t>
  </si>
  <si>
    <t>Esta meta muestra las mismas acciones de la meta 1</t>
  </si>
  <si>
    <t>1. documento borrador de la caracterización del proceso "Planeación y Gestión Sectorial"
2. Envio de correo sobre el trabajo elaborado por el grupo de planeación sectorial. 
3. Proyectos de decreto, exposición de motivos y resolucion del comite sectorial de desarrollo adminsitrativo
Y:\plan de gestion\META 11. ACTUALIZACIÓN DOCUMENTACION DEL PROCESO-SIG\EVIDENCIAS PRIMER TRIMESTRE</t>
  </si>
  <si>
    <t>Durante el primer trimestre la Oficina Asesora de Planeación atendio los siguientes requerimientos:
1. Participacion en mesas de levantamiento de indicadores de politica publcia de infancia y adolescencia en Bogotá
2. En el mes de enero, se realizó el seguimiento a la política pública de Discapacidad. 
3. En el mes de febrero se realizó el reporte de plan de acción de la política pública LGBTI 2017-2020
4. En el mes de marzo se adelantarón 7 mesas de trabajo de las siguientes políticas públicas:
- Propuesta de política pública integral de derechos humanos
- Propuesta de política pública de espacio público
- Propuesta de política pública de participación ciudadana, convivencia y propiedad horizontal.
Es importante mencionar que realizaron mesas de trabajo adicionales, las cuales fueron establecidas telefonicamente.</t>
  </si>
  <si>
    <t>Se realizaron mesas de trabajo al interior del grupo de planeación sectorial para caracterizar el proceso.</t>
  </si>
  <si>
    <t>1.Acta de socialización ubicada en La carperta compartida de Planeación Sectorial. 
2.Actas de reuniones de diligenciamiento del FURAG 
3. Documento plan de trabajo para el autodiagnostico
Las evidencias se encuentran en el recurso compartido de planeacion sectorial en la siguiente ruta:
Y:\plan de gestion\META 1. AUTODIAGNOSTICO MIPG\EVIDENCIAS I TRIMESTRE</t>
  </si>
  <si>
    <t>No se solicitó reporte de riesgos durante el trimestre</t>
  </si>
  <si>
    <t>acta de reunion y cronograma de trabajo para la actualizacion del procedimiento e las instrucciones de trabajo de acuerdo a lo establecido en las acciones del plan de mejora .
Y:\plan de gestion\META 8. ACCIONES CORRECTIVAS PROCESO\PRIMER TRIMESTRE
La evidencia de la formulacion se encuentra en elaplicativo SIG plan de mejoramiento 814.</t>
  </si>
  <si>
    <t>Se han revisado las acciones y los responsables del plan de mejoramiento 814 cargado al anterior proceso de Planeación y Gerencia Estrategica (con 23 entre hallazgos y recomendaciones), de los cuales se establecio cronograma de trabajo para la actualizacion de los docuemetnos soportes de la gestion de proyectos de inversión</t>
  </si>
  <si>
    <r>
      <t xml:space="preserve">VIGENCIA DE LA PLANEACIÓN: </t>
    </r>
    <r>
      <rPr>
        <sz val="12"/>
        <rFont val="Calibri"/>
        <family val="2"/>
      </rPr>
      <t>2017</t>
    </r>
  </si>
  <si>
    <r>
      <t>Objetivo Proceso:</t>
    </r>
    <r>
      <rPr>
        <sz val="12"/>
        <rFont val="Calibri"/>
        <family val="2"/>
      </rPr>
      <t xml:space="preserve">  </t>
    </r>
    <r>
      <rPr>
        <sz val="12"/>
        <color indexed="53"/>
        <rFont val="Calibri"/>
        <family val="2"/>
      </rPr>
      <t>en revisión</t>
    </r>
  </si>
  <si>
    <r>
      <t>Alcance del Proceso:</t>
    </r>
    <r>
      <rPr>
        <sz val="12"/>
        <rFont val="Calibri"/>
        <family val="2"/>
      </rPr>
      <t xml:space="preserve"> </t>
    </r>
    <r>
      <rPr>
        <sz val="12"/>
        <color indexed="53"/>
        <rFont val="Calibri"/>
        <family val="2"/>
      </rPr>
      <t>en revisión</t>
    </r>
  </si>
  <si>
    <r>
      <t xml:space="preserve">Producto: </t>
    </r>
    <r>
      <rPr>
        <sz val="12"/>
        <color indexed="53"/>
        <rFont val="Calibri"/>
        <family val="2"/>
      </rPr>
      <t>en revisión</t>
    </r>
  </si>
  <si>
    <r>
      <t>Líder del  Proceso:</t>
    </r>
    <r>
      <rPr>
        <sz val="12"/>
        <rFont val="Calibri"/>
        <family val="2"/>
      </rPr>
      <t xml:space="preserve"> Jefe Oficina Asesora de Planeación</t>
    </r>
  </si>
  <si>
    <r>
      <t>El documento quedará publicado en la intranet y se entiende por socializado: presentado en</t>
    </r>
    <r>
      <rPr>
        <b/>
        <sz val="12"/>
        <color indexed="10"/>
        <rFont val="Calibri"/>
        <family val="2"/>
      </rPr>
      <t xml:space="preserve"> comité directivo</t>
    </r>
    <r>
      <rPr>
        <sz val="12"/>
        <rFont val="Calibri"/>
        <family val="2"/>
      </rPr>
      <t xml:space="preserve"> y publicado en la intranet de la entidad</t>
    </r>
  </si>
  <si>
    <r>
      <t xml:space="preserve">Durante el primer trimestre la Oficina Asesora de Planeación atendio los siguientes requerimientos:
</t>
    </r>
    <r>
      <rPr>
        <b/>
        <sz val="12"/>
        <rFont val="Calibri"/>
        <family val="2"/>
      </rPr>
      <t>1.</t>
    </r>
    <r>
      <rPr>
        <sz val="12"/>
        <rFont val="Calibri"/>
        <family val="2"/>
      </rPr>
      <t xml:space="preserve"> Solicitud por correo electrónico del Gerente del proyecto 1094 fecha 28 de febrero de 2017, para la reprogramación del plan de acción del proyecto en SEGPLAN  vigencia 2017.                                   
</t>
    </r>
    <r>
      <rPr>
        <b/>
        <sz val="12"/>
        <rFont val="Calibri"/>
        <family val="2"/>
      </rPr>
      <t xml:space="preserve">2. </t>
    </r>
    <r>
      <rPr>
        <sz val="12"/>
        <rFont val="Calibri"/>
        <family val="2"/>
      </rPr>
      <t xml:space="preserve">Se atendió un requerimiento de actualización plan de acción en SIPSE del proyecto 1094 con radicado no. 20172000139243 del 24 de marzo de 2017.       </t>
    </r>
  </si>
  <si>
    <r>
      <t xml:space="preserve">1. Reporte SEGPLAN Plan de Accion 2016- 2020 componente de inversión y gestión por entidad, Reprogramación 2017 y ficha EBI del proyecto 1094 version 28 febrero 2017. 
</t>
    </r>
    <r>
      <rPr>
        <b/>
        <sz val="12"/>
        <rFont val="Calibri"/>
        <family val="2"/>
      </rPr>
      <t>2</t>
    </r>
    <r>
      <rPr>
        <sz val="12"/>
        <rFont val="Calibri"/>
        <family val="2"/>
      </rPr>
      <t xml:space="preserve">.  Reporte Sipse presupuesto </t>
    </r>
    <r>
      <rPr>
        <b/>
        <sz val="12"/>
        <color indexed="10"/>
        <rFont val="Calibri"/>
        <family val="2"/>
      </rPr>
      <t>4.</t>
    </r>
    <r>
      <rPr>
        <sz val="12"/>
        <rFont val="Calibri"/>
        <family val="2"/>
      </rPr>
      <t xml:space="preserve"> saldo de actividades y contratación del 30 de marzo de 2017. </t>
    </r>
  </si>
  <si>
    <t xml:space="preserve">1. Correo electrónico 25 de enero - 2017, a los directivos de la entidad con el fin de solicitarle la información de las instancias de participación.
2. Memorando de reiteración solicitud Información Instancias de participación con radicado 20171300073983 de fecha 20 de febrero de 2017.
</t>
  </si>
  <si>
    <r>
      <rPr>
        <b/>
        <sz val="12"/>
        <color indexed="8"/>
        <rFont val="Calibri"/>
        <family val="2"/>
      </rPr>
      <t xml:space="preserve">Nombre:            </t>
    </r>
    <r>
      <rPr>
        <sz val="12"/>
        <color indexed="8"/>
        <rFont val="Calibri"/>
        <family val="2"/>
      </rPr>
      <t xml:space="preserve">
</t>
    </r>
  </si>
  <si>
    <r>
      <t>Nombre:</t>
    </r>
    <r>
      <rPr>
        <sz val="12"/>
        <color indexed="8"/>
        <rFont val="Calibri"/>
        <family val="2"/>
      </rPr>
      <t xml:space="preserve"> </t>
    </r>
  </si>
  <si>
    <r>
      <t>Nombre:</t>
    </r>
    <r>
      <rPr>
        <sz val="12"/>
        <color indexed="8"/>
        <rFont val="Calibri"/>
        <family val="2"/>
      </rPr>
      <t xml:space="preserve"> 
</t>
    </r>
  </si>
  <si>
    <t>Con el fin de contar con información organizada y actualizada durante el segundo trimestre se realizaron acciones de actualización de las delegaciones realizadas a los directivos de la entidad, búsqueda de resoluciones internas de los comités. 
El despacho del Secretario de Gobierno entrega copia de las delegaciones realizadas con corte al mes de mayo de 2017 y se procede a realizar la actualización en la matriz.</t>
  </si>
  <si>
    <t>El 20 de abril se realizó el reporte de riesgos correspondiente al 1er trimestre de 2017</t>
  </si>
  <si>
    <t xml:space="preserve">Se elaboró y presentó el primer informe de seguimiento, el cual fue retroalimentado por la Jefe de la OAP y la coordinadora de Planeación Sectorial </t>
  </si>
  <si>
    <t>1) Informe de avance en word.
Las evidencias de la gestión adelantada se encuentran en el recurso compartido de planeación sectorial en la siguiente ruta:
Y:\plan de gestión\META 2. METAS SECTORIAL PDD\INFORMES/1ER INFORME SGTO METAS SECTOR</t>
  </si>
  <si>
    <t>Durante el segundo trimestre la Oficina Asesora de Planeación atendió los siguientes requerimientos:
1. En el mes de abril, se acompaño técnica y metodológicamente 11 mesas de trabajo, de diferentes políticas y propuestas de política pública.
2. En el mes de mayo, se acompaño técnica y metodológicamente 12 mesas de trabajo, de diferentes políticas y propuestas de política pública.
3. En el mes de junio,  se acompaño técnica y metodológicamente 15 mesas de trabajo, de diferentes políticas y propuestas de política pública.
A continuación se presentan las políticas públicas y las propuestas de política pública que tuvieron el respectivo acompañamiento por parte de la Oficina Asesora de Planeación.
1. Propuesta de política pública integral de derechos humanos
2. Propuesta de política pública de espacio público
3. Propuesta de política pública de participación ciudadana, convivencia y propiedad horizontal.
4. Propuesta de política pública de gestión y desarrollo local
5. Propuesta de política pública de Espacio Público
6. Propuesta de política pública de libertades fundamentales de religión, culto y conciencia.
7. Propuesta de política pública de transparencia, integridad y no tolerancia con la corrupción
8. Políticas Públicas de las poblaciones étnicas (Afrodescendientes, Indígenas, Raizal y Rrom)
9. Política Pública de infancia y adolescencia
10. Política Pública de comunicación comunitaria
Así mismo, se realizaron mesas de trabajo adicionales, las cuales fueron establecidas telefónicamente y/o solicitadas por la Oficina Asesora de Planeación.</t>
  </si>
  <si>
    <t>1. Actas de reuniones de las mesas de trabajo que se encuentran en el recurso compartido de planeación sectorial en la siguiente ruta:
Y:\Plan de gestión\META 3. ASESORIA POLITICAS PUBLICAS\EVIDENCIAS II TRIMESTRE
2. Carpetas físicas del acompañamiento que realiza la Oficina Asesora de Planeación a cada política pública.</t>
  </si>
  <si>
    <t xml:space="preserve">Carpeta Comités
Matriz  delegaciones Despacho del Secretario de Gobierno con corte a mayo.
Matriz delegaciones Dirección de  Dialogo Social.
 Radicados   20171700238473,   20174200235453
  20174000236043.
correo electrónico de fecha 27 de junio de 2017
</t>
  </si>
  <si>
    <t xml:space="preserve">Para establecer la línea base del perfil de riesgo del proceso el grupo de Planeación sectorial adelanto las siguientes actividades:
1.  Reunión explicativa de la metodología para la construcción del perfil de riesgo del proceso de Planeación y Gestión Sectorial y se inicio el proceso de construcción  
2.   Reunión para la construcción del perfil de riesgo del proceso de Planeación y Gestión Sectorial y diligenciamiento de la matriz de riesgo - versión preliminar.
3. Matriz de riesgos preliminar del proceso de Planeación y Gestión Sectorial </t>
  </si>
  <si>
    <t xml:space="preserve">1.  Acta de reunión explicativa de la metodología para la construcción del perfil de riesgo del proceso de Planeación y Gestión Sectorial y se inicio el proceso de construcción  - 24 de abril.
2.  Acta de reunión para la construcción del perfil de riesgo del proceso de Planeación y Gestión Sectorial y diligenciamiento de la matriz de riesgo - versión preliminar - 28 de abril.
3. Preliminar de matriz de riesgos del proceso de Planeación y Gestión Sectorial </t>
  </si>
  <si>
    <t>Se adelantan las  acciones para el cumplimiento del plan de mejoramiento 814, el cual al corte arroja un avance de 69.83%. Se aclara que las acciones no se encuentra vencidas.</t>
  </si>
  <si>
    <t>El reporte se encuentra en el aplicativo SIG asociado al plan de mejoramiento 814. y la ruta de acceso es la siguiente en la ruta compartida Planeación_Sectorial:\Plan de gestión\META 8. ACCIONES CORRECTIVAS PROCESO\SEGUNDO TRIMESTRE.</t>
  </si>
  <si>
    <t>acta de reunión, la cual se encuentra en la siguiente ruta de acceso de la carpeta compartida Planeación_Sectorial: Y:\Plan de gestión\META 9. REPORTES RIESGOS DEL PROCESO\ABRIL
El archivo de reporte se encuentra en el grupo de Planeación Institucional de la OAP</t>
  </si>
  <si>
    <t>Se realizaron mesas de trabajo para la actualización del proceso 1D-PGE-P03 y de los instructivos: 1D-PGE-IN003,  1D-PGE-IN004,  1D-PGE-IN005, 1D-PGE-IN006.</t>
  </si>
  <si>
    <t>Se coordinó y se desarrolló presentación de la propuesta del nuevo modelo integrado de planeación y gestión del DAFP a las entidades del sector gobierno y su articulación con las directrices de la Secretaría General de la Alcaldía Mayor, los días 26 de abril, 06 de junio y  14 de junio de 2017</t>
  </si>
  <si>
    <t>Acta de asistencia archivo de gestión del grupo de planeación sectorial de la OAP y los archivos digitales se encuentra en la siguiente ruta de la carpeta compartida Planeación_Sectorial: Y:\Plan de gestion\META 1. AUTODIAGNOSTICO MIPG\EVIDENCIAS II TRIMESTRE</t>
  </si>
  <si>
    <t>Correos electronicos, actas de mesa de trabajo, oficios radicados por la SDG, Conceptos de traslado presupuestal para pago de pasivo exigible, documentos de reformulación radicado por sistema de gestión documental.</t>
  </si>
  <si>
    <r>
      <t xml:space="preserve">Durante el segundo trimestre la Oficina Asesora de Planeación atendió los siguientes requerimientos:
1) Se tramitaron 17 </t>
    </r>
    <r>
      <rPr>
        <sz val="12"/>
        <rFont val="Calibri"/>
        <family val="2"/>
      </rPr>
      <t>solicitudes de modificaciones presupuestales entre actividades en el sistema de información SIPSE, correspondiente a los proyectos de inversión 1094, 1120, 1128 y 1131. 
2) Se tramitó la modificación de dos traslados presupuestales, correspondientes al rubro de pasivos exigibles de los proyectos de inversión 1131, 1128 y 1120.
3) Producto de las modificaciones prespuestales, se dió tramite a la actualziación del documentos de reformulación de dos (2) proyectos de inversión, a saber 1131 y 1128.
4) Se tramito dos (2) solicitudes de acompañamiento para la construcción de documentos técnicos de las metas plan de desarrollo de los proyectos 1120 y 1094</t>
    </r>
  </si>
  <si>
    <t>Asistir al 100% de las mesas de trabajo, comités o instancias de decisión o consulta relacionadas con el Sistema de Gestión de la Entidad (ESTA SE ENCUENTRA INCLUIDA EN LA META NUMERO 1, POR LO CUAL SE OCULTA)</t>
  </si>
  <si>
    <t>1.Acta de socialización ubicada en La carperta compartida de Planeación Sectorial. 
2.Actas de reuniones de diligenciamiento del FURAG 
3. Documento plan de trabajo para el autodiagnostico
Las evidencias se encuentran en el recurso compartido de planeacion sectorial en la siguiente ruta:
Y:\plan de gestion\META 1. AUTODIAGNOSTICO MIPG\EVIDENCIAS I TRIMESTRE</t>
  </si>
  <si>
    <r>
      <t xml:space="preserve">AUTODIAGNOSTICO </t>
    </r>
    <r>
      <rPr>
        <sz val="12"/>
        <color indexed="10"/>
        <rFont val="Calibri"/>
        <family val="2"/>
      </rPr>
      <t xml:space="preserve">SECTORIAL </t>
    </r>
    <r>
      <rPr>
        <sz val="12"/>
        <rFont val="Calibri"/>
        <family val="2"/>
      </rPr>
      <t>/ INSTITUCIONAL</t>
    </r>
  </si>
  <si>
    <t>NA</t>
  </si>
  <si>
    <t>Documento de inventario de las instancias</t>
  </si>
  <si>
    <t>1) Actas de reunión                                                                                    2) Procedimiento e instructivos actualizados y en proceso de revisión y aprobación
Las evidencias se encuentran en el recurso compartido de planeación sectorial en la siguiente ruta:
Y:\plan de gestión\plan de mejoramiento/control interno/actas
Y:\plan de gestión\plan de mejoramiento/control interno/actualización proceso P3 instructivos</t>
  </si>
  <si>
    <t>1. Elaborar el 100% de un autodiagnóstico del modelo integrado de gestión y planeación sectrorial e institucional, el cual debe quedar aprobado y socializado.</t>
  </si>
  <si>
    <t>2. Realizar  (2) informes de seguimiento  y análisis al cumplimiento de metas sectoriales Plan de Distrital de Desarrollo responsabilidad del Sector Gobierno (Suma)</t>
  </si>
  <si>
    <t>3. Atender el 100% de los requerimientos de asesoria en la formulacion, adopcion, ejecucion, monitoreo y/o  evaluacion de las politicas publicas del Sector Gobierno (constante)</t>
  </si>
  <si>
    <t>4. Atender el 100% de los requerimientos solicitados por las dependencias sobre los planes de accion de los proyectos de inversion de la Secretaría de Gobierno.  (constante)</t>
  </si>
  <si>
    <t xml:space="preserve">5. Realizar  (1) informe del inventario con el estado actual de las instancias de coordinación en las que participa las entidades del sector gobierno. </t>
  </si>
  <si>
    <t>6. Establecer la linea base del consumo de papel del proceso durante la vigencia 2017</t>
  </si>
  <si>
    <t>7. Establecer línea base del perfil de riesgo del proceso aplicando metodología del manual de gestión del riesgo 1D-PGE-M4</t>
  </si>
  <si>
    <t>8. Mantener el 100% de las acciones correctivas asignadas al proceso con relación a planes de mejoramiento interno/externo documentadas y vigentes.</t>
  </si>
  <si>
    <t>9. Cumplir con el 100% de reportes de riesgos del proceso de manera oportuna con destino a la mejora del Sistema de Gestión de la Entidad</t>
  </si>
  <si>
    <t>11. Cumplir el 100% del Plan de Actualización de la documentación del Sistema de Gestión de la Entidad correspondientes al proceso</t>
  </si>
  <si>
    <t>Las actas de asistencia se encuentran en el archivo de gestión del grupo de planeación de la OAP y los archivos digitales se encuentra en la siguiente ruta de la carpeta compartida Planeación_Sectorial: Y:\Plan de gestion\META 1. AUTODIAGNOSTICO MIPG\EVIDENCIAS III TRIMESTRE</t>
  </si>
  <si>
    <t>El documento original de la matriz de riesgos para el proceso de planeación y gestión sectorial reposa en el archivo de gestión de la OPA en la carpeta del manual de procesos y procedimientos - proceso planeación y gestión sectorial
Igualmente el documento se encuentra publicado en la intranet en la siguiente ruta: http://gaia.gobiernobogota.gov.co/sites/default/files/documentos/sig/documentos/mapasderiesgo/ple-pgs-mr.pdf</t>
  </si>
  <si>
    <t>Durante el tercer trimestre la Oficina Asesora de Planeación atendió los siguientes requerimientos:
1. En el mes de julio, se acompaño técnica y metodológicamente 15 mesas de trabajo, de diferentes políticas y propuestas de política pública.
2. En el mes de agosto, se acompaño técnica y metodológicamente 15 mesas de trabajo, de diferentes políticas y propuestas de política pública.
3. En el mes de septiembre.  se acompaño técnica y metodológicamente 13 mesas de trabajo, de diferentes políticas y propuestas de política pública.
A continuación se presentan las políticas públicas y las propuestas de política pública que tuvieron el respectivo acompañamiento por parte de la Oficina Asesora de Planeación.
1. Propuesta de política pública integral de derechos humanos
2. Políticas públicas de participación
3. Propuesta de política pública de participación ciudadana, convivencia y propiedad horizontal.
4. Propuesta de política pública de libertades fundamentales de religión, culto y conciencia
5. . Propuesta de política pública de libertades fundamentales de religión, culto y conciencia
6. Propuesta de política pública de transparencia, integridad y anticorrupción
7. Políticas Públicas de las poblaciones étnicas (Afrodescendientes, Indígenas, Raizal y Rrom)
8. Política Pública de infancia y adolescencia
Así mismo, se realizaron mesas de trabajo adicionales, las cuales fueron establecidas telefónicamente y/o solicitadas por la Oficina Asesora de Planeación.</t>
  </si>
  <si>
    <t>1. Actas de reuniones de las mesas de trabajo que se encuentran en el recurso compartido de planeación sectorial en la siguiente ruta:
Y:\04. Plan de gestion\META 3. ASESORIA POLITICAS PUBLICAS\EVIDENCIAS III TRIMESTRE
2. Carpetas físicas del acompañamiento que realiza la Oficina Asesora de Planeación a cada política pública.</t>
  </si>
  <si>
    <t>No se tiene programado esta meta para este trimestre</t>
  </si>
  <si>
    <t>acta de reunión y la herramienta de reporte se encuentran archivadas virtualmente en la siguiente ruta de acceso de la carpeta compartida: Y:\04. Plan de gestion\META 9. REPORTES RIESGOS DEL PROCESO\EVIDENCIAS III TRIMESTRE. los documentos fisicos se encuentran en la carpeta de gestión del grupo de planeacion institucinal de la OAP</t>
  </si>
  <si>
    <t>Estos documentos estan publicados en la intranet y en el portal en la siguiente ruta:
http://gaia.gobiernobogota.gov.co/proceso/planeaci%C3%B3n-institucional
portal web: 
Los documentos originales se encuentra n la carpeta del manual de procesos y procedimientos del grupo de planeacion institucinal de la OAP</t>
  </si>
  <si>
    <t>El reporte se encuentra en el aplicativo SIG asociado al plan de mejoramiento 814. y la ruta de acceso es la siguiente en la ruta compartida Planeación_Sectorial:\Plan de gestión\META 8. ACCIONES CORRECTIVAS PROCESO\ EVIDENCIAS III TRIMESTRE.
El plan de mejoramiento esta archivado en la carpeta de gestion del grupo de planeacion estrategica, hasta tanto el aplicativo SIG se pueda ajustar al nuevo modelo de procesos de la entidad</t>
  </si>
  <si>
    <t xml:space="preserve">
1. Respecto a las instancias de coordinación creadas por Decreto Distrital en las que participa la Secretaria de Gobierno, durante el tercer trimestre se realizo acciones de validación de la información recolectada mediante correos electronicos de los directivos de la entidad. 
2. Se valida y verifica el reporte de instancias de coordinación de cada una de las dependencias de la entidad en con el fin de dar respuesta al requerimiento de la Dirección Distrital de Desarrollo Institucional de la Secretaría General  radicado 2017-421-020895-2 
3, Se remite a la Secretaria General mediante radicado 2017130026166, matriz verificada con relación a la norma de creación, integrantes, objeto y funciones de las instancias de coordinación pertenecientes al Sector Gobierno.
</t>
  </si>
  <si>
    <t xml:space="preserve">1, Correos electrónico, donde los directivos de la entidad dan respuesta al requerimiento con radicado 20171300073983 respecto a las instancias de participación.
2, Oficios remitos a la Secretaria General radicado 20171300261661, Departamento de la Defensoría del Espacio Público radicado 20171300219071, Instituto Distrital de la Participación y Acción Comunal 20171300219071.
</t>
  </si>
  <si>
    <t>Correos electronicos, oficios radicados por la SDG, Conceptos de traslado presupuestal para pago de pasivo exigible, documentos de reformulación radicado por sistema de gestión documental.</t>
  </si>
  <si>
    <t>Teniendo en cuenta que el Decreto 1499 se expidió hasta  el 11 de septiembre y al cierre del III trimestre no se publicó el documento final del modelo integrado de planeación y gestión, la OAP ha avanzado en socializaciones y revisiones de los documentos borradores, como fase de revisión de los posibles cambios del modelo y sus implicaciones sectoriales; estas jornadas se  realizaron los días 28 de agosto y el 06 de septiembre.</t>
  </si>
  <si>
    <r>
      <t xml:space="preserve">Durante el tercer trimestre la Oficina Asesora de Planeación atendió los siguientes requerimientos:
1) Se tramitaron 21 </t>
    </r>
    <r>
      <rPr>
        <sz val="12"/>
        <rFont val="Calibri"/>
        <family val="2"/>
      </rPr>
      <t xml:space="preserve">solicitudes de modificaciones presupuestales entre actividades en el sistema de información SIPSE, correspondiente a los proyectos de inversión 1094, 1120, 1128 y 1131. 
2) Se tramitó la modificación de dos traslados presupuestales, uno correspondiente al rubro de pasivos exigibles del proyecto de inversión 1131, y el otro fue presupeustal entre los proyectos de inversión 1094 y 1128.
3) Producto de las modificaciones prespuestales, se dió tramite a la actualziación del documentos de reformulación de tres (3) proyectos de inversión, a saber 1094, 1131 y 1128.
</t>
    </r>
  </si>
  <si>
    <t>Promedio de cumplimiento de acciones correctivas del proceso tanto en planes de mejora SIG como en Plan de mejora contraloría</t>
  </si>
  <si>
    <t>El proceso oficalizó su matriz de riesgos en el trimestre</t>
  </si>
  <si>
    <t>El porcentaje corresponde al avance en la actualización del proceso. A 30 de septiembre no se contaba con caracterización de proceso (90%), no se tenía matriz de riesgos (100%) y un avance del 95% en la actualización de la demas documentación</t>
  </si>
  <si>
    <t>Corresponde al promedio del cumplimiento de acciones del PAAC en las que participa el proceso, con base en el monitoreo efectuado por la OAP sobre los compromisos del PAAC en la versión 4</t>
  </si>
  <si>
    <t>Cumplimiento oportuno Plan Anticorrupción 2017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</si>
</sst>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240A]\ #,##0.00"/>
    <numFmt numFmtId="189" formatCode="* #,##0.00&quot;    &quot;;\-* #,##0.00&quot;    &quot;;* \-#&quot;    &quot;;@\ "/>
  </numFmts>
  <fonts count="65">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20"/>
      <name val="Tahoma"/>
      <family val="2"/>
    </font>
    <font>
      <b/>
      <sz val="10"/>
      <name val="Tahoma"/>
      <family val="2"/>
    </font>
    <font>
      <sz val="10"/>
      <name val="Tahoma"/>
      <family val="2"/>
    </font>
    <font>
      <sz val="12"/>
      <name val="Calibri"/>
      <family val="2"/>
    </font>
    <font>
      <sz val="12"/>
      <color indexed="8"/>
      <name val="Calibri"/>
      <family val="2"/>
    </font>
    <font>
      <b/>
      <sz val="12"/>
      <name val="Calibri"/>
      <family val="2"/>
    </font>
    <font>
      <b/>
      <sz val="12"/>
      <color indexed="8"/>
      <name val="Calibri"/>
      <family val="2"/>
    </font>
    <font>
      <sz val="12"/>
      <color indexed="53"/>
      <name val="Calibri"/>
      <family val="2"/>
    </font>
    <font>
      <b/>
      <sz val="12"/>
      <color indexed="10"/>
      <name val="Calibri"/>
      <family val="2"/>
    </font>
    <font>
      <sz val="9"/>
      <name val="Tahoma"/>
      <family val="2"/>
    </font>
    <font>
      <b/>
      <sz val="9"/>
      <name val="Tahoma"/>
      <family val="2"/>
    </font>
    <font>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2"/>
      <color indexed="9"/>
      <name val="Calibri"/>
      <family val="2"/>
    </font>
    <font>
      <sz val="10"/>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Calibri"/>
      <family val="2"/>
    </font>
    <font>
      <b/>
      <sz val="12"/>
      <color theme="1"/>
      <name val="Calibri"/>
      <family val="2"/>
    </font>
    <font>
      <b/>
      <sz val="12"/>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bottom/>
    </border>
    <border>
      <left style="thin"/>
      <right/>
      <top style="thin"/>
      <bottom style="thin"/>
    </border>
    <border>
      <left/>
      <right/>
      <top style="thin"/>
      <bottom style="thin"/>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2" fillId="20" borderId="0" applyNumberFormat="0" applyBorder="0" applyAlignment="0" applyProtection="0"/>
    <xf numFmtId="0" fontId="42" fillId="21" borderId="0" applyNumberFormat="0" applyBorder="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7" fillId="30" borderId="1" applyNumberFormat="0" applyAlignment="0" applyProtection="0"/>
    <xf numFmtId="0" fontId="4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xf numFmtId="0" fontId="2" fillId="0" borderId="0">
      <alignment/>
      <protection/>
    </xf>
    <xf numFmtId="0" fontId="0" fillId="33" borderId="4" applyNumberFormat="0" applyFont="0" applyAlignment="0" applyProtection="0"/>
    <xf numFmtId="9" fontId="2" fillId="0" borderId="0" applyFill="0" applyBorder="0" applyAlignment="0" applyProtection="0"/>
    <xf numFmtId="9" fontId="0" fillId="0" borderId="0" applyFont="0" applyFill="0" applyBorder="0" applyAlignment="0" applyProtection="0"/>
    <xf numFmtId="9" fontId="2" fillId="0" borderId="0" applyFill="0" applyBorder="0" applyAlignment="0" applyProtection="0"/>
    <xf numFmtId="0" fontId="2" fillId="34" borderId="0" applyNumberFormat="0" applyBorder="0" applyAlignment="0" applyProtection="0"/>
    <xf numFmtId="0" fontId="50" fillId="22"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xf numFmtId="0" fontId="2" fillId="35" borderId="0" applyNumberFormat="0" applyBorder="0" applyAlignment="0" applyProtection="0"/>
  </cellStyleXfs>
  <cellXfs count="175">
    <xf numFmtId="0" fontId="0" fillId="0" borderId="0" xfId="0" applyFont="1" applyAlignment="1">
      <alignment/>
    </xf>
    <xf numFmtId="0" fontId="57" fillId="0" borderId="10" xfId="0" applyFont="1" applyFill="1" applyBorder="1" applyAlignment="1">
      <alignment horizontal="justify" vertical="center" wrapText="1"/>
    </xf>
    <xf numFmtId="0" fontId="57" fillId="0" borderId="11" xfId="0" applyFont="1" applyFill="1" applyBorder="1" applyAlignment="1">
      <alignment horizontal="center" vertical="center" wrapText="1"/>
    </xf>
    <xf numFmtId="0" fontId="0" fillId="0" borderId="0" xfId="0" applyAlignment="1">
      <alignment wrapText="1"/>
    </xf>
    <xf numFmtId="0" fontId="57" fillId="0" borderId="12" xfId="0" applyFont="1" applyFill="1" applyBorder="1" applyAlignment="1">
      <alignment horizontal="justify" vertical="center" wrapText="1"/>
    </xf>
    <xf numFmtId="0" fontId="57" fillId="0" borderId="11" xfId="0" applyFont="1" applyFill="1" applyBorder="1" applyAlignment="1">
      <alignment horizontal="justify" vertical="center" wrapText="1"/>
    </xf>
    <xf numFmtId="0" fontId="57" fillId="0" borderId="13" xfId="0" applyFont="1" applyFill="1" applyBorder="1" applyAlignment="1">
      <alignment horizontal="justify" vertical="center" wrapText="1"/>
    </xf>
    <xf numFmtId="0" fontId="57" fillId="0" borderId="14" xfId="0" applyFont="1" applyFill="1" applyBorder="1" applyAlignment="1">
      <alignment horizontal="justify" vertical="center" wrapText="1"/>
    </xf>
    <xf numFmtId="0" fontId="57"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8" fillId="0" borderId="0" xfId="0" applyFont="1" applyAlignment="1">
      <alignment horizontal="justify"/>
    </xf>
    <xf numFmtId="0" fontId="59" fillId="10" borderId="16" xfId="0" applyFont="1" applyFill="1" applyBorder="1" applyAlignment="1">
      <alignment horizontal="justify" vertical="center" wrapText="1"/>
    </xf>
    <xf numFmtId="0" fontId="59"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59" fillId="8" borderId="16" xfId="0" applyFont="1" applyFill="1" applyBorder="1" applyAlignment="1">
      <alignment horizontal="justify" vertical="center" wrapText="1"/>
    </xf>
    <xf numFmtId="0" fontId="59"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59" fillId="38" borderId="19" xfId="0" applyFont="1" applyFill="1" applyBorder="1" applyAlignment="1">
      <alignment horizontal="justify" vertical="center" wrapText="1"/>
    </xf>
    <xf numFmtId="0" fontId="59"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59" fillId="13" borderId="18" xfId="0" applyFont="1" applyFill="1" applyBorder="1" applyAlignment="1">
      <alignment horizontal="justify" vertical="center" wrapText="1"/>
    </xf>
    <xf numFmtId="0" fontId="59"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60" fillId="13" borderId="16" xfId="0" applyFont="1" applyFill="1" applyBorder="1" applyAlignment="1">
      <alignment horizontal="justify" vertical="center" wrapText="1"/>
    </xf>
    <xf numFmtId="0" fontId="59" fillId="13" borderId="20" xfId="0" applyFont="1" applyFill="1" applyBorder="1" applyAlignment="1">
      <alignment horizontal="left" vertical="center" wrapText="1"/>
    </xf>
    <xf numFmtId="0" fontId="59"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61" fillId="36" borderId="11" xfId="0" applyFont="1" applyFill="1" applyBorder="1" applyAlignment="1" applyProtection="1">
      <alignment horizontal="center" vertical="center" wrapText="1"/>
      <protection locked="0"/>
    </xf>
    <xf numFmtId="0" fontId="61" fillId="0" borderId="0" xfId="0" applyFont="1" applyAlignment="1">
      <alignment/>
    </xf>
    <xf numFmtId="0" fontId="61" fillId="36" borderId="0" xfId="0" applyFont="1" applyFill="1" applyAlignment="1">
      <alignment/>
    </xf>
    <xf numFmtId="0" fontId="9" fillId="36" borderId="0" xfId="0" applyFont="1" applyFill="1" applyBorder="1" applyAlignment="1">
      <alignment horizontal="left" vertical="center" wrapText="1"/>
    </xf>
    <xf numFmtId="0" fontId="10" fillId="36" borderId="0" xfId="0" applyFont="1" applyFill="1" applyBorder="1" applyAlignment="1">
      <alignment horizontal="center"/>
    </xf>
    <xf numFmtId="0" fontId="9" fillId="36" borderId="21" xfId="0" applyFont="1" applyFill="1" applyBorder="1" applyAlignment="1">
      <alignment horizontal="left" vertical="center" wrapText="1"/>
    </xf>
    <xf numFmtId="0" fontId="62" fillId="36" borderId="0" xfId="0" applyFont="1" applyFill="1" applyBorder="1" applyAlignment="1">
      <alignment vertical="center"/>
    </xf>
    <xf numFmtId="0" fontId="61" fillId="36" borderId="0" xfId="0" applyFont="1" applyFill="1" applyAlignment="1">
      <alignment horizontal="center"/>
    </xf>
    <xf numFmtId="0" fontId="63" fillId="24" borderId="11" xfId="0" applyFont="1" applyFill="1" applyBorder="1" applyAlignment="1">
      <alignment horizontal="center" vertical="center" wrapText="1"/>
    </xf>
    <xf numFmtId="0" fontId="63" fillId="39" borderId="15" xfId="0" applyFont="1" applyFill="1" applyBorder="1" applyAlignment="1">
      <alignment horizontal="center" vertical="center" wrapText="1"/>
    </xf>
    <xf numFmtId="0" fontId="63" fillId="39" borderId="15" xfId="0" applyFont="1" applyFill="1" applyBorder="1" applyAlignment="1">
      <alignment vertical="center" wrapText="1"/>
    </xf>
    <xf numFmtId="0" fontId="63" fillId="40" borderId="15" xfId="0" applyFont="1" applyFill="1" applyBorder="1" applyAlignment="1">
      <alignment horizontal="center" vertical="center" wrapText="1"/>
    </xf>
    <xf numFmtId="0" fontId="63" fillId="40" borderId="15" xfId="0" applyFont="1" applyFill="1" applyBorder="1" applyAlignment="1">
      <alignment/>
    </xf>
    <xf numFmtId="0" fontId="63" fillId="19" borderId="15" xfId="0" applyFont="1" applyFill="1" applyBorder="1" applyAlignment="1">
      <alignment horizontal="center" vertical="center" wrapText="1"/>
    </xf>
    <xf numFmtId="0" fontId="11" fillId="36" borderId="11" xfId="0" applyFont="1" applyFill="1" applyBorder="1" applyAlignment="1">
      <alignment vertical="center" wrapText="1"/>
    </xf>
    <xf numFmtId="9" fontId="9" fillId="36" borderId="11" xfId="56" applyFont="1" applyFill="1" applyBorder="1" applyAlignment="1" applyProtection="1">
      <alignment horizontal="center" vertical="center" wrapText="1"/>
      <protection locked="0"/>
    </xf>
    <xf numFmtId="0" fontId="11" fillId="36" borderId="22" xfId="0" applyFont="1" applyFill="1" applyBorder="1" applyAlignment="1">
      <alignment vertical="center" wrapText="1"/>
    </xf>
    <xf numFmtId="9" fontId="62" fillId="36" borderId="11" xfId="56" applyFont="1" applyFill="1" applyBorder="1" applyAlignment="1" applyProtection="1">
      <alignment horizontal="center" vertical="center" wrapText="1"/>
      <protection locked="0"/>
    </xf>
    <xf numFmtId="9" fontId="11" fillId="36" borderId="11" xfId="56" applyFont="1" applyFill="1" applyBorder="1" applyAlignment="1">
      <alignment horizontal="center" vertical="center" wrapText="1"/>
    </xf>
    <xf numFmtId="0" fontId="61" fillId="36" borderId="0" xfId="0" applyFont="1" applyFill="1" applyBorder="1" applyAlignment="1">
      <alignment vertical="center" wrapText="1"/>
    </xf>
    <xf numFmtId="9" fontId="9" fillId="36" borderId="0" xfId="56" applyFont="1" applyFill="1" applyBorder="1" applyAlignment="1">
      <alignment horizontal="center" vertical="center" wrapText="1"/>
    </xf>
    <xf numFmtId="0" fontId="61" fillId="36" borderId="0" xfId="0" applyFont="1" applyFill="1" applyBorder="1" applyAlignment="1">
      <alignment/>
    </xf>
    <xf numFmtId="0" fontId="62" fillId="36" borderId="0" xfId="0" applyFont="1" applyFill="1" applyBorder="1" applyAlignment="1">
      <alignment vertical="top" wrapText="1"/>
    </xf>
    <xf numFmtId="0" fontId="62" fillId="36" borderId="0" xfId="0" applyFont="1" applyFill="1" applyBorder="1" applyAlignment="1">
      <alignment horizontal="center" vertical="center" wrapText="1"/>
    </xf>
    <xf numFmtId="0" fontId="61" fillId="36" borderId="0" xfId="0" applyFont="1" applyFill="1" applyAlignment="1">
      <alignment vertical="top" wrapText="1"/>
    </xf>
    <xf numFmtId="0" fontId="9" fillId="36" borderId="11" xfId="0" applyFont="1" applyFill="1" applyBorder="1" applyAlignment="1">
      <alignment horizontal="justify" vertical="center" wrapText="1"/>
    </xf>
    <xf numFmtId="0" fontId="9" fillId="36" borderId="11" xfId="0" applyFont="1" applyFill="1" applyBorder="1" applyAlignment="1" applyProtection="1">
      <alignment horizontal="left" vertical="center" wrapText="1"/>
      <protection locked="0"/>
    </xf>
    <xf numFmtId="0" fontId="9" fillId="36" borderId="11" xfId="0" applyFont="1" applyFill="1" applyBorder="1" applyAlignment="1">
      <alignment horizontal="center" vertical="center" wrapText="1"/>
    </xf>
    <xf numFmtId="0" fontId="9" fillId="36" borderId="11" xfId="0" applyFont="1" applyFill="1" applyBorder="1" applyAlignment="1" applyProtection="1">
      <alignment vertical="center" wrapText="1"/>
      <protection locked="0"/>
    </xf>
    <xf numFmtId="0" fontId="9" fillId="36" borderId="11" xfId="0" applyFont="1" applyFill="1" applyBorder="1" applyAlignment="1" applyProtection="1">
      <alignment horizontal="center" vertical="center" wrapText="1"/>
      <protection locked="0"/>
    </xf>
    <xf numFmtId="0" fontId="9" fillId="36" borderId="16" xfId="0" applyFont="1" applyFill="1" applyBorder="1" applyAlignment="1" applyProtection="1">
      <alignment horizontal="center" vertical="center" wrapText="1"/>
      <protection locked="0"/>
    </xf>
    <xf numFmtId="188" fontId="9" fillId="36" borderId="11" xfId="50"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justify" vertical="center" wrapText="1"/>
      <protection locked="0"/>
    </xf>
    <xf numFmtId="0" fontId="9" fillId="36" borderId="11" xfId="56" applyNumberFormat="1" applyFont="1" applyFill="1" applyBorder="1" applyAlignment="1">
      <alignment horizontal="center" vertical="center" wrapText="1"/>
    </xf>
    <xf numFmtId="9" fontId="9" fillId="36" borderId="11" xfId="0" applyNumberFormat="1" applyFont="1" applyFill="1" applyBorder="1" applyAlignment="1" applyProtection="1">
      <alignment horizontal="center" vertical="center" wrapText="1"/>
      <protection locked="0"/>
    </xf>
    <xf numFmtId="0" fontId="9" fillId="36" borderId="0" xfId="0" applyFont="1" applyFill="1" applyAlignment="1">
      <alignment/>
    </xf>
    <xf numFmtId="0" fontId="9" fillId="36" borderId="11" xfId="0" applyFont="1" applyFill="1" applyBorder="1" applyAlignment="1">
      <alignment vertical="center" wrapText="1"/>
    </xf>
    <xf numFmtId="0" fontId="9" fillId="36" borderId="11" xfId="0" applyNumberFormat="1" applyFont="1" applyFill="1" applyBorder="1" applyAlignment="1" applyProtection="1">
      <alignment horizontal="center" vertical="center" wrapText="1"/>
      <protection locked="0"/>
    </xf>
    <xf numFmtId="186" fontId="9" fillId="36" borderId="11" xfId="56" applyNumberFormat="1" applyFont="1" applyFill="1" applyBorder="1" applyAlignment="1" applyProtection="1">
      <alignment horizontal="center" vertical="center" wrapText="1"/>
      <protection locked="0"/>
    </xf>
    <xf numFmtId="0" fontId="9" fillId="36" borderId="13" xfId="0" applyFont="1" applyFill="1" applyBorder="1" applyAlignment="1" applyProtection="1">
      <alignment horizontal="center" vertical="center" wrapText="1"/>
      <protection locked="0"/>
    </xf>
    <xf numFmtId="0" fontId="9" fillId="36" borderId="13" xfId="0" applyFont="1" applyFill="1" applyBorder="1" applyAlignment="1">
      <alignment vertical="center" wrapText="1"/>
    </xf>
    <xf numFmtId="0" fontId="9" fillId="36" borderId="13" xfId="0" applyFont="1" applyFill="1" applyBorder="1" applyAlignment="1">
      <alignment horizontal="left" vertical="center" wrapText="1"/>
    </xf>
    <xf numFmtId="0" fontId="9" fillId="36" borderId="13" xfId="0" applyFont="1" applyFill="1" applyBorder="1" applyAlignment="1">
      <alignment horizontal="center" vertical="center" wrapText="1"/>
    </xf>
    <xf numFmtId="9" fontId="9" fillId="36" borderId="13" xfId="0" applyNumberFormat="1" applyFont="1" applyFill="1" applyBorder="1" applyAlignment="1" applyProtection="1">
      <alignment horizontal="center" vertical="center" wrapText="1"/>
      <protection locked="0"/>
    </xf>
    <xf numFmtId="9" fontId="9" fillId="36" borderId="13" xfId="0" applyNumberFormat="1" applyFont="1" applyFill="1" applyBorder="1" applyAlignment="1" applyProtection="1">
      <alignment horizontal="center" vertical="center"/>
      <protection locked="0"/>
    </xf>
    <xf numFmtId="9" fontId="9" fillId="36" borderId="11" xfId="56" applyNumberFormat="1" applyFont="1" applyFill="1" applyBorder="1" applyAlignment="1" applyProtection="1">
      <alignment horizontal="center" vertical="center" wrapText="1"/>
      <protection locked="0"/>
    </xf>
    <xf numFmtId="9" fontId="9" fillId="36" borderId="11" xfId="56" applyFont="1" applyFill="1" applyBorder="1" applyAlignment="1">
      <alignment horizontal="center" vertical="center"/>
    </xf>
    <xf numFmtId="0" fontId="9" fillId="36" borderId="11" xfId="0" applyFont="1" applyFill="1" applyBorder="1" applyAlignment="1">
      <alignment horizontal="left" vertical="center" wrapText="1"/>
    </xf>
    <xf numFmtId="0" fontId="9" fillId="36" borderId="11" xfId="0" applyFont="1" applyFill="1" applyBorder="1" applyAlignment="1" applyProtection="1">
      <alignment horizontal="center" vertical="center"/>
      <protection locked="0"/>
    </xf>
    <xf numFmtId="188" fontId="9" fillId="36" borderId="11" xfId="0" applyNumberFormat="1" applyFont="1" applyFill="1" applyBorder="1" applyAlignment="1" applyProtection="1">
      <alignment horizontal="center" vertical="center" wrapText="1"/>
      <protection locked="0"/>
    </xf>
    <xf numFmtId="187" fontId="9" fillId="36" borderId="11" xfId="0" applyNumberFormat="1"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justify" vertical="center" wrapText="1"/>
      <protection locked="0"/>
    </xf>
    <xf numFmtId="9" fontId="9" fillId="4" borderId="11" xfId="56" applyFont="1" applyFill="1" applyBorder="1" applyAlignment="1" applyProtection="1">
      <alignment horizontal="center" vertical="center" wrapText="1"/>
      <protection locked="0"/>
    </xf>
    <xf numFmtId="9" fontId="9" fillId="36" borderId="11" xfId="56" applyFont="1" applyFill="1" applyBorder="1" applyAlignment="1">
      <alignment horizontal="center" vertical="center" wrapText="1"/>
    </xf>
    <xf numFmtId="0" fontId="9" fillId="4" borderId="11" xfId="0" applyFont="1" applyFill="1" applyBorder="1" applyAlignment="1" applyProtection="1">
      <alignment horizontal="left" vertical="center" wrapText="1"/>
      <protection locked="0"/>
    </xf>
    <xf numFmtId="9" fontId="9" fillId="36" borderId="11" xfId="56" applyNumberFormat="1" applyFont="1" applyFill="1" applyBorder="1" applyAlignment="1">
      <alignment horizontal="center" vertical="center" wrapText="1"/>
    </xf>
    <xf numFmtId="0" fontId="9" fillId="36" borderId="11" xfId="0" applyFont="1" applyFill="1" applyBorder="1" applyAlignment="1">
      <alignment/>
    </xf>
    <xf numFmtId="9" fontId="9" fillId="4" borderId="11" xfId="0" applyNumberFormat="1" applyFont="1" applyFill="1" applyBorder="1" applyAlignment="1" applyProtection="1">
      <alignment horizontal="center" vertical="center" wrapText="1"/>
      <protection locked="0"/>
    </xf>
    <xf numFmtId="0" fontId="62" fillId="36" borderId="0" xfId="0" applyFont="1" applyFill="1" applyBorder="1" applyAlignment="1">
      <alignment horizontal="right" vertical="center" wrapText="1"/>
    </xf>
    <xf numFmtId="0" fontId="12" fillId="36" borderId="0"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11" xfId="0" applyFont="1" applyFill="1" applyBorder="1" applyAlignment="1">
      <alignment horizontal="justify" vertical="center" wrapText="1"/>
    </xf>
    <xf numFmtId="0" fontId="63" fillId="39" borderId="11" xfId="0" applyFont="1" applyFill="1" applyBorder="1" applyAlignment="1">
      <alignment horizontal="center" vertical="center" wrapText="1"/>
    </xf>
    <xf numFmtId="0" fontId="62" fillId="36" borderId="11" xfId="0" applyFont="1" applyFill="1" applyBorder="1" applyAlignment="1">
      <alignment horizontal="center" vertical="center" wrapText="1"/>
    </xf>
    <xf numFmtId="0" fontId="61" fillId="36" borderId="11" xfId="0" applyFont="1" applyFill="1" applyBorder="1" applyAlignment="1">
      <alignment horizontal="center" vertical="center" wrapText="1"/>
    </xf>
    <xf numFmtId="0" fontId="61" fillId="36" borderId="11" xfId="0" applyFont="1" applyFill="1" applyBorder="1" applyAlignment="1">
      <alignment horizontal="center" vertical="top" wrapText="1"/>
    </xf>
    <xf numFmtId="0" fontId="63" fillId="19" borderId="11"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63" fillId="40" borderId="16" xfId="0" applyFont="1" applyFill="1" applyBorder="1" applyAlignment="1">
      <alignment horizontal="center" vertical="center" wrapText="1"/>
    </xf>
    <xf numFmtId="0" fontId="63" fillId="40" borderId="11"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39" fillId="0" borderId="11" xfId="33" applyFont="1" applyFill="1" applyBorder="1" applyAlignment="1" applyProtection="1">
      <alignment horizontal="justify" vertical="center" wrapText="1"/>
      <protection locked="0"/>
    </xf>
    <xf numFmtId="0" fontId="39" fillId="0" borderId="11" xfId="58" applyFont="1" applyFill="1" applyBorder="1" applyAlignment="1">
      <alignment horizontal="center" vertical="center" wrapText="1"/>
    </xf>
    <xf numFmtId="0" fontId="39" fillId="0" borderId="11" xfId="33" applyFont="1" applyFill="1" applyBorder="1" applyAlignment="1" applyProtection="1">
      <alignment horizontal="left" vertical="center" wrapText="1"/>
      <protection locked="0"/>
    </xf>
    <xf numFmtId="0" fontId="9" fillId="0" borderId="11" xfId="33" applyFont="1" applyFill="1" applyBorder="1" applyAlignment="1" applyProtection="1">
      <alignment horizontal="justify" vertical="center" wrapText="1"/>
      <protection locked="0"/>
    </xf>
    <xf numFmtId="0" fontId="9" fillId="0" borderId="11" xfId="0" applyFont="1" applyFill="1" applyBorder="1" applyAlignment="1" applyProtection="1">
      <alignment horizontal="justify" vertical="center" wrapText="1"/>
      <protection locked="0"/>
    </xf>
    <xf numFmtId="0" fontId="9" fillId="0" borderId="11" xfId="0" applyFont="1" applyFill="1" applyBorder="1" applyAlignment="1" applyProtection="1">
      <alignment horizontal="center" vertical="center" wrapText="1"/>
      <protection locked="0"/>
    </xf>
    <xf numFmtId="0" fontId="9" fillId="0" borderId="11" xfId="33" applyFont="1" applyFill="1" applyBorder="1" applyAlignment="1" applyProtection="1">
      <alignment horizontal="left" vertical="center" wrapText="1"/>
      <protection locked="0"/>
    </xf>
    <xf numFmtId="0" fontId="40" fillId="0" borderId="11" xfId="33" applyFont="1" applyFill="1" applyBorder="1" applyAlignment="1" applyProtection="1">
      <alignment horizontal="justify" vertical="center" wrapText="1"/>
      <protection locked="0"/>
    </xf>
    <xf numFmtId="0" fontId="62" fillId="26" borderId="22" xfId="0" applyFont="1" applyFill="1" applyBorder="1" applyAlignment="1" applyProtection="1">
      <alignment vertical="center" wrapText="1"/>
      <protection locked="0"/>
    </xf>
    <xf numFmtId="0" fontId="62" fillId="26" borderId="23" xfId="0" applyFont="1" applyFill="1" applyBorder="1" applyAlignment="1" applyProtection="1">
      <alignment vertical="center" wrapText="1"/>
      <protection locked="0"/>
    </xf>
    <xf numFmtId="0" fontId="62" fillId="26" borderId="16" xfId="0" applyFont="1" applyFill="1" applyBorder="1" applyAlignment="1" applyProtection="1">
      <alignment vertical="center" wrapText="1"/>
      <protection locked="0"/>
    </xf>
    <xf numFmtId="0" fontId="61" fillId="36" borderId="22" xfId="0" applyFont="1" applyFill="1" applyBorder="1" applyAlignment="1" applyProtection="1">
      <alignment vertical="center" wrapText="1"/>
      <protection locked="0"/>
    </xf>
    <xf numFmtId="0" fontId="61" fillId="36" borderId="16" xfId="0" applyFont="1" applyFill="1" applyBorder="1" applyAlignment="1" applyProtection="1">
      <alignment vertical="center" wrapText="1"/>
      <protection locked="0"/>
    </xf>
    <xf numFmtId="0" fontId="9" fillId="36" borderId="15" xfId="0" applyFont="1" applyFill="1" applyBorder="1" applyAlignment="1" applyProtection="1">
      <alignment horizontal="center" vertical="center" wrapText="1"/>
      <protection locked="0"/>
    </xf>
    <xf numFmtId="0" fontId="9" fillId="36" borderId="24" xfId="0" applyFont="1" applyFill="1" applyBorder="1" applyAlignment="1" applyProtection="1">
      <alignment horizontal="center" vertical="center" wrapText="1"/>
      <protection locked="0"/>
    </xf>
    <xf numFmtId="0" fontId="12" fillId="36" borderId="0" xfId="0" applyFont="1" applyFill="1" applyBorder="1" applyAlignment="1">
      <alignment horizontal="center" vertical="center" wrapText="1"/>
    </xf>
    <xf numFmtId="0" fontId="12" fillId="41" borderId="11"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63" fillId="40" borderId="11"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62" fillId="36" borderId="0" xfId="0" applyFont="1" applyFill="1" applyBorder="1" applyAlignment="1">
      <alignment horizontal="justify" vertical="center" wrapText="1"/>
    </xf>
    <xf numFmtId="0" fontId="62" fillId="36" borderId="11" xfId="0" applyFont="1" applyFill="1" applyBorder="1" applyAlignment="1">
      <alignment horizontal="center" vertical="center" wrapText="1"/>
    </xf>
    <xf numFmtId="0" fontId="63" fillId="19" borderId="22" xfId="0" applyFont="1" applyFill="1" applyBorder="1" applyAlignment="1">
      <alignment horizontal="center" vertical="center" wrapText="1"/>
    </xf>
    <xf numFmtId="0" fontId="63" fillId="19" borderId="16" xfId="0" applyFont="1" applyFill="1" applyBorder="1" applyAlignment="1">
      <alignment horizontal="center" vertical="center" wrapText="1"/>
    </xf>
    <xf numFmtId="0" fontId="61" fillId="36" borderId="11" xfId="0" applyFont="1" applyFill="1" applyBorder="1" applyAlignment="1">
      <alignment horizontal="center" vertical="center" wrapText="1"/>
    </xf>
    <xf numFmtId="0" fontId="63" fillId="40" borderId="22" xfId="0" applyFont="1" applyFill="1" applyBorder="1" applyAlignment="1">
      <alignment horizontal="center" vertical="center" wrapText="1"/>
    </xf>
    <xf numFmtId="0" fontId="63" fillId="40" borderId="23" xfId="0" applyFont="1" applyFill="1" applyBorder="1" applyAlignment="1">
      <alignment horizontal="center" vertical="center" wrapText="1"/>
    </xf>
    <xf numFmtId="0" fontId="63" fillId="40" borderId="16" xfId="0" applyFont="1" applyFill="1" applyBorder="1" applyAlignment="1">
      <alignment horizontal="center" vertical="center" wrapText="1"/>
    </xf>
    <xf numFmtId="0" fontId="62" fillId="36" borderId="0" xfId="0" applyFont="1" applyFill="1" applyBorder="1" applyAlignment="1">
      <alignment horizontal="right" vertical="center" wrapText="1"/>
    </xf>
    <xf numFmtId="0" fontId="61" fillId="36" borderId="11" xfId="0" applyFont="1" applyFill="1" applyBorder="1" applyAlignment="1">
      <alignment horizontal="center" vertical="top" wrapText="1"/>
    </xf>
    <xf numFmtId="0" fontId="62" fillId="36" borderId="11" xfId="0" applyFont="1" applyFill="1" applyBorder="1" applyAlignment="1">
      <alignment horizontal="center" vertical="top" wrapText="1"/>
    </xf>
    <xf numFmtId="22" fontId="62" fillId="14" borderId="11" xfId="0" applyNumberFormat="1" applyFont="1" applyFill="1" applyBorder="1" applyAlignment="1">
      <alignment horizontal="center" vertical="center"/>
    </xf>
    <xf numFmtId="0" fontId="62" fillId="14" borderId="11" xfId="0" applyFont="1" applyFill="1" applyBorder="1" applyAlignment="1">
      <alignment horizontal="center" vertical="center"/>
    </xf>
    <xf numFmtId="0" fontId="63" fillId="8" borderId="11" xfId="0" applyFont="1" applyFill="1" applyBorder="1" applyAlignment="1">
      <alignment horizontal="center" vertical="center" wrapText="1"/>
    </xf>
    <xf numFmtId="0" fontId="63" fillId="8" borderId="11" xfId="0" applyFont="1" applyFill="1" applyBorder="1" applyAlignment="1">
      <alignment horizontal="center" vertical="center"/>
    </xf>
    <xf numFmtId="0" fontId="11" fillId="36" borderId="11" xfId="0" applyFont="1" applyFill="1" applyBorder="1" applyAlignment="1">
      <alignment horizontal="justify" vertical="center" wrapText="1"/>
    </xf>
    <xf numFmtId="0" fontId="9" fillId="36" borderId="15"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63" fillId="39" borderId="11" xfId="0" applyFont="1" applyFill="1" applyBorder="1" applyAlignment="1">
      <alignment horizontal="center" vertical="center" wrapText="1"/>
    </xf>
    <xf numFmtId="0" fontId="63" fillId="19" borderId="11" xfId="0" applyFont="1" applyFill="1" applyBorder="1" applyAlignment="1">
      <alignment horizontal="center" vertical="center" wrapText="1"/>
    </xf>
    <xf numFmtId="0" fontId="61" fillId="36" borderId="0" xfId="0" applyFont="1" applyFill="1" applyBorder="1" applyAlignment="1">
      <alignment horizontal="center"/>
    </xf>
    <xf numFmtId="0" fontId="62" fillId="26" borderId="22" xfId="0" applyFont="1" applyFill="1" applyBorder="1" applyAlignment="1" applyProtection="1">
      <alignment horizontal="center" vertical="center" wrapText="1"/>
      <protection locked="0"/>
    </xf>
    <xf numFmtId="0" fontId="62" fillId="26" borderId="23" xfId="0" applyFont="1" applyFill="1" applyBorder="1" applyAlignment="1" applyProtection="1">
      <alignment horizontal="center" vertical="center" wrapText="1"/>
      <protection locked="0"/>
    </xf>
    <xf numFmtId="0" fontId="62" fillId="26" borderId="16" xfId="0" applyFont="1" applyFill="1" applyBorder="1" applyAlignment="1" applyProtection="1">
      <alignment horizontal="center" vertical="center" wrapText="1"/>
      <protection locked="0"/>
    </xf>
    <xf numFmtId="0" fontId="62" fillId="36" borderId="0" xfId="0" applyFont="1" applyFill="1" applyBorder="1" applyAlignment="1">
      <alignment horizontal="center" vertical="center"/>
    </xf>
    <xf numFmtId="0" fontId="61" fillId="36" borderId="22" xfId="0" applyFont="1" applyFill="1" applyBorder="1" applyAlignment="1" applyProtection="1">
      <alignment horizontal="center" vertical="center" wrapText="1"/>
      <protection locked="0"/>
    </xf>
    <xf numFmtId="0" fontId="61" fillId="36" borderId="23" xfId="0" applyFont="1" applyFill="1" applyBorder="1" applyAlignment="1" applyProtection="1">
      <alignment horizontal="center" vertical="center" wrapText="1"/>
      <protection locked="0"/>
    </xf>
    <xf numFmtId="0" fontId="61" fillId="36" borderId="16" xfId="0" applyFont="1" applyFill="1" applyBorder="1" applyAlignment="1" applyProtection="1">
      <alignment horizontal="center" vertical="center" wrapText="1"/>
      <protection locked="0"/>
    </xf>
    <xf numFmtId="9" fontId="9" fillId="36" borderId="22" xfId="56" applyFont="1" applyFill="1" applyBorder="1" applyAlignment="1" applyProtection="1">
      <alignment horizontal="center" vertical="center" wrapText="1"/>
      <protection locked="0"/>
    </xf>
    <xf numFmtId="9" fontId="9" fillId="36" borderId="16" xfId="56" applyFont="1" applyFill="1" applyBorder="1" applyAlignment="1" applyProtection="1">
      <alignment horizontal="center" vertical="center" wrapText="1"/>
      <protection locked="0"/>
    </xf>
    <xf numFmtId="0" fontId="62" fillId="42" borderId="22" xfId="0" applyFont="1" applyFill="1" applyBorder="1" applyAlignment="1" applyProtection="1">
      <alignment horizontal="center" vertical="center" wrapText="1"/>
      <protection locked="0"/>
    </xf>
    <xf numFmtId="0" fontId="62" fillId="42" borderId="23" xfId="0" applyFont="1" applyFill="1" applyBorder="1" applyAlignment="1" applyProtection="1">
      <alignment horizontal="center" vertical="center" wrapText="1"/>
      <protection locked="0"/>
    </xf>
    <xf numFmtId="0" fontId="62" fillId="42" borderId="16" xfId="0" applyFont="1" applyFill="1" applyBorder="1" applyAlignment="1" applyProtection="1">
      <alignment horizontal="center" vertical="center" wrapText="1"/>
      <protection locked="0"/>
    </xf>
    <xf numFmtId="0" fontId="62" fillId="29" borderId="22" xfId="0" applyFont="1" applyFill="1" applyBorder="1" applyAlignment="1" applyProtection="1">
      <alignment horizontal="center" vertical="center" wrapText="1"/>
      <protection locked="0"/>
    </xf>
    <xf numFmtId="0" fontId="62" fillId="29" borderId="23" xfId="0" applyFont="1" applyFill="1" applyBorder="1" applyAlignment="1" applyProtection="1">
      <alignment horizontal="center" vertical="center" wrapText="1"/>
      <protection locked="0"/>
    </xf>
    <xf numFmtId="0" fontId="62" fillId="29" borderId="16" xfId="0" applyFont="1" applyFill="1" applyBorder="1" applyAlignment="1" applyProtection="1">
      <alignment horizontal="center" vertical="center" wrapText="1"/>
      <protection locked="0"/>
    </xf>
    <xf numFmtId="0" fontId="62" fillId="37" borderId="22" xfId="0" applyFont="1" applyFill="1" applyBorder="1" applyAlignment="1" applyProtection="1">
      <alignment horizontal="center" vertical="center" wrapText="1"/>
      <protection locked="0"/>
    </xf>
    <xf numFmtId="0" fontId="62" fillId="37" borderId="23" xfId="0" applyFont="1" applyFill="1" applyBorder="1" applyAlignment="1" applyProtection="1">
      <alignment horizontal="center" vertical="center" wrapText="1"/>
      <protection locked="0"/>
    </xf>
    <xf numFmtId="0" fontId="62" fillId="37" borderId="16" xfId="0"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orcentaje 2" xfId="55"/>
    <cellStyle name="Percent" xfId="56"/>
    <cellStyle name="Porcentual 2" xfId="57"/>
    <cellStyle name="Rojo" xfId="58"/>
    <cellStyle name="Salida" xfId="59"/>
    <cellStyle name="Texto de advertencia" xfId="60"/>
    <cellStyle name="Texto explicativo" xfId="61"/>
    <cellStyle name="Título" xfId="62"/>
    <cellStyle name="Título 1" xfId="63"/>
    <cellStyle name="Título 2" xfId="64"/>
    <cellStyle name="Título 3" xfId="65"/>
    <cellStyle name="Total" xfId="66"/>
    <cellStyle name="Verde" xfId="67"/>
  </cellStyles>
  <dxfs count="1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6"/>
  <sheetViews>
    <sheetView showGridLines="0" tabSelected="1" zoomScale="55" zoomScaleNormal="55" zoomScalePageLayoutView="0" workbookViewId="0" topLeftCell="E15">
      <pane xSplit="1" ySplit="3" topLeftCell="AL18" activePane="bottomRight" state="frozen"/>
      <selection pane="topLeft" activeCell="E15" sqref="E15"/>
      <selection pane="topRight" activeCell="F15" sqref="F15"/>
      <selection pane="bottomLeft" activeCell="E18" sqref="E18"/>
      <selection pane="bottomRight" activeCell="AP29" sqref="AP29"/>
    </sheetView>
  </sheetViews>
  <sheetFormatPr defaultColWidth="11.421875" defaultRowHeight="15"/>
  <cols>
    <col min="1" max="1" width="8.8515625" style="35" customWidth="1"/>
    <col min="2" max="2" width="14.140625" style="35" customWidth="1"/>
    <col min="3" max="3" width="15.57421875" style="35" customWidth="1"/>
    <col min="4" max="4" width="19.00390625" style="35" customWidth="1"/>
    <col min="5" max="5" width="63.140625" style="35" customWidth="1"/>
    <col min="6" max="6" width="39.00390625" style="35" customWidth="1"/>
    <col min="7" max="7" width="36.00390625" style="35" customWidth="1"/>
    <col min="8" max="8" width="33.8515625" style="35" customWidth="1"/>
    <col min="9" max="9" width="47.28125" style="35" customWidth="1"/>
    <col min="10" max="10" width="11.421875" style="35" customWidth="1"/>
    <col min="11" max="11" width="18.8515625" style="35" customWidth="1"/>
    <col min="12" max="12" width="26.28125" style="35" customWidth="1"/>
    <col min="13" max="16" width="11.421875" style="35" customWidth="1"/>
    <col min="17" max="17" width="24.57421875" style="35" customWidth="1"/>
    <col min="18" max="18" width="20.00390625" style="35" customWidth="1"/>
    <col min="19" max="19" width="27.28125" style="35" customWidth="1"/>
    <col min="20" max="20" width="19.57421875" style="35" customWidth="1"/>
    <col min="21" max="21" width="11.421875" style="35" customWidth="1"/>
    <col min="22" max="23" width="14.00390625" style="35" customWidth="1"/>
    <col min="24" max="24" width="11.421875" style="35" customWidth="1"/>
    <col min="25" max="25" width="20.8515625" style="35" customWidth="1"/>
    <col min="26" max="26" width="18.8515625" style="35" customWidth="1"/>
    <col min="27" max="27" width="26.7109375" style="35" customWidth="1"/>
    <col min="28" max="28" width="18.8515625" style="35" customWidth="1"/>
    <col min="29" max="29" width="14.140625" style="35" customWidth="1"/>
    <col min="30" max="30" width="18.421875" style="35" customWidth="1"/>
    <col min="31" max="31" width="56.8515625" style="35" customWidth="1"/>
    <col min="32" max="32" width="50.28125" style="35" customWidth="1"/>
    <col min="33" max="33" width="26.140625" style="35" customWidth="1"/>
    <col min="34" max="34" width="19.7109375" style="35" customWidth="1"/>
    <col min="35" max="35" width="16.421875" style="35" customWidth="1"/>
    <col min="36" max="36" width="14.28125" style="35" customWidth="1"/>
    <col min="37" max="37" width="114.140625" style="35" customWidth="1"/>
    <col min="38" max="38" width="54.421875" style="35" customWidth="1"/>
    <col min="39" max="39" width="20.28125" style="35" customWidth="1"/>
    <col min="40" max="42" width="11.421875" style="35" customWidth="1"/>
    <col min="43" max="43" width="97.421875" style="35" customWidth="1"/>
    <col min="44" max="44" width="51.421875" style="35" customWidth="1"/>
    <col min="45" max="45" width="19.57421875" style="35" customWidth="1"/>
    <col min="46" max="47" width="11.421875" style="35" customWidth="1"/>
    <col min="48" max="48" width="14.8515625" style="35" customWidth="1"/>
    <col min="49" max="49" width="14.57421875" style="35" customWidth="1"/>
    <col min="50" max="50" width="20.7109375" style="35" customWidth="1"/>
    <col min="51" max="51" width="15.8515625" style="35" customWidth="1"/>
    <col min="52" max="52" width="19.140625" style="35" customWidth="1"/>
    <col min="53" max="53" width="31.421875" style="35" customWidth="1"/>
    <col min="54" max="54" width="18.421875" style="35" customWidth="1"/>
    <col min="55" max="55" width="19.8515625" style="35" customWidth="1"/>
    <col min="56" max="16384" width="11.421875" style="35" customWidth="1"/>
  </cols>
  <sheetData>
    <row r="1" spans="1:26" ht="40.5" customHeight="1">
      <c r="A1" s="147">
        <f ca="1">NOW()</f>
        <v>43047.48830358796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45.75" customHeight="1">
      <c r="A2" s="149" t="s">
        <v>136</v>
      </c>
      <c r="B2" s="150"/>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55" ht="21.75" customHeight="1">
      <c r="A3" s="151" t="s">
        <v>156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row>
    <row r="4" spans="1:55" ht="21.75" customHeight="1">
      <c r="A4" s="151" t="s">
        <v>122</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row>
    <row r="5" spans="1:55" ht="21.75" customHeight="1">
      <c r="A5" s="151" t="s">
        <v>157</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row>
    <row r="6" spans="1:55" ht="21.75" customHeight="1">
      <c r="A6" s="151" t="s">
        <v>158</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37"/>
      <c r="AB6" s="38"/>
      <c r="AC6" s="38"/>
      <c r="AD6" s="38"/>
      <c r="AE6" s="38"/>
      <c r="AF6" s="38"/>
      <c r="AG6" s="37"/>
      <c r="AH6" s="38"/>
      <c r="AI6" s="38"/>
      <c r="AJ6" s="38"/>
      <c r="AK6" s="38"/>
      <c r="AL6" s="38"/>
      <c r="AM6" s="37"/>
      <c r="AN6" s="38"/>
      <c r="AO6" s="38"/>
      <c r="AP6" s="38"/>
      <c r="AQ6" s="38"/>
      <c r="AR6" s="38"/>
      <c r="AS6" s="37"/>
      <c r="AT6" s="38"/>
      <c r="AU6" s="38"/>
      <c r="AV6" s="38"/>
      <c r="AW6" s="38"/>
      <c r="AX6" s="38"/>
      <c r="AY6" s="37"/>
      <c r="AZ6" s="38"/>
      <c r="BA6" s="38"/>
      <c r="BB6" s="38"/>
      <c r="BC6" s="38"/>
    </row>
    <row r="7" spans="1:55" ht="21.75" customHeight="1">
      <c r="A7" s="151" t="s">
        <v>159</v>
      </c>
      <c r="B7" s="151"/>
      <c r="C7" s="151"/>
      <c r="D7" s="151"/>
      <c r="E7" s="98"/>
      <c r="F7" s="98"/>
      <c r="G7" s="98"/>
      <c r="H7" s="98"/>
      <c r="I7" s="98"/>
      <c r="J7" s="98"/>
      <c r="K7" s="98"/>
      <c r="L7" s="98"/>
      <c r="M7" s="98"/>
      <c r="N7" s="98"/>
      <c r="O7" s="98"/>
      <c r="P7" s="98"/>
      <c r="Q7" s="98"/>
      <c r="R7" s="98"/>
      <c r="S7" s="98"/>
      <c r="T7" s="98"/>
      <c r="U7" s="98"/>
      <c r="V7" s="98"/>
      <c r="W7" s="98"/>
      <c r="X7" s="98"/>
      <c r="Y7" s="98"/>
      <c r="Z7" s="98"/>
      <c r="AA7" s="37"/>
      <c r="AB7" s="38"/>
      <c r="AC7" s="38"/>
      <c r="AD7" s="38"/>
      <c r="AE7" s="38"/>
      <c r="AF7" s="38"/>
      <c r="AG7" s="37"/>
      <c r="AH7" s="38"/>
      <c r="AI7" s="38"/>
      <c r="AJ7" s="38"/>
      <c r="AK7" s="38"/>
      <c r="AL7" s="38"/>
      <c r="AM7" s="37"/>
      <c r="AN7" s="38"/>
      <c r="AO7" s="38"/>
      <c r="AP7" s="38"/>
      <c r="AQ7" s="38"/>
      <c r="AR7" s="38"/>
      <c r="AS7" s="37"/>
      <c r="AT7" s="38"/>
      <c r="AU7" s="38"/>
      <c r="AV7" s="38"/>
      <c r="AW7" s="38"/>
      <c r="AX7" s="38"/>
      <c r="AY7" s="37"/>
      <c r="AZ7" s="38"/>
      <c r="BA7" s="38"/>
      <c r="BB7" s="38"/>
      <c r="BC7" s="38"/>
    </row>
    <row r="8" spans="1:55" ht="21.75" customHeight="1">
      <c r="A8" s="151" t="s">
        <v>160</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row>
    <row r="9" spans="1:55" ht="15.75">
      <c r="A9" s="39"/>
      <c r="B9" s="37"/>
      <c r="C9" s="37"/>
      <c r="D9" s="37"/>
      <c r="E9" s="37"/>
      <c r="F9" s="37"/>
      <c r="G9" s="37"/>
      <c r="H9" s="37"/>
      <c r="I9" s="37"/>
      <c r="J9" s="37"/>
      <c r="K9" s="37"/>
      <c r="L9" s="37"/>
      <c r="M9" s="37"/>
      <c r="N9" s="37"/>
      <c r="O9" s="37"/>
      <c r="P9" s="37"/>
      <c r="Q9" s="37"/>
      <c r="R9" s="36"/>
      <c r="S9" s="36"/>
      <c r="T9" s="36"/>
      <c r="U9" s="36"/>
      <c r="V9" s="36"/>
      <c r="W9" s="36"/>
      <c r="X9" s="36"/>
      <c r="Y9" s="36"/>
      <c r="Z9" s="36"/>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row>
    <row r="10" spans="1:55" ht="15.75">
      <c r="A10" s="37"/>
      <c r="B10" s="37"/>
      <c r="C10" s="37"/>
      <c r="D10" s="37"/>
      <c r="E10" s="160"/>
      <c r="F10" s="160"/>
      <c r="G10" s="160"/>
      <c r="H10" s="160"/>
      <c r="I10" s="160"/>
      <c r="J10" s="160"/>
      <c r="K10" s="160"/>
      <c r="L10" s="160"/>
      <c r="M10" s="160"/>
      <c r="N10" s="160"/>
      <c r="O10" s="160"/>
      <c r="P10" s="160"/>
      <c r="Q10" s="160"/>
      <c r="R10" s="160"/>
      <c r="S10" s="160"/>
      <c r="T10" s="160"/>
      <c r="U10" s="40"/>
      <c r="V10" s="36"/>
      <c r="W10" s="36"/>
      <c r="X10" s="36"/>
      <c r="Y10" s="36"/>
      <c r="Z10" s="36"/>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row>
    <row r="11" spans="1:55" ht="15.75">
      <c r="A11" s="41"/>
      <c r="B11" s="36"/>
      <c r="C11" s="36"/>
      <c r="D11" s="36"/>
      <c r="E11" s="156"/>
      <c r="F11" s="156"/>
      <c r="G11" s="156"/>
      <c r="H11" s="156"/>
      <c r="I11" s="156"/>
      <c r="J11" s="156"/>
      <c r="K11" s="156"/>
      <c r="L11" s="156"/>
      <c r="M11" s="127"/>
      <c r="N11" s="127"/>
      <c r="O11" s="127"/>
      <c r="P11" s="127"/>
      <c r="Q11" s="94"/>
      <c r="R11" s="94"/>
      <c r="S11" s="94"/>
      <c r="T11" s="94"/>
      <c r="U11" s="94"/>
      <c r="V11" s="36"/>
      <c r="W11" s="36"/>
      <c r="X11" s="36"/>
      <c r="Y11" s="36"/>
      <c r="Z11" s="36"/>
      <c r="AA11" s="127"/>
      <c r="AB11" s="127"/>
      <c r="AC11" s="127"/>
      <c r="AD11" s="97"/>
      <c r="AE11" s="97"/>
      <c r="AF11" s="97"/>
      <c r="AG11" s="127"/>
      <c r="AH11" s="127"/>
      <c r="AI11" s="127"/>
      <c r="AJ11" s="97"/>
      <c r="AK11" s="97"/>
      <c r="AL11" s="97"/>
      <c r="AM11" s="127"/>
      <c r="AN11" s="127"/>
      <c r="AO11" s="127"/>
      <c r="AP11" s="97"/>
      <c r="AQ11" s="97"/>
      <c r="AR11" s="97"/>
      <c r="AS11" s="127"/>
      <c r="AT11" s="127"/>
      <c r="AU11" s="127"/>
      <c r="AV11" s="97"/>
      <c r="AW11" s="97"/>
      <c r="AX11" s="97"/>
      <c r="AY11" s="127"/>
      <c r="AZ11" s="127"/>
      <c r="BA11" s="127"/>
      <c r="BB11" s="97"/>
      <c r="BC11" s="97"/>
    </row>
    <row r="12" spans="1:55" ht="15.7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row>
    <row r="13" spans="1:55" ht="15.75">
      <c r="A13" s="154" t="s">
        <v>65</v>
      </c>
      <c r="B13" s="154"/>
      <c r="C13" s="154"/>
      <c r="D13" s="154"/>
      <c r="E13" s="134"/>
      <c r="F13" s="134"/>
      <c r="G13" s="134"/>
      <c r="H13" s="134"/>
      <c r="I13" s="134"/>
      <c r="J13" s="134"/>
      <c r="K13" s="134"/>
      <c r="L13" s="134"/>
      <c r="M13" s="134"/>
      <c r="N13" s="134"/>
      <c r="O13" s="134"/>
      <c r="P13" s="134"/>
      <c r="Q13" s="134"/>
      <c r="R13" s="134"/>
      <c r="S13" s="134"/>
      <c r="T13" s="134"/>
      <c r="U13" s="134"/>
      <c r="V13" s="134"/>
      <c r="W13" s="134"/>
      <c r="X13" s="134"/>
      <c r="Y13" s="134"/>
      <c r="Z13" s="134"/>
      <c r="AA13" s="125" t="s">
        <v>66</v>
      </c>
      <c r="AB13" s="125"/>
      <c r="AC13" s="125"/>
      <c r="AD13" s="125"/>
      <c r="AE13" s="125"/>
      <c r="AF13" s="125"/>
      <c r="AG13" s="135" t="s">
        <v>66</v>
      </c>
      <c r="AH13" s="135"/>
      <c r="AI13" s="135"/>
      <c r="AJ13" s="135"/>
      <c r="AK13" s="135"/>
      <c r="AL13" s="135"/>
      <c r="AM13" s="125" t="s">
        <v>66</v>
      </c>
      <c r="AN13" s="125"/>
      <c r="AO13" s="125"/>
      <c r="AP13" s="125"/>
      <c r="AQ13" s="125"/>
      <c r="AR13" s="125"/>
      <c r="AS13" s="131" t="s">
        <v>66</v>
      </c>
      <c r="AT13" s="131"/>
      <c r="AU13" s="131"/>
      <c r="AV13" s="131"/>
      <c r="AW13" s="131"/>
      <c r="AX13" s="131"/>
      <c r="AY13" s="126" t="s">
        <v>66</v>
      </c>
      <c r="AZ13" s="126"/>
      <c r="BA13" s="126"/>
      <c r="BB13" s="126"/>
      <c r="BC13" s="126"/>
    </row>
    <row r="14" spans="1:55" ht="15.75">
      <c r="A14" s="154"/>
      <c r="B14" s="154"/>
      <c r="C14" s="154"/>
      <c r="D14" s="154"/>
      <c r="E14" s="134"/>
      <c r="F14" s="134"/>
      <c r="G14" s="134"/>
      <c r="H14" s="134"/>
      <c r="I14" s="134"/>
      <c r="J14" s="134"/>
      <c r="K14" s="134"/>
      <c r="L14" s="134"/>
      <c r="M14" s="134"/>
      <c r="N14" s="134"/>
      <c r="O14" s="134"/>
      <c r="P14" s="134"/>
      <c r="Q14" s="134"/>
      <c r="R14" s="134"/>
      <c r="S14" s="134"/>
      <c r="T14" s="134"/>
      <c r="U14" s="134"/>
      <c r="V14" s="134"/>
      <c r="W14" s="134"/>
      <c r="X14" s="134"/>
      <c r="Y14" s="134"/>
      <c r="Z14" s="134"/>
      <c r="AA14" s="125" t="s">
        <v>0</v>
      </c>
      <c r="AB14" s="125"/>
      <c r="AC14" s="125"/>
      <c r="AD14" s="125"/>
      <c r="AE14" s="125"/>
      <c r="AF14" s="125"/>
      <c r="AG14" s="135" t="s">
        <v>1</v>
      </c>
      <c r="AH14" s="135"/>
      <c r="AI14" s="135"/>
      <c r="AJ14" s="135"/>
      <c r="AK14" s="135"/>
      <c r="AL14" s="135"/>
      <c r="AM14" s="125" t="s">
        <v>2</v>
      </c>
      <c r="AN14" s="125"/>
      <c r="AO14" s="125"/>
      <c r="AP14" s="125"/>
      <c r="AQ14" s="125"/>
      <c r="AR14" s="125"/>
      <c r="AS14" s="131" t="s">
        <v>3</v>
      </c>
      <c r="AT14" s="131"/>
      <c r="AU14" s="131"/>
      <c r="AV14" s="131"/>
      <c r="AW14" s="131"/>
      <c r="AX14" s="131"/>
      <c r="AY14" s="126" t="s">
        <v>86</v>
      </c>
      <c r="AZ14" s="126"/>
      <c r="BA14" s="126"/>
      <c r="BB14" s="126"/>
      <c r="BC14" s="126"/>
    </row>
    <row r="15" spans="1:55" ht="15" customHeight="1">
      <c r="A15" s="99"/>
      <c r="B15" s="99"/>
      <c r="C15" s="99"/>
      <c r="D15" s="99"/>
      <c r="E15" s="141" t="s">
        <v>4</v>
      </c>
      <c r="F15" s="142"/>
      <c r="G15" s="142"/>
      <c r="H15" s="142"/>
      <c r="I15" s="142"/>
      <c r="J15" s="142"/>
      <c r="K15" s="142"/>
      <c r="L15" s="142"/>
      <c r="M15" s="142"/>
      <c r="N15" s="142"/>
      <c r="O15" s="142"/>
      <c r="P15" s="142"/>
      <c r="Q15" s="142"/>
      <c r="R15" s="142"/>
      <c r="S15" s="142"/>
      <c r="T15" s="143"/>
      <c r="U15" s="106"/>
      <c r="V15" s="155" t="s">
        <v>27</v>
      </c>
      <c r="W15" s="155"/>
      <c r="X15" s="155"/>
      <c r="Y15" s="155"/>
      <c r="Z15" s="155"/>
      <c r="AA15" s="129" t="s">
        <v>5</v>
      </c>
      <c r="AB15" s="129"/>
      <c r="AC15" s="129"/>
      <c r="AD15" s="130" t="s">
        <v>6</v>
      </c>
      <c r="AE15" s="129" t="s">
        <v>7</v>
      </c>
      <c r="AF15" s="129" t="s">
        <v>8</v>
      </c>
      <c r="AG15" s="132" t="s">
        <v>5</v>
      </c>
      <c r="AH15" s="132"/>
      <c r="AI15" s="132"/>
      <c r="AJ15" s="132" t="s">
        <v>6</v>
      </c>
      <c r="AK15" s="132" t="s">
        <v>7</v>
      </c>
      <c r="AL15" s="132" t="s">
        <v>8</v>
      </c>
      <c r="AM15" s="129" t="s">
        <v>5</v>
      </c>
      <c r="AN15" s="129"/>
      <c r="AO15" s="129"/>
      <c r="AP15" s="129" t="s">
        <v>6</v>
      </c>
      <c r="AQ15" s="129" t="s">
        <v>7</v>
      </c>
      <c r="AR15" s="129" t="s">
        <v>8</v>
      </c>
      <c r="AS15" s="133" t="s">
        <v>5</v>
      </c>
      <c r="AT15" s="133"/>
      <c r="AU15" s="133"/>
      <c r="AV15" s="133" t="s">
        <v>6</v>
      </c>
      <c r="AW15" s="133" t="s">
        <v>7</v>
      </c>
      <c r="AX15" s="133" t="s">
        <v>8</v>
      </c>
      <c r="AY15" s="128" t="s">
        <v>5</v>
      </c>
      <c r="AZ15" s="128"/>
      <c r="BA15" s="128"/>
      <c r="BB15" s="128" t="s">
        <v>6</v>
      </c>
      <c r="BC15" s="128" t="s">
        <v>73</v>
      </c>
    </row>
    <row r="16" spans="1:55" ht="81.75" customHeight="1">
      <c r="A16" s="99" t="s">
        <v>18</v>
      </c>
      <c r="B16" s="99" t="s">
        <v>19</v>
      </c>
      <c r="C16" s="99" t="s">
        <v>78</v>
      </c>
      <c r="D16" s="42" t="s">
        <v>81</v>
      </c>
      <c r="E16" s="107" t="s">
        <v>80</v>
      </c>
      <c r="F16" s="107" t="s">
        <v>91</v>
      </c>
      <c r="G16" s="107" t="s">
        <v>79</v>
      </c>
      <c r="H16" s="107" t="s">
        <v>9</v>
      </c>
      <c r="I16" s="107" t="s">
        <v>10</v>
      </c>
      <c r="J16" s="107" t="s">
        <v>11</v>
      </c>
      <c r="K16" s="107" t="s">
        <v>45</v>
      </c>
      <c r="L16" s="107" t="s">
        <v>12</v>
      </c>
      <c r="M16" s="107" t="s">
        <v>82</v>
      </c>
      <c r="N16" s="107" t="s">
        <v>83</v>
      </c>
      <c r="O16" s="107" t="s">
        <v>84</v>
      </c>
      <c r="P16" s="107" t="s">
        <v>85</v>
      </c>
      <c r="Q16" s="107" t="s">
        <v>89</v>
      </c>
      <c r="R16" s="107" t="s">
        <v>13</v>
      </c>
      <c r="S16" s="107" t="s">
        <v>14</v>
      </c>
      <c r="T16" s="107" t="s">
        <v>15</v>
      </c>
      <c r="U16" s="107" t="s">
        <v>34</v>
      </c>
      <c r="V16" s="103" t="s">
        <v>28</v>
      </c>
      <c r="W16" s="103" t="s">
        <v>30</v>
      </c>
      <c r="X16" s="138" t="s">
        <v>31</v>
      </c>
      <c r="Y16" s="139"/>
      <c r="Z16" s="103" t="s">
        <v>21</v>
      </c>
      <c r="AA16" s="104" t="s">
        <v>9</v>
      </c>
      <c r="AB16" s="96" t="s">
        <v>16</v>
      </c>
      <c r="AC16" s="96" t="s">
        <v>17</v>
      </c>
      <c r="AD16" s="130"/>
      <c r="AE16" s="129"/>
      <c r="AF16" s="129"/>
      <c r="AG16" s="105" t="s">
        <v>9</v>
      </c>
      <c r="AH16" s="105" t="s">
        <v>16</v>
      </c>
      <c r="AI16" s="105" t="s">
        <v>17</v>
      </c>
      <c r="AJ16" s="132"/>
      <c r="AK16" s="132"/>
      <c r="AL16" s="132"/>
      <c r="AM16" s="96" t="s">
        <v>9</v>
      </c>
      <c r="AN16" s="96" t="s">
        <v>16</v>
      </c>
      <c r="AO16" s="96" t="s">
        <v>17</v>
      </c>
      <c r="AP16" s="129"/>
      <c r="AQ16" s="129"/>
      <c r="AR16" s="129"/>
      <c r="AS16" s="95" t="s">
        <v>9</v>
      </c>
      <c r="AT16" s="95" t="s">
        <v>16</v>
      </c>
      <c r="AU16" s="95" t="s">
        <v>17</v>
      </c>
      <c r="AV16" s="133"/>
      <c r="AW16" s="133"/>
      <c r="AX16" s="133"/>
      <c r="AY16" s="108" t="s">
        <v>9</v>
      </c>
      <c r="AZ16" s="108" t="s">
        <v>16</v>
      </c>
      <c r="BA16" s="108" t="s">
        <v>17</v>
      </c>
      <c r="BB16" s="128"/>
      <c r="BC16" s="128"/>
    </row>
    <row r="17" spans="1:55" ht="38.25" customHeight="1">
      <c r="A17" s="43"/>
      <c r="B17" s="44"/>
      <c r="C17" s="44"/>
      <c r="D17" s="43"/>
      <c r="E17" s="45" t="s">
        <v>22</v>
      </c>
      <c r="F17" s="45"/>
      <c r="G17" s="45" t="s">
        <v>22</v>
      </c>
      <c r="H17" s="45" t="s">
        <v>22</v>
      </c>
      <c r="I17" s="45" t="s">
        <v>22</v>
      </c>
      <c r="J17" s="45" t="s">
        <v>22</v>
      </c>
      <c r="K17" s="45" t="s">
        <v>22</v>
      </c>
      <c r="L17" s="45" t="s">
        <v>22</v>
      </c>
      <c r="M17" s="46" t="s">
        <v>22</v>
      </c>
      <c r="N17" s="46" t="s">
        <v>22</v>
      </c>
      <c r="O17" s="46" t="s">
        <v>22</v>
      </c>
      <c r="P17" s="46" t="s">
        <v>22</v>
      </c>
      <c r="Q17" s="45" t="s">
        <v>22</v>
      </c>
      <c r="R17" s="45" t="s">
        <v>22</v>
      </c>
      <c r="S17" s="45" t="s">
        <v>22</v>
      </c>
      <c r="T17" s="45" t="s">
        <v>22</v>
      </c>
      <c r="U17" s="45"/>
      <c r="V17" s="47" t="s">
        <v>29</v>
      </c>
      <c r="W17" s="47" t="s">
        <v>22</v>
      </c>
      <c r="X17" s="47" t="s">
        <v>32</v>
      </c>
      <c r="Y17" s="47" t="s">
        <v>33</v>
      </c>
      <c r="Z17" s="47" t="s">
        <v>22</v>
      </c>
      <c r="AA17" s="96" t="s">
        <v>22</v>
      </c>
      <c r="AB17" s="96" t="s">
        <v>22</v>
      </c>
      <c r="AC17" s="96"/>
      <c r="AD17" s="104" t="s">
        <v>22</v>
      </c>
      <c r="AE17" s="96" t="s">
        <v>22</v>
      </c>
      <c r="AF17" s="96" t="s">
        <v>22</v>
      </c>
      <c r="AG17" s="105" t="s">
        <v>22</v>
      </c>
      <c r="AH17" s="105" t="s">
        <v>22</v>
      </c>
      <c r="AI17" s="105" t="s">
        <v>22</v>
      </c>
      <c r="AJ17" s="105" t="s">
        <v>22</v>
      </c>
      <c r="AK17" s="105" t="s">
        <v>22</v>
      </c>
      <c r="AL17" s="105" t="s">
        <v>22</v>
      </c>
      <c r="AM17" s="96" t="s">
        <v>22</v>
      </c>
      <c r="AN17" s="96" t="s">
        <v>22</v>
      </c>
      <c r="AO17" s="96" t="s">
        <v>22</v>
      </c>
      <c r="AP17" s="96"/>
      <c r="AQ17" s="96" t="s">
        <v>22</v>
      </c>
      <c r="AR17" s="96" t="s">
        <v>22</v>
      </c>
      <c r="AS17" s="95" t="s">
        <v>22</v>
      </c>
      <c r="AT17" s="95" t="s">
        <v>22</v>
      </c>
      <c r="AU17" s="95" t="s">
        <v>22</v>
      </c>
      <c r="AV17" s="95" t="s">
        <v>22</v>
      </c>
      <c r="AW17" s="95" t="s">
        <v>22</v>
      </c>
      <c r="AX17" s="95" t="s">
        <v>22</v>
      </c>
      <c r="AY17" s="108" t="s">
        <v>22</v>
      </c>
      <c r="AZ17" s="108"/>
      <c r="BA17" s="108" t="s">
        <v>22</v>
      </c>
      <c r="BB17" s="108" t="s">
        <v>22</v>
      </c>
      <c r="BC17" s="108" t="s">
        <v>22</v>
      </c>
    </row>
    <row r="18" spans="1:55" s="69" customFormat="1" ht="201" customHeight="1">
      <c r="A18" s="48">
        <v>3</v>
      </c>
      <c r="B18" s="152" t="s">
        <v>98</v>
      </c>
      <c r="C18" s="122" t="s">
        <v>97</v>
      </c>
      <c r="D18" s="61"/>
      <c r="E18" s="62" t="s">
        <v>191</v>
      </c>
      <c r="F18" s="88">
        <v>0.22</v>
      </c>
      <c r="G18" s="63" t="s">
        <v>100</v>
      </c>
      <c r="H18" s="59" t="s">
        <v>123</v>
      </c>
      <c r="I18" s="59" t="s">
        <v>140</v>
      </c>
      <c r="J18" s="64" t="s">
        <v>109</v>
      </c>
      <c r="K18" s="63" t="s">
        <v>49</v>
      </c>
      <c r="L18" s="63" t="s">
        <v>187</v>
      </c>
      <c r="M18" s="61">
        <v>0.1</v>
      </c>
      <c r="N18" s="61">
        <v>0.4</v>
      </c>
      <c r="O18" s="61">
        <v>0.7</v>
      </c>
      <c r="P18" s="61">
        <v>1</v>
      </c>
      <c r="Q18" s="63">
        <v>1</v>
      </c>
      <c r="R18" s="63" t="s">
        <v>54</v>
      </c>
      <c r="S18" s="63" t="s">
        <v>161</v>
      </c>
      <c r="T18" s="63" t="s">
        <v>124</v>
      </c>
      <c r="U18" s="63"/>
      <c r="V18" s="63"/>
      <c r="W18" s="63"/>
      <c r="X18" s="63"/>
      <c r="Y18" s="60"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65"/>
      <c r="AA18" s="61" t="str">
        <f aca="true" t="shared" si="0" ref="AA18:AA28">H18</f>
        <v>Un Autodiagnostico Institucional y Sectorial Elaborado y socializado</v>
      </c>
      <c r="AB18" s="61">
        <f aca="true" t="shared" si="1" ref="AB18:AB28">M18</f>
        <v>0.1</v>
      </c>
      <c r="AC18" s="85">
        <v>0.1</v>
      </c>
      <c r="AD18" s="88">
        <f aca="true" t="shared" si="2" ref="AD18:AD27">(AC18/AB18)</f>
        <v>1</v>
      </c>
      <c r="AE18" s="86" t="s">
        <v>144</v>
      </c>
      <c r="AF18" s="109" t="s">
        <v>186</v>
      </c>
      <c r="AG18" s="61" t="str">
        <f aca="true" t="shared" si="3" ref="AG18:AG28">H18</f>
        <v>Un Autodiagnostico Institucional y Sectorial Elaborado y socializado</v>
      </c>
      <c r="AH18" s="67">
        <f aca="true" t="shared" si="4" ref="AH18:AH28">N18</f>
        <v>0.4</v>
      </c>
      <c r="AI18" s="49">
        <v>0.4</v>
      </c>
      <c r="AJ18" s="88">
        <f aca="true" t="shared" si="5" ref="AJ18:AJ28">(AI18/AH18)</f>
        <v>1</v>
      </c>
      <c r="AK18" s="60" t="s">
        <v>181</v>
      </c>
      <c r="AL18" s="60" t="s">
        <v>182</v>
      </c>
      <c r="AM18" s="61" t="str">
        <f aca="true" t="shared" si="6" ref="AM18:AM24">H18</f>
        <v>Un Autodiagnostico Institucional y Sectorial Elaborado y socializado</v>
      </c>
      <c r="AN18" s="61">
        <f aca="true" t="shared" si="7" ref="AN18:AN24">O18</f>
        <v>0.7</v>
      </c>
      <c r="AO18" s="63">
        <v>0.7</v>
      </c>
      <c r="AP18" s="88">
        <f>(AO18/AN18)</f>
        <v>1</v>
      </c>
      <c r="AQ18" s="60" t="s">
        <v>212</v>
      </c>
      <c r="AR18" s="60" t="s">
        <v>201</v>
      </c>
      <c r="AS18" s="61" t="str">
        <f aca="true" t="shared" si="8" ref="AS18:AS28">H18</f>
        <v>Un Autodiagnostico Institucional y Sectorial Elaborado y socializado</v>
      </c>
      <c r="AT18" s="61">
        <f aca="true" t="shared" si="9" ref="AT18:AT28">P18</f>
        <v>1</v>
      </c>
      <c r="AU18" s="68"/>
      <c r="AV18" s="88">
        <f aca="true" t="shared" si="10" ref="AV18:AV28">(AU18/AT18)</f>
        <v>0</v>
      </c>
      <c r="AW18" s="63"/>
      <c r="AX18" s="63"/>
      <c r="AY18" s="61" t="str">
        <f aca="true" t="shared" si="11" ref="AY18:AY28">H18</f>
        <v>Un Autodiagnostico Institucional y Sectorial Elaborado y socializado</v>
      </c>
      <c r="AZ18" s="61">
        <f aca="true" t="shared" si="12" ref="AZ18:AZ28">Q18</f>
        <v>1</v>
      </c>
      <c r="BA18" s="88">
        <f aca="true" t="shared" si="13" ref="BA18:BA28">IF(K18="CONSTANTE",AVERAGE(AC18,AI18,AO18,AU18),(SUM(AC18,AI18,AO18,AU18)))</f>
        <v>1.2</v>
      </c>
      <c r="BB18" s="49"/>
      <c r="BC18" s="63"/>
    </row>
    <row r="19" spans="1:55" s="69" customFormat="1" ht="204.75" customHeight="1">
      <c r="A19" s="48">
        <v>4</v>
      </c>
      <c r="B19" s="153"/>
      <c r="C19" s="123"/>
      <c r="D19" s="61"/>
      <c r="E19" s="62" t="s">
        <v>192</v>
      </c>
      <c r="F19" s="88">
        <v>0.15</v>
      </c>
      <c r="G19" s="63" t="s">
        <v>101</v>
      </c>
      <c r="H19" s="70" t="s">
        <v>125</v>
      </c>
      <c r="I19" s="63" t="s">
        <v>126</v>
      </c>
      <c r="J19" s="64" t="s">
        <v>109</v>
      </c>
      <c r="K19" s="63" t="s">
        <v>47</v>
      </c>
      <c r="L19" s="63" t="s">
        <v>127</v>
      </c>
      <c r="M19" s="71">
        <v>0</v>
      </c>
      <c r="N19" s="71">
        <v>1</v>
      </c>
      <c r="O19" s="71">
        <v>0</v>
      </c>
      <c r="P19" s="71">
        <v>1</v>
      </c>
      <c r="Q19" s="63">
        <v>2</v>
      </c>
      <c r="R19" s="63" t="s">
        <v>54</v>
      </c>
      <c r="S19" s="63" t="s">
        <v>137</v>
      </c>
      <c r="T19" s="63" t="s">
        <v>128</v>
      </c>
      <c r="U19" s="63"/>
      <c r="V19" s="63"/>
      <c r="W19" s="63"/>
      <c r="X19" s="63"/>
      <c r="Y19" s="60"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65"/>
      <c r="AA19" s="61" t="str">
        <f t="shared" si="0"/>
        <v>Informes de seguimiento  y análisis al cumplimiento de metas sectoriales Plan de Distrital de Desarrollo responsabilidad del Sector Gobierno, presentados </v>
      </c>
      <c r="AB19" s="61">
        <f t="shared" si="1"/>
        <v>0</v>
      </c>
      <c r="AC19" s="85">
        <v>0</v>
      </c>
      <c r="AD19" s="88">
        <v>1</v>
      </c>
      <c r="AE19" s="86" t="s">
        <v>142</v>
      </c>
      <c r="AF19" s="85" t="s">
        <v>188</v>
      </c>
      <c r="AG19" s="61" t="str">
        <f t="shared" si="3"/>
        <v>Informes de seguimiento  y análisis al cumplimiento de metas sectoriales Plan de Distrital de Desarrollo responsabilidad del Sector Gobierno, presentados </v>
      </c>
      <c r="AH19" s="67">
        <f t="shared" si="4"/>
        <v>1</v>
      </c>
      <c r="AI19" s="67">
        <v>1</v>
      </c>
      <c r="AJ19" s="88">
        <f t="shared" si="5"/>
        <v>1</v>
      </c>
      <c r="AK19" s="60" t="s">
        <v>170</v>
      </c>
      <c r="AL19" s="66" t="s">
        <v>171</v>
      </c>
      <c r="AM19" s="61" t="str">
        <f t="shared" si="6"/>
        <v>Informes de seguimiento  y análisis al cumplimiento de metas sectoriales Plan de Distrital de Desarrollo responsabilidad del Sector Gobierno, presentados </v>
      </c>
      <c r="AN19" s="61">
        <v>0</v>
      </c>
      <c r="AO19" s="63">
        <v>0</v>
      </c>
      <c r="AP19" s="88"/>
      <c r="AQ19" s="60" t="s">
        <v>205</v>
      </c>
      <c r="AR19" s="63" t="s">
        <v>109</v>
      </c>
      <c r="AS19" s="61" t="str">
        <f t="shared" si="8"/>
        <v>Informes de seguimiento  y análisis al cumplimiento de metas sectoriales Plan de Distrital de Desarrollo responsabilidad del Sector Gobierno, presentados </v>
      </c>
      <c r="AT19" s="61">
        <f t="shared" si="9"/>
        <v>1</v>
      </c>
      <c r="AU19" s="72"/>
      <c r="AV19" s="88">
        <f t="shared" si="10"/>
        <v>0</v>
      </c>
      <c r="AW19" s="63"/>
      <c r="AX19" s="63"/>
      <c r="AY19" s="61" t="str">
        <f t="shared" si="11"/>
        <v>Informes de seguimiento  y análisis al cumplimiento de metas sectoriales Plan de Distrital de Desarrollo responsabilidad del Sector Gobierno, presentados </v>
      </c>
      <c r="AZ19" s="61">
        <f t="shared" si="12"/>
        <v>2</v>
      </c>
      <c r="BA19" s="88">
        <f t="shared" si="13"/>
        <v>1</v>
      </c>
      <c r="BB19" s="49"/>
      <c r="BC19" s="63"/>
    </row>
    <row r="20" spans="1:55" s="69" customFormat="1" ht="409.5" customHeight="1">
      <c r="A20" s="48"/>
      <c r="B20" s="153"/>
      <c r="C20" s="123"/>
      <c r="D20" s="59"/>
      <c r="E20" s="62" t="s">
        <v>193</v>
      </c>
      <c r="F20" s="88">
        <v>0.2</v>
      </c>
      <c r="G20" s="63" t="s">
        <v>101</v>
      </c>
      <c r="H20" s="70" t="s">
        <v>129</v>
      </c>
      <c r="I20" s="63" t="s">
        <v>130</v>
      </c>
      <c r="J20" s="64" t="s">
        <v>109</v>
      </c>
      <c r="K20" s="63" t="s">
        <v>48</v>
      </c>
      <c r="L20" s="63" t="s">
        <v>131</v>
      </c>
      <c r="M20" s="49">
        <v>1</v>
      </c>
      <c r="N20" s="49">
        <v>1</v>
      </c>
      <c r="O20" s="49">
        <v>1</v>
      </c>
      <c r="P20" s="49">
        <v>1</v>
      </c>
      <c r="Q20" s="49">
        <v>1</v>
      </c>
      <c r="R20" s="63" t="s">
        <v>54</v>
      </c>
      <c r="S20" s="63" t="s">
        <v>138</v>
      </c>
      <c r="T20" s="63" t="s">
        <v>128</v>
      </c>
      <c r="U20" s="63"/>
      <c r="V20" s="63"/>
      <c r="W20" s="63"/>
      <c r="X20" s="63"/>
      <c r="Y20" s="60"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65"/>
      <c r="AA20" s="110" t="str">
        <f t="shared" si="0"/>
        <v>Requerimientos atendidos en el tema de formulacion, adopcion, ejecucion, monitoreo y/o  evaluacion de las politicas publicas del Sector Gobierno </v>
      </c>
      <c r="AB20" s="88">
        <f t="shared" si="1"/>
        <v>1</v>
      </c>
      <c r="AC20" s="87">
        <v>1</v>
      </c>
      <c r="AD20" s="88">
        <f t="shared" si="2"/>
        <v>1</v>
      </c>
      <c r="AE20" s="111" t="s">
        <v>150</v>
      </c>
      <c r="AF20" s="112" t="s">
        <v>146</v>
      </c>
      <c r="AG20" s="61" t="str">
        <f t="shared" si="3"/>
        <v>Requerimientos atendidos en el tema de formulacion, adopcion, ejecucion, monitoreo y/o  evaluacion de las politicas publicas del Sector Gobierno </v>
      </c>
      <c r="AH20" s="90">
        <f>N20</f>
        <v>1</v>
      </c>
      <c r="AI20" s="49">
        <v>1</v>
      </c>
      <c r="AJ20" s="88">
        <f t="shared" si="5"/>
        <v>1</v>
      </c>
      <c r="AK20" s="115" t="s">
        <v>172</v>
      </c>
      <c r="AL20" s="109" t="s">
        <v>173</v>
      </c>
      <c r="AM20" s="61" t="str">
        <f t="shared" si="6"/>
        <v>Requerimientos atendidos en el tema de formulacion, adopcion, ejecucion, monitoreo y/o  evaluacion de las politicas publicas del Sector Gobierno </v>
      </c>
      <c r="AN20" s="61">
        <v>100</v>
      </c>
      <c r="AO20" s="63">
        <v>100</v>
      </c>
      <c r="AP20" s="88">
        <v>1</v>
      </c>
      <c r="AQ20" s="115" t="s">
        <v>203</v>
      </c>
      <c r="AR20" s="116" t="s">
        <v>204</v>
      </c>
      <c r="AS20" s="61" t="str">
        <f t="shared" si="8"/>
        <v>Requerimientos atendidos en el tema de formulacion, adopcion, ejecucion, monitoreo y/o  evaluacion de las politicas publicas del Sector Gobierno </v>
      </c>
      <c r="AT20" s="61">
        <v>100</v>
      </c>
      <c r="AU20" s="72">
        <v>0</v>
      </c>
      <c r="AV20" s="88">
        <v>1</v>
      </c>
      <c r="AW20" s="63"/>
      <c r="AX20" s="63"/>
      <c r="AY20" s="61" t="str">
        <f t="shared" si="11"/>
        <v>Requerimientos atendidos en el tema de formulacion, adopcion, ejecucion, monitoreo y/o  evaluacion de las politicas publicas del Sector Gobierno </v>
      </c>
      <c r="AZ20" s="61">
        <f t="shared" si="12"/>
        <v>1</v>
      </c>
      <c r="BA20" s="88">
        <f t="shared" si="13"/>
        <v>25.5</v>
      </c>
      <c r="BB20" s="49"/>
      <c r="BC20" s="63"/>
    </row>
    <row r="21" spans="1:55" s="69" customFormat="1" ht="276.75" customHeight="1">
      <c r="A21" s="48"/>
      <c r="B21" s="153"/>
      <c r="C21" s="123"/>
      <c r="D21" s="59"/>
      <c r="E21" s="62" t="s">
        <v>194</v>
      </c>
      <c r="F21" s="88">
        <v>0.2</v>
      </c>
      <c r="G21" s="63" t="s">
        <v>101</v>
      </c>
      <c r="H21" s="70" t="s">
        <v>132</v>
      </c>
      <c r="I21" s="63" t="s">
        <v>133</v>
      </c>
      <c r="J21" s="64" t="s">
        <v>109</v>
      </c>
      <c r="K21" s="63" t="s">
        <v>48</v>
      </c>
      <c r="L21" s="63" t="s">
        <v>132</v>
      </c>
      <c r="M21" s="49">
        <v>1</v>
      </c>
      <c r="N21" s="49">
        <v>1</v>
      </c>
      <c r="O21" s="49">
        <v>1</v>
      </c>
      <c r="P21" s="49">
        <v>1</v>
      </c>
      <c r="Q21" s="49">
        <v>1</v>
      </c>
      <c r="R21" s="63" t="s">
        <v>54</v>
      </c>
      <c r="S21" s="63" t="s">
        <v>143</v>
      </c>
      <c r="T21" s="63" t="s">
        <v>128</v>
      </c>
      <c r="U21" s="63"/>
      <c r="V21" s="63"/>
      <c r="W21" s="63"/>
      <c r="X21" s="63"/>
      <c r="Y21" s="60"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65"/>
      <c r="AA21" s="61" t="str">
        <f t="shared" si="0"/>
        <v>Requerimientos atendidos en el tema de formulación de proyectos, plan anual de adquisiciones y anteproyecto anual de presupuesto.</v>
      </c>
      <c r="AB21" s="88">
        <f t="shared" si="1"/>
        <v>1</v>
      </c>
      <c r="AC21" s="87">
        <v>1</v>
      </c>
      <c r="AD21" s="88">
        <f t="shared" si="2"/>
        <v>1</v>
      </c>
      <c r="AE21" s="89" t="s">
        <v>162</v>
      </c>
      <c r="AF21" s="89" t="s">
        <v>163</v>
      </c>
      <c r="AG21" s="61" t="str">
        <f t="shared" si="3"/>
        <v>Requerimientos atendidos en el tema de formulación de proyectos, plan anual de adquisiciones y anteproyecto anual de presupuesto.</v>
      </c>
      <c r="AH21" s="67">
        <f t="shared" si="4"/>
        <v>1</v>
      </c>
      <c r="AI21" s="49">
        <v>1</v>
      </c>
      <c r="AJ21" s="88">
        <v>1</v>
      </c>
      <c r="AK21" s="62" t="s">
        <v>184</v>
      </c>
      <c r="AL21" s="62" t="s">
        <v>183</v>
      </c>
      <c r="AM21" s="61" t="str">
        <f t="shared" si="6"/>
        <v>Requerimientos atendidos en el tema de formulación de proyectos, plan anual de adquisiciones y anteproyecto anual de presupuesto.</v>
      </c>
      <c r="AN21" s="61">
        <v>100</v>
      </c>
      <c r="AO21" s="63">
        <v>100</v>
      </c>
      <c r="AP21" s="88">
        <v>1</v>
      </c>
      <c r="AQ21" s="62" t="s">
        <v>213</v>
      </c>
      <c r="AR21" s="62" t="s">
        <v>211</v>
      </c>
      <c r="AS21" s="61" t="str">
        <f t="shared" si="8"/>
        <v>Requerimientos atendidos en el tema de formulación de proyectos, plan anual de adquisiciones y anteproyecto anual de presupuesto.</v>
      </c>
      <c r="AT21" s="61">
        <f t="shared" si="9"/>
        <v>1</v>
      </c>
      <c r="AU21" s="72"/>
      <c r="AV21" s="88">
        <f t="shared" si="10"/>
        <v>0</v>
      </c>
      <c r="AW21" s="63"/>
      <c r="AX21" s="63"/>
      <c r="AY21" s="61" t="str">
        <f t="shared" si="11"/>
        <v>Requerimientos atendidos en el tema de formulación de proyectos, plan anual de adquisiciones y anteproyecto anual de presupuesto.</v>
      </c>
      <c r="AZ21" s="61">
        <f t="shared" si="12"/>
        <v>1</v>
      </c>
      <c r="BA21" s="88">
        <f>IF(K21="CONSTANTE",AVERAGE(AC21,AI21,AO21,AU21),(SUM(AC21,AI21,AO21,AU21)))</f>
        <v>34</v>
      </c>
      <c r="BB21" s="49"/>
      <c r="BC21" s="63"/>
    </row>
    <row r="22" spans="1:55" s="69" customFormat="1" ht="280.5" customHeight="1">
      <c r="A22" s="48"/>
      <c r="B22" s="153"/>
      <c r="C22" s="123"/>
      <c r="D22" s="66"/>
      <c r="E22" s="62" t="s">
        <v>195</v>
      </c>
      <c r="F22" s="88">
        <v>0.05</v>
      </c>
      <c r="G22" s="63" t="s">
        <v>101</v>
      </c>
      <c r="H22" s="70" t="s">
        <v>139</v>
      </c>
      <c r="I22" s="63" t="s">
        <v>141</v>
      </c>
      <c r="J22" s="64" t="s">
        <v>109</v>
      </c>
      <c r="K22" s="63" t="s">
        <v>47</v>
      </c>
      <c r="L22" s="63" t="s">
        <v>134</v>
      </c>
      <c r="M22" s="61">
        <v>0.1</v>
      </c>
      <c r="N22" s="61">
        <v>0.4</v>
      </c>
      <c r="O22" s="61">
        <v>0.7</v>
      </c>
      <c r="P22" s="61">
        <v>1</v>
      </c>
      <c r="Q22" s="63">
        <v>1</v>
      </c>
      <c r="R22" s="63" t="s">
        <v>54</v>
      </c>
      <c r="S22" s="63" t="s">
        <v>189</v>
      </c>
      <c r="T22" s="63" t="s">
        <v>128</v>
      </c>
      <c r="U22" s="63"/>
      <c r="V22" s="63"/>
      <c r="W22" s="63"/>
      <c r="X22" s="63"/>
      <c r="Y22" s="60"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65"/>
      <c r="AA22" s="61" t="str">
        <f t="shared" si="0"/>
        <v>un inventario del estado de las instancias de coordinacion del sector gobierno</v>
      </c>
      <c r="AB22" s="61">
        <f t="shared" si="1"/>
        <v>0.1</v>
      </c>
      <c r="AC22" s="85">
        <v>0.1</v>
      </c>
      <c r="AD22" s="88">
        <f t="shared" si="2"/>
        <v>1</v>
      </c>
      <c r="AE22" s="86" t="s">
        <v>145</v>
      </c>
      <c r="AF22" s="86" t="s">
        <v>164</v>
      </c>
      <c r="AG22" s="61" t="str">
        <f t="shared" si="3"/>
        <v>un inventario del estado de las instancias de coordinacion del sector gobierno</v>
      </c>
      <c r="AH22" s="67">
        <f t="shared" si="4"/>
        <v>0.4</v>
      </c>
      <c r="AI22" s="49">
        <v>0.4</v>
      </c>
      <c r="AJ22" s="88">
        <f t="shared" si="5"/>
        <v>1</v>
      </c>
      <c r="AK22" s="60" t="s">
        <v>168</v>
      </c>
      <c r="AL22" s="60" t="s">
        <v>174</v>
      </c>
      <c r="AM22" s="61" t="str">
        <f t="shared" si="6"/>
        <v>un inventario del estado de las instancias de coordinacion del sector gobierno</v>
      </c>
      <c r="AN22" s="61">
        <f t="shared" si="7"/>
        <v>0.7</v>
      </c>
      <c r="AO22" s="63">
        <v>0.7</v>
      </c>
      <c r="AP22" s="88">
        <f>(AO22/AN22)</f>
        <v>1</v>
      </c>
      <c r="AQ22" s="60" t="s">
        <v>209</v>
      </c>
      <c r="AR22" s="60" t="s">
        <v>210</v>
      </c>
      <c r="AS22" s="61" t="str">
        <f t="shared" si="8"/>
        <v>un inventario del estado de las instancias de coordinacion del sector gobierno</v>
      </c>
      <c r="AT22" s="61">
        <f t="shared" si="9"/>
        <v>1</v>
      </c>
      <c r="AU22" s="72"/>
      <c r="AV22" s="88">
        <f t="shared" si="10"/>
        <v>0</v>
      </c>
      <c r="AW22" s="63"/>
      <c r="AX22" s="63"/>
      <c r="AY22" s="61" t="str">
        <f t="shared" si="11"/>
        <v>un inventario del estado de las instancias de coordinacion del sector gobierno</v>
      </c>
      <c r="AZ22" s="61">
        <f t="shared" si="12"/>
        <v>1</v>
      </c>
      <c r="BA22" s="88">
        <f t="shared" si="13"/>
        <v>1.2</v>
      </c>
      <c r="BB22" s="49"/>
      <c r="BC22" s="63"/>
    </row>
    <row r="23" spans="1:55" s="69" customFormat="1" ht="146.25" customHeight="1">
      <c r="A23" s="48">
        <v>13</v>
      </c>
      <c r="B23" s="153"/>
      <c r="C23" s="123"/>
      <c r="D23" s="63"/>
      <c r="E23" s="70" t="s">
        <v>196</v>
      </c>
      <c r="F23" s="88">
        <v>0.02</v>
      </c>
      <c r="G23" s="73" t="s">
        <v>102</v>
      </c>
      <c r="H23" s="74" t="s">
        <v>105</v>
      </c>
      <c r="I23" s="75" t="s">
        <v>106</v>
      </c>
      <c r="J23" s="73"/>
      <c r="K23" s="76" t="s">
        <v>47</v>
      </c>
      <c r="L23" s="73" t="s">
        <v>107</v>
      </c>
      <c r="M23" s="77"/>
      <c r="N23" s="77"/>
      <c r="O23" s="77"/>
      <c r="P23" s="78">
        <v>0.2</v>
      </c>
      <c r="Q23" s="78">
        <v>0.2</v>
      </c>
      <c r="R23" s="73" t="s">
        <v>54</v>
      </c>
      <c r="S23" s="73" t="s">
        <v>108</v>
      </c>
      <c r="T23" s="63"/>
      <c r="U23" s="63"/>
      <c r="V23" s="63"/>
      <c r="W23" s="63"/>
      <c r="X23" s="63"/>
      <c r="Y23" s="60"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65"/>
      <c r="AA23" s="61" t="str">
        <f t="shared" si="0"/>
        <v>Consumo de papel según loa datos entregados por el area Administrativa</v>
      </c>
      <c r="AB23" s="61">
        <f t="shared" si="1"/>
        <v>0</v>
      </c>
      <c r="AC23" s="85">
        <v>0</v>
      </c>
      <c r="AD23" s="88">
        <v>1</v>
      </c>
      <c r="AE23" s="86"/>
      <c r="AF23" s="86"/>
      <c r="AG23" s="61" t="str">
        <f t="shared" si="3"/>
        <v>Consumo de papel según loa datos entregados por el area Administrativa</v>
      </c>
      <c r="AH23" s="67">
        <f t="shared" si="4"/>
        <v>0</v>
      </c>
      <c r="AI23" s="49"/>
      <c r="AJ23" s="88"/>
      <c r="AK23" s="66"/>
      <c r="AL23" s="66"/>
      <c r="AM23" s="61" t="str">
        <f t="shared" si="6"/>
        <v>Consumo de papel según loa datos entregados por el area Administrativa</v>
      </c>
      <c r="AN23" s="61">
        <f t="shared" si="7"/>
        <v>0</v>
      </c>
      <c r="AO23" s="49"/>
      <c r="AP23" s="88"/>
      <c r="AQ23" s="66"/>
      <c r="AR23" s="66" t="s">
        <v>109</v>
      </c>
      <c r="AS23" s="61" t="str">
        <f t="shared" si="8"/>
        <v>Consumo de papel según loa datos entregados por el area Administrativa</v>
      </c>
      <c r="AT23" s="61">
        <f t="shared" si="9"/>
        <v>0.2</v>
      </c>
      <c r="AU23" s="79"/>
      <c r="AV23" s="88">
        <f t="shared" si="10"/>
        <v>0</v>
      </c>
      <c r="AW23" s="66"/>
      <c r="AX23" s="63"/>
      <c r="AY23" s="61" t="str">
        <f t="shared" si="11"/>
        <v>Consumo de papel según loa datos entregados por el area Administrativa</v>
      </c>
      <c r="AZ23" s="61">
        <f t="shared" si="12"/>
        <v>0.2</v>
      </c>
      <c r="BA23" s="88">
        <f t="shared" si="13"/>
        <v>0</v>
      </c>
      <c r="BB23" s="49"/>
      <c r="BC23" s="66"/>
    </row>
    <row r="24" spans="1:55" s="69" customFormat="1" ht="189" customHeight="1">
      <c r="A24" s="48">
        <v>14</v>
      </c>
      <c r="B24" s="153"/>
      <c r="C24" s="123"/>
      <c r="D24" s="63"/>
      <c r="E24" s="70" t="s">
        <v>197</v>
      </c>
      <c r="F24" s="80">
        <v>0.04</v>
      </c>
      <c r="G24" s="63" t="s">
        <v>103</v>
      </c>
      <c r="H24" s="81" t="s">
        <v>87</v>
      </c>
      <c r="I24" s="60" t="s">
        <v>87</v>
      </c>
      <c r="J24" s="63" t="s">
        <v>109</v>
      </c>
      <c r="K24" s="61" t="s">
        <v>47</v>
      </c>
      <c r="L24" s="63" t="s">
        <v>110</v>
      </c>
      <c r="M24" s="68"/>
      <c r="N24" s="68"/>
      <c r="O24" s="68"/>
      <c r="P24" s="82">
        <v>1</v>
      </c>
      <c r="Q24" s="82">
        <v>1</v>
      </c>
      <c r="R24" s="63" t="s">
        <v>54</v>
      </c>
      <c r="S24" s="63" t="s">
        <v>111</v>
      </c>
      <c r="T24" s="63"/>
      <c r="U24" s="63"/>
      <c r="V24" s="63"/>
      <c r="W24" s="63"/>
      <c r="X24" s="63"/>
      <c r="Y24" s="60"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83"/>
      <c r="AA24" s="61" t="str">
        <f t="shared" si="0"/>
        <v>Línea base del perfil del riesgo</v>
      </c>
      <c r="AB24" s="61">
        <f t="shared" si="1"/>
        <v>0</v>
      </c>
      <c r="AC24" s="85">
        <v>0</v>
      </c>
      <c r="AD24" s="88">
        <v>1</v>
      </c>
      <c r="AE24" s="91"/>
      <c r="AF24" s="91"/>
      <c r="AG24" s="61" t="str">
        <f t="shared" si="3"/>
        <v>Línea base del perfil del riesgo</v>
      </c>
      <c r="AH24" s="67">
        <f t="shared" si="4"/>
        <v>0</v>
      </c>
      <c r="AI24" s="63"/>
      <c r="AJ24" s="88"/>
      <c r="AK24" s="109" t="s">
        <v>175</v>
      </c>
      <c r="AL24" s="113" t="s">
        <v>176</v>
      </c>
      <c r="AM24" s="61" t="str">
        <f t="shared" si="6"/>
        <v>Línea base del perfil del riesgo</v>
      </c>
      <c r="AN24" s="61">
        <f t="shared" si="7"/>
        <v>0</v>
      </c>
      <c r="AO24" s="63"/>
      <c r="AP24" s="88"/>
      <c r="AQ24" s="60"/>
      <c r="AR24" s="63" t="s">
        <v>202</v>
      </c>
      <c r="AS24" s="61" t="str">
        <f t="shared" si="8"/>
        <v>Línea base del perfil del riesgo</v>
      </c>
      <c r="AT24" s="61">
        <f t="shared" si="9"/>
        <v>1</v>
      </c>
      <c r="AU24" s="49"/>
      <c r="AV24" s="88">
        <f t="shared" si="10"/>
        <v>0</v>
      </c>
      <c r="AW24" s="66"/>
      <c r="AX24" s="63"/>
      <c r="AY24" s="61" t="str">
        <f t="shared" si="11"/>
        <v>Línea base del perfil del riesgo</v>
      </c>
      <c r="AZ24" s="61">
        <f t="shared" si="12"/>
        <v>1</v>
      </c>
      <c r="BA24" s="88">
        <f t="shared" si="13"/>
        <v>0</v>
      </c>
      <c r="BB24" s="49"/>
      <c r="BC24" s="66"/>
    </row>
    <row r="25" spans="1:55" s="69" customFormat="1" ht="203.25" customHeight="1">
      <c r="A25" s="48">
        <v>15</v>
      </c>
      <c r="B25" s="153"/>
      <c r="C25" s="123"/>
      <c r="D25" s="63"/>
      <c r="E25" s="70" t="s">
        <v>198</v>
      </c>
      <c r="F25" s="80">
        <v>0.06</v>
      </c>
      <c r="G25" s="63" t="s">
        <v>103</v>
      </c>
      <c r="H25" s="70" t="s">
        <v>112</v>
      </c>
      <c r="I25" s="60" t="s">
        <v>88</v>
      </c>
      <c r="J25" s="63" t="s">
        <v>109</v>
      </c>
      <c r="K25" s="61" t="s">
        <v>48</v>
      </c>
      <c r="L25" s="63" t="s">
        <v>113</v>
      </c>
      <c r="M25" s="68">
        <v>1</v>
      </c>
      <c r="N25" s="68">
        <v>1</v>
      </c>
      <c r="O25" s="68">
        <v>1</v>
      </c>
      <c r="P25" s="68">
        <v>1</v>
      </c>
      <c r="Q25" s="68">
        <v>1</v>
      </c>
      <c r="R25" s="63" t="s">
        <v>54</v>
      </c>
      <c r="S25" s="63" t="s">
        <v>114</v>
      </c>
      <c r="T25" s="63"/>
      <c r="U25" s="63"/>
      <c r="V25" s="63"/>
      <c r="W25" s="63"/>
      <c r="X25" s="63"/>
      <c r="Y25" s="60"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83"/>
      <c r="AA25" s="61" t="str">
        <f t="shared" si="0"/>
        <v>Acciones correctivas documentadas y vigentes</v>
      </c>
      <c r="AB25" s="61">
        <f t="shared" si="1"/>
        <v>1</v>
      </c>
      <c r="AC25" s="92">
        <v>0.78</v>
      </c>
      <c r="AD25" s="88">
        <f t="shared" si="2"/>
        <v>0.78</v>
      </c>
      <c r="AE25" s="86" t="s">
        <v>155</v>
      </c>
      <c r="AF25" s="86" t="s">
        <v>154</v>
      </c>
      <c r="AG25" s="61" t="str">
        <f t="shared" si="3"/>
        <v>Acciones correctivas documentadas y vigentes</v>
      </c>
      <c r="AH25" s="67">
        <f t="shared" si="4"/>
        <v>1</v>
      </c>
      <c r="AI25" s="63">
        <v>1</v>
      </c>
      <c r="AJ25" s="88">
        <f t="shared" si="5"/>
        <v>1</v>
      </c>
      <c r="AK25" s="113" t="s">
        <v>177</v>
      </c>
      <c r="AL25" s="114" t="s">
        <v>178</v>
      </c>
      <c r="AM25" s="61" t="s">
        <v>112</v>
      </c>
      <c r="AN25" s="61">
        <v>1</v>
      </c>
      <c r="AO25" s="68">
        <v>1</v>
      </c>
      <c r="AP25" s="88">
        <v>1</v>
      </c>
      <c r="AQ25" s="60" t="s">
        <v>214</v>
      </c>
      <c r="AR25" s="63" t="s">
        <v>208</v>
      </c>
      <c r="AS25" s="61" t="str">
        <f t="shared" si="8"/>
        <v>Acciones correctivas documentadas y vigentes</v>
      </c>
      <c r="AT25" s="61">
        <f t="shared" si="9"/>
        <v>1</v>
      </c>
      <c r="AU25" s="68"/>
      <c r="AV25" s="88">
        <f t="shared" si="10"/>
        <v>0</v>
      </c>
      <c r="AW25" s="60"/>
      <c r="AX25" s="63"/>
      <c r="AY25" s="61" t="str">
        <f t="shared" si="11"/>
        <v>Acciones correctivas documentadas y vigentes</v>
      </c>
      <c r="AZ25" s="61">
        <f t="shared" si="12"/>
        <v>1</v>
      </c>
      <c r="BA25" s="88">
        <f t="shared" si="13"/>
        <v>0.9266666666666667</v>
      </c>
      <c r="BB25" s="49"/>
      <c r="BC25" s="60"/>
    </row>
    <row r="26" spans="1:55" s="69" customFormat="1" ht="168" customHeight="1">
      <c r="A26" s="48">
        <v>16</v>
      </c>
      <c r="B26" s="153"/>
      <c r="C26" s="123"/>
      <c r="D26" s="63"/>
      <c r="E26" s="70" t="s">
        <v>199</v>
      </c>
      <c r="F26" s="80">
        <v>0.02</v>
      </c>
      <c r="G26" s="63" t="s">
        <v>103</v>
      </c>
      <c r="H26" s="70" t="s">
        <v>115</v>
      </c>
      <c r="I26" s="60" t="s">
        <v>147</v>
      </c>
      <c r="J26" s="63" t="s">
        <v>109</v>
      </c>
      <c r="K26" s="61" t="s">
        <v>48</v>
      </c>
      <c r="L26" s="63" t="s">
        <v>116</v>
      </c>
      <c r="M26" s="68">
        <v>1</v>
      </c>
      <c r="N26" s="68">
        <v>1</v>
      </c>
      <c r="O26" s="68">
        <v>1</v>
      </c>
      <c r="P26" s="68">
        <v>1</v>
      </c>
      <c r="Q26" s="68">
        <v>1</v>
      </c>
      <c r="R26" s="63" t="s">
        <v>54</v>
      </c>
      <c r="S26" s="63" t="s">
        <v>111</v>
      </c>
      <c r="T26" s="63"/>
      <c r="U26" s="63"/>
      <c r="V26" s="63"/>
      <c r="W26" s="63"/>
      <c r="X26" s="63"/>
      <c r="Y26" s="60"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83"/>
      <c r="AA26" s="61" t="str">
        <f t="shared" si="0"/>
        <v>Cumplimiento en reportes de riesgos de manera oportuna</v>
      </c>
      <c r="AB26" s="61">
        <f t="shared" si="1"/>
        <v>1</v>
      </c>
      <c r="AC26" s="85">
        <v>1</v>
      </c>
      <c r="AD26" s="88">
        <f t="shared" si="2"/>
        <v>1</v>
      </c>
      <c r="AE26" s="66" t="s">
        <v>153</v>
      </c>
      <c r="AF26" s="66" t="s">
        <v>109</v>
      </c>
      <c r="AG26" s="61" t="str">
        <f t="shared" si="3"/>
        <v>Cumplimiento en reportes de riesgos de manera oportuna</v>
      </c>
      <c r="AH26" s="67">
        <f t="shared" si="4"/>
        <v>1</v>
      </c>
      <c r="AI26" s="84">
        <v>1</v>
      </c>
      <c r="AJ26" s="88">
        <f t="shared" si="5"/>
        <v>1</v>
      </c>
      <c r="AK26" s="63" t="s">
        <v>169</v>
      </c>
      <c r="AL26" s="63" t="s">
        <v>179</v>
      </c>
      <c r="AM26" s="61" t="s">
        <v>115</v>
      </c>
      <c r="AN26" s="88">
        <v>1</v>
      </c>
      <c r="AO26" s="49">
        <v>1</v>
      </c>
      <c r="AP26" s="88">
        <v>1</v>
      </c>
      <c r="AQ26" s="60" t="s">
        <v>215</v>
      </c>
      <c r="AR26" s="63" t="s">
        <v>206</v>
      </c>
      <c r="AS26" s="61" t="str">
        <f t="shared" si="8"/>
        <v>Cumplimiento en reportes de riesgos de manera oportuna</v>
      </c>
      <c r="AT26" s="61">
        <f t="shared" si="9"/>
        <v>1</v>
      </c>
      <c r="AU26" s="84"/>
      <c r="AV26" s="88">
        <f t="shared" si="10"/>
        <v>0</v>
      </c>
      <c r="AW26" s="63"/>
      <c r="AX26" s="63"/>
      <c r="AY26" s="61" t="str">
        <f t="shared" si="11"/>
        <v>Cumplimiento en reportes de riesgos de manera oportuna</v>
      </c>
      <c r="AZ26" s="61">
        <f t="shared" si="12"/>
        <v>1</v>
      </c>
      <c r="BA26" s="88">
        <f t="shared" si="13"/>
        <v>1</v>
      </c>
      <c r="BB26" s="49"/>
      <c r="BC26" s="60"/>
    </row>
    <row r="27" spans="1:55" s="69" customFormat="1" ht="219" customHeight="1">
      <c r="A27" s="48">
        <v>17</v>
      </c>
      <c r="B27" s="153"/>
      <c r="C27" s="123"/>
      <c r="D27" s="63"/>
      <c r="E27" s="70" t="s">
        <v>185</v>
      </c>
      <c r="F27" s="80"/>
      <c r="G27" s="63" t="s">
        <v>103</v>
      </c>
      <c r="H27" s="70" t="s">
        <v>117</v>
      </c>
      <c r="I27" s="60" t="s">
        <v>135</v>
      </c>
      <c r="J27" s="63" t="s">
        <v>109</v>
      </c>
      <c r="K27" s="61" t="s">
        <v>48</v>
      </c>
      <c r="L27" s="63" t="s">
        <v>118</v>
      </c>
      <c r="M27" s="68">
        <v>1</v>
      </c>
      <c r="N27" s="68">
        <v>1</v>
      </c>
      <c r="O27" s="68">
        <v>1</v>
      </c>
      <c r="P27" s="68">
        <v>1</v>
      </c>
      <c r="Q27" s="68">
        <v>1</v>
      </c>
      <c r="R27" s="63" t="s">
        <v>54</v>
      </c>
      <c r="S27" s="63" t="s">
        <v>119</v>
      </c>
      <c r="T27" s="63"/>
      <c r="U27" s="63"/>
      <c r="V27" s="63"/>
      <c r="W27" s="63"/>
      <c r="X27" s="63"/>
      <c r="Y27" s="60"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83"/>
      <c r="AA27" s="61" t="str">
        <f t="shared" si="0"/>
        <v>Asistencia a las mesas de trabajo relacionadas con el Sistema de Gestión</v>
      </c>
      <c r="AB27" s="61">
        <f t="shared" si="1"/>
        <v>1</v>
      </c>
      <c r="AC27" s="85">
        <v>1</v>
      </c>
      <c r="AD27" s="88">
        <f t="shared" si="2"/>
        <v>1</v>
      </c>
      <c r="AE27" s="86" t="s">
        <v>148</v>
      </c>
      <c r="AF27" s="86" t="s">
        <v>152</v>
      </c>
      <c r="AG27" s="61" t="str">
        <f t="shared" si="3"/>
        <v>Asistencia a las mesas de trabajo relacionadas con el Sistema de Gestión</v>
      </c>
      <c r="AH27" s="67">
        <f t="shared" si="4"/>
        <v>1</v>
      </c>
      <c r="AI27" s="84"/>
      <c r="AJ27" s="88">
        <f t="shared" si="5"/>
        <v>0</v>
      </c>
      <c r="AK27" s="113" t="s">
        <v>148</v>
      </c>
      <c r="AL27" s="114"/>
      <c r="AM27" s="61" t="s">
        <v>120</v>
      </c>
      <c r="AN27" s="88">
        <v>1</v>
      </c>
      <c r="AO27" s="49">
        <v>0.95</v>
      </c>
      <c r="AP27" s="88">
        <v>0.95</v>
      </c>
      <c r="AQ27" s="63" t="s">
        <v>216</v>
      </c>
      <c r="AR27" s="63"/>
      <c r="AS27" s="61" t="str">
        <f t="shared" si="8"/>
        <v>Asistencia a las mesas de trabajo relacionadas con el Sistema de Gestión</v>
      </c>
      <c r="AT27" s="61">
        <f t="shared" si="9"/>
        <v>1</v>
      </c>
      <c r="AU27" s="84"/>
      <c r="AV27" s="88">
        <f t="shared" si="10"/>
        <v>0</v>
      </c>
      <c r="AW27" s="63"/>
      <c r="AX27" s="63"/>
      <c r="AY27" s="61" t="str">
        <f t="shared" si="11"/>
        <v>Asistencia a las mesas de trabajo relacionadas con el Sistema de Gestión</v>
      </c>
      <c r="AZ27" s="61">
        <f t="shared" si="12"/>
        <v>1</v>
      </c>
      <c r="BA27" s="88">
        <f t="shared" si="13"/>
        <v>0.975</v>
      </c>
      <c r="BB27" s="49"/>
      <c r="BC27" s="60"/>
    </row>
    <row r="28" spans="1:55" s="69" customFormat="1" ht="253.5" customHeight="1">
      <c r="A28" s="48">
        <v>18</v>
      </c>
      <c r="B28" s="153"/>
      <c r="C28" s="123"/>
      <c r="D28" s="63"/>
      <c r="E28" s="70" t="s">
        <v>200</v>
      </c>
      <c r="F28" s="80">
        <v>0.04</v>
      </c>
      <c r="G28" s="63" t="s">
        <v>103</v>
      </c>
      <c r="H28" s="70" t="s">
        <v>120</v>
      </c>
      <c r="I28" s="60" t="s">
        <v>104</v>
      </c>
      <c r="J28" s="63" t="s">
        <v>109</v>
      </c>
      <c r="K28" s="61" t="s">
        <v>48</v>
      </c>
      <c r="L28" s="63" t="s">
        <v>121</v>
      </c>
      <c r="M28" s="68">
        <v>1</v>
      </c>
      <c r="N28" s="68">
        <v>1</v>
      </c>
      <c r="O28" s="68">
        <v>1</v>
      </c>
      <c r="P28" s="68">
        <v>1</v>
      </c>
      <c r="Q28" s="68">
        <v>1</v>
      </c>
      <c r="R28" s="63" t="s">
        <v>54</v>
      </c>
      <c r="S28" s="63"/>
      <c r="T28" s="63"/>
      <c r="U28" s="63"/>
      <c r="V28" s="63"/>
      <c r="W28" s="63"/>
      <c r="X28" s="63"/>
      <c r="Y28" s="60"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83"/>
      <c r="AA28" s="61" t="str">
        <f t="shared" si="0"/>
        <v>Cumplimiento del plan de actualización de los procesos en el marco del Sistema de Gestión</v>
      </c>
      <c r="AB28" s="61">
        <f t="shared" si="1"/>
        <v>1</v>
      </c>
      <c r="AC28" s="92">
        <v>0.6</v>
      </c>
      <c r="AD28" s="88">
        <v>1</v>
      </c>
      <c r="AE28" s="109" t="s">
        <v>151</v>
      </c>
      <c r="AF28" s="86" t="s">
        <v>149</v>
      </c>
      <c r="AG28" s="61" t="str">
        <f t="shared" si="3"/>
        <v>Cumplimiento del plan de actualización de los procesos en el marco del Sistema de Gestión</v>
      </c>
      <c r="AH28" s="67">
        <f t="shared" si="4"/>
        <v>1</v>
      </c>
      <c r="AI28" s="84">
        <v>1</v>
      </c>
      <c r="AJ28" s="88">
        <f t="shared" si="5"/>
        <v>1</v>
      </c>
      <c r="AK28" s="70" t="s">
        <v>180</v>
      </c>
      <c r="AL28" s="70" t="s">
        <v>190</v>
      </c>
      <c r="AM28" s="61" t="s">
        <v>218</v>
      </c>
      <c r="AN28" s="88">
        <v>1</v>
      </c>
      <c r="AO28" s="49">
        <v>1</v>
      </c>
      <c r="AP28" s="88">
        <v>1</v>
      </c>
      <c r="AQ28" s="60" t="s">
        <v>217</v>
      </c>
      <c r="AR28" s="63" t="s">
        <v>207</v>
      </c>
      <c r="AS28" s="61" t="str">
        <f t="shared" si="8"/>
        <v>Cumplimiento del plan de actualización de los procesos en el marco del Sistema de Gestión</v>
      </c>
      <c r="AT28" s="61">
        <f t="shared" si="9"/>
        <v>1</v>
      </c>
      <c r="AU28" s="84"/>
      <c r="AV28" s="88">
        <f t="shared" si="10"/>
        <v>0</v>
      </c>
      <c r="AW28" s="63"/>
      <c r="AX28" s="63"/>
      <c r="AY28" s="61" t="str">
        <f t="shared" si="11"/>
        <v>Cumplimiento del plan de actualización de los procesos en el marco del Sistema de Gestión</v>
      </c>
      <c r="AZ28" s="61">
        <f t="shared" si="12"/>
        <v>1</v>
      </c>
      <c r="BA28" s="88">
        <f t="shared" si="13"/>
        <v>0.8666666666666667</v>
      </c>
      <c r="BB28" s="49"/>
      <c r="BC28" s="60"/>
    </row>
    <row r="29" spans="1:55" ht="95.25" customHeight="1">
      <c r="A29" s="50">
        <v>22</v>
      </c>
      <c r="B29" s="166" t="s">
        <v>90</v>
      </c>
      <c r="C29" s="167"/>
      <c r="D29" s="167"/>
      <c r="E29" s="168"/>
      <c r="F29" s="51">
        <f>SUM(F18:F28)</f>
        <v>1.0000000000000002</v>
      </c>
      <c r="G29" s="161"/>
      <c r="H29" s="162"/>
      <c r="I29" s="162"/>
      <c r="J29" s="162"/>
      <c r="K29" s="162"/>
      <c r="L29" s="162"/>
      <c r="M29" s="162"/>
      <c r="N29" s="162"/>
      <c r="O29" s="162"/>
      <c r="P29" s="162"/>
      <c r="Q29" s="162"/>
      <c r="R29" s="162"/>
      <c r="S29" s="162"/>
      <c r="T29" s="162"/>
      <c r="U29" s="162"/>
      <c r="V29" s="162"/>
      <c r="W29" s="162"/>
      <c r="X29" s="162"/>
      <c r="Y29" s="162"/>
      <c r="Z29" s="163"/>
      <c r="AA29" s="157" t="s">
        <v>92</v>
      </c>
      <c r="AB29" s="158"/>
      <c r="AC29" s="159"/>
      <c r="AD29" s="88">
        <f>AVERAGE(AD18:AD28)</f>
        <v>0.9800000000000001</v>
      </c>
      <c r="AE29" s="161"/>
      <c r="AF29" s="163"/>
      <c r="AG29" s="169" t="s">
        <v>93</v>
      </c>
      <c r="AH29" s="170"/>
      <c r="AI29" s="171"/>
      <c r="AJ29" s="88">
        <f>AVERAGE(AJ18:AJ28)</f>
        <v>0.8888888888888888</v>
      </c>
      <c r="AK29" s="161"/>
      <c r="AL29" s="163"/>
      <c r="AM29" s="117" t="s">
        <v>94</v>
      </c>
      <c r="AN29" s="118"/>
      <c r="AO29" s="119"/>
      <c r="AP29" s="88">
        <f>AVERAGE(AP18:AP28)</f>
        <v>0.99375</v>
      </c>
      <c r="AQ29" s="120"/>
      <c r="AR29" s="121"/>
      <c r="AS29" s="172" t="s">
        <v>95</v>
      </c>
      <c r="AT29" s="173"/>
      <c r="AU29" s="174"/>
      <c r="AV29" s="88">
        <f>AVERAGE(AV18:AV28)</f>
        <v>0.09090909090909091</v>
      </c>
      <c r="AW29" s="34"/>
      <c r="AX29" s="157" t="s">
        <v>96</v>
      </c>
      <c r="AY29" s="158"/>
      <c r="AZ29" s="159"/>
      <c r="BA29" s="52">
        <f>AVERAGE(BA18:BA28)</f>
        <v>6.0607575757575765</v>
      </c>
      <c r="BB29" s="164"/>
      <c r="BC29" s="165"/>
    </row>
    <row r="30" spans="1:55" ht="15.75">
      <c r="A30" s="41"/>
      <c r="B30" s="53"/>
      <c r="C30" s="53"/>
      <c r="D30" s="53"/>
      <c r="E30" s="53"/>
      <c r="F30" s="53"/>
      <c r="G30" s="53"/>
      <c r="H30" s="53"/>
      <c r="I30" s="36"/>
      <c r="J30" s="36"/>
      <c r="K30" s="36"/>
      <c r="L30" s="36"/>
      <c r="M30" s="36"/>
      <c r="N30" s="36"/>
      <c r="O30" s="36"/>
      <c r="P30" s="36"/>
      <c r="Q30" s="36"/>
      <c r="R30" s="36"/>
      <c r="S30" s="36"/>
      <c r="T30" s="36"/>
      <c r="U30" s="36"/>
      <c r="V30" s="36"/>
      <c r="W30" s="36"/>
      <c r="X30" s="36"/>
      <c r="Y30" s="36"/>
      <c r="Z30" s="36"/>
      <c r="AA30" s="144"/>
      <c r="AB30" s="144"/>
      <c r="AC30" s="144"/>
      <c r="AD30" s="54"/>
      <c r="AE30" s="55"/>
      <c r="AF30" s="55"/>
      <c r="AG30" s="144"/>
      <c r="AH30" s="144"/>
      <c r="AI30" s="144"/>
      <c r="AJ30" s="54"/>
      <c r="AK30" s="55"/>
      <c r="AL30" s="55"/>
      <c r="AM30" s="144"/>
      <c r="AN30" s="144"/>
      <c r="AO30" s="144"/>
      <c r="AP30" s="54"/>
      <c r="AQ30" s="55"/>
      <c r="AR30" s="55"/>
      <c r="AS30" s="144"/>
      <c r="AT30" s="144"/>
      <c r="AU30" s="144"/>
      <c r="AV30" s="54"/>
      <c r="AW30" s="55"/>
      <c r="AX30" s="55"/>
      <c r="AY30" s="144"/>
      <c r="AZ30" s="144"/>
      <c r="BA30" s="144"/>
      <c r="BB30" s="54"/>
      <c r="BC30" s="36"/>
    </row>
    <row r="31" spans="1:55" ht="15.75">
      <c r="A31" s="41"/>
      <c r="B31" s="53"/>
      <c r="C31" s="53"/>
      <c r="D31" s="53"/>
      <c r="E31" s="53"/>
      <c r="F31" s="53"/>
      <c r="G31" s="53"/>
      <c r="H31" s="53"/>
      <c r="I31" s="36"/>
      <c r="J31" s="36"/>
      <c r="K31" s="36"/>
      <c r="L31" s="36"/>
      <c r="M31" s="36"/>
      <c r="N31" s="36"/>
      <c r="O31" s="36"/>
      <c r="P31" s="36"/>
      <c r="Q31" s="36"/>
      <c r="R31" s="36"/>
      <c r="S31" s="36"/>
      <c r="T31" s="36"/>
      <c r="U31" s="36"/>
      <c r="V31" s="36"/>
      <c r="W31" s="36"/>
      <c r="X31" s="36"/>
      <c r="Y31" s="36"/>
      <c r="Z31" s="36"/>
      <c r="AA31" s="93"/>
      <c r="AB31" s="93"/>
      <c r="AC31" s="93"/>
      <c r="AD31" s="54"/>
      <c r="AE31" s="55"/>
      <c r="AF31" s="55"/>
      <c r="AG31" s="93"/>
      <c r="AH31" s="93"/>
      <c r="AI31" s="93"/>
      <c r="AJ31" s="54"/>
      <c r="AK31" s="55"/>
      <c r="AL31" s="55"/>
      <c r="AM31" s="93"/>
      <c r="AN31" s="93"/>
      <c r="AO31" s="93"/>
      <c r="AP31" s="54"/>
      <c r="AQ31" s="55"/>
      <c r="AR31" s="55"/>
      <c r="AS31" s="93"/>
      <c r="AT31" s="93"/>
      <c r="AU31" s="93"/>
      <c r="AV31" s="54"/>
      <c r="AW31" s="55"/>
      <c r="AX31" s="55"/>
      <c r="AY31" s="93"/>
      <c r="AZ31" s="93"/>
      <c r="BA31" s="93"/>
      <c r="BB31" s="54"/>
      <c r="BC31" s="36"/>
    </row>
    <row r="32" spans="1:55" ht="15.75" customHeight="1">
      <c r="A32" s="41"/>
      <c r="B32" s="53"/>
      <c r="C32" s="53"/>
      <c r="D32" s="53"/>
      <c r="E32" s="53"/>
      <c r="F32" s="53"/>
      <c r="G32" s="53"/>
      <c r="H32" s="53"/>
      <c r="I32" s="36"/>
      <c r="J32" s="36"/>
      <c r="K32" s="36"/>
      <c r="L32" s="36"/>
      <c r="M32" s="36"/>
      <c r="N32" s="36"/>
      <c r="O32" s="36"/>
      <c r="P32" s="36"/>
      <c r="Q32" s="36"/>
      <c r="R32" s="36"/>
      <c r="S32" s="36"/>
      <c r="T32" s="36"/>
      <c r="U32" s="36"/>
      <c r="V32" s="36"/>
      <c r="W32" s="36"/>
      <c r="X32" s="36"/>
      <c r="Y32" s="36"/>
      <c r="Z32" s="36"/>
      <c r="AA32" s="144"/>
      <c r="AB32" s="144"/>
      <c r="AC32" s="144"/>
      <c r="AD32" s="56"/>
      <c r="AE32" s="55"/>
      <c r="AF32" s="55"/>
      <c r="AG32" s="144"/>
      <c r="AH32" s="144"/>
      <c r="AI32" s="144"/>
      <c r="AJ32" s="56"/>
      <c r="AK32" s="55"/>
      <c r="AL32" s="55"/>
      <c r="AM32" s="144"/>
      <c r="AN32" s="144"/>
      <c r="AO32" s="144"/>
      <c r="AP32" s="57"/>
      <c r="AQ32" s="55"/>
      <c r="AR32" s="55"/>
      <c r="AS32" s="144"/>
      <c r="AT32" s="144"/>
      <c r="AU32" s="144"/>
      <c r="AV32" s="57"/>
      <c r="AW32" s="55"/>
      <c r="AX32" s="55"/>
      <c r="AY32" s="144"/>
      <c r="AZ32" s="144"/>
      <c r="BA32" s="144"/>
      <c r="BB32" s="57"/>
      <c r="BC32" s="36"/>
    </row>
    <row r="33" spans="1:55" ht="15.75" customHeight="1">
      <c r="A33" s="41"/>
      <c r="B33" s="137" t="s">
        <v>23</v>
      </c>
      <c r="C33" s="137"/>
      <c r="D33" s="137"/>
      <c r="E33" s="137"/>
      <c r="F33" s="100"/>
      <c r="G33" s="137" t="s">
        <v>24</v>
      </c>
      <c r="H33" s="137"/>
      <c r="I33" s="137"/>
      <c r="J33" s="137"/>
      <c r="K33" s="137" t="s">
        <v>25</v>
      </c>
      <c r="L33" s="137"/>
      <c r="M33" s="137"/>
      <c r="N33" s="137"/>
      <c r="O33" s="137"/>
      <c r="P33" s="137"/>
      <c r="Q33" s="137"/>
      <c r="R33" s="36"/>
      <c r="S33" s="36"/>
      <c r="T33" s="36"/>
      <c r="U33" s="36"/>
      <c r="V33" s="36"/>
      <c r="W33" s="36"/>
      <c r="X33" s="36"/>
      <c r="Y33" s="36"/>
      <c r="Z33" s="36"/>
      <c r="AA33" s="144"/>
      <c r="AB33" s="144"/>
      <c r="AC33" s="144"/>
      <c r="AD33" s="56"/>
      <c r="AE33" s="55"/>
      <c r="AF33" s="55"/>
      <c r="AG33" s="144"/>
      <c r="AH33" s="144"/>
      <c r="AI33" s="144"/>
      <c r="AJ33" s="56"/>
      <c r="AK33" s="55"/>
      <c r="AL33" s="55"/>
      <c r="AM33" s="144"/>
      <c r="AN33" s="144"/>
      <c r="AO33" s="144"/>
      <c r="AP33" s="57"/>
      <c r="AQ33" s="55"/>
      <c r="AR33" s="55"/>
      <c r="AS33" s="144"/>
      <c r="AT33" s="144"/>
      <c r="AU33" s="144"/>
      <c r="AV33" s="57"/>
      <c r="AW33" s="55"/>
      <c r="AX33" s="55"/>
      <c r="AY33" s="144"/>
      <c r="AZ33" s="144"/>
      <c r="BA33" s="144"/>
      <c r="BB33" s="57"/>
      <c r="BC33" s="36"/>
    </row>
    <row r="34" spans="1:55" ht="15.75" customHeight="1">
      <c r="A34" s="41"/>
      <c r="B34" s="145" t="s">
        <v>26</v>
      </c>
      <c r="C34" s="145"/>
      <c r="D34" s="145"/>
      <c r="E34" s="102"/>
      <c r="F34" s="102"/>
      <c r="G34" s="146" t="s">
        <v>26</v>
      </c>
      <c r="H34" s="146"/>
      <c r="I34" s="146"/>
      <c r="J34" s="146"/>
      <c r="K34" s="146" t="s">
        <v>26</v>
      </c>
      <c r="L34" s="146"/>
      <c r="M34" s="146"/>
      <c r="N34" s="146"/>
      <c r="O34" s="146"/>
      <c r="P34" s="146"/>
      <c r="Q34" s="146"/>
      <c r="R34" s="36"/>
      <c r="S34" s="36"/>
      <c r="T34" s="36"/>
      <c r="U34" s="36"/>
      <c r="V34" s="36"/>
      <c r="W34" s="36"/>
      <c r="X34" s="36"/>
      <c r="Y34" s="36"/>
      <c r="Z34" s="36"/>
      <c r="AA34" s="136"/>
      <c r="AB34" s="136"/>
      <c r="AC34" s="136"/>
      <c r="AD34" s="54"/>
      <c r="AE34" s="55"/>
      <c r="AF34" s="55"/>
      <c r="AG34" s="136"/>
      <c r="AH34" s="136"/>
      <c r="AI34" s="136"/>
      <c r="AJ34" s="54"/>
      <c r="AK34" s="55"/>
      <c r="AL34" s="55"/>
      <c r="AM34" s="136"/>
      <c r="AN34" s="136"/>
      <c r="AO34" s="136"/>
      <c r="AP34" s="54"/>
      <c r="AQ34" s="55"/>
      <c r="AR34" s="55"/>
      <c r="AS34" s="136"/>
      <c r="AT34" s="136"/>
      <c r="AU34" s="136"/>
      <c r="AV34" s="54"/>
      <c r="AW34" s="55"/>
      <c r="AX34" s="55"/>
      <c r="AY34" s="136"/>
      <c r="AZ34" s="136"/>
      <c r="BA34" s="136"/>
      <c r="BB34" s="54"/>
      <c r="BC34" s="36"/>
    </row>
    <row r="35" spans="1:55" ht="51" customHeight="1">
      <c r="A35" s="41"/>
      <c r="B35" s="140" t="s">
        <v>165</v>
      </c>
      <c r="C35" s="140"/>
      <c r="D35" s="140"/>
      <c r="E35" s="101"/>
      <c r="F35" s="101"/>
      <c r="G35" s="137" t="s">
        <v>166</v>
      </c>
      <c r="H35" s="137"/>
      <c r="I35" s="137"/>
      <c r="J35" s="137"/>
      <c r="K35" s="137" t="s">
        <v>167</v>
      </c>
      <c r="L35" s="137"/>
      <c r="M35" s="137"/>
      <c r="N35" s="137"/>
      <c r="O35" s="137"/>
      <c r="P35" s="137"/>
      <c r="Q35" s="137"/>
      <c r="R35" s="36"/>
      <c r="S35" s="36"/>
      <c r="T35" s="36"/>
      <c r="U35" s="36"/>
      <c r="V35" s="36"/>
      <c r="W35" s="36"/>
      <c r="X35" s="36"/>
      <c r="Y35" s="36"/>
      <c r="Z35" s="36"/>
      <c r="AA35" s="36"/>
      <c r="AB35" s="36"/>
      <c r="AC35" s="36"/>
      <c r="AD35" s="58"/>
      <c r="AE35" s="36"/>
      <c r="AF35" s="36"/>
      <c r="AG35" s="36"/>
      <c r="AH35" s="36"/>
      <c r="AI35" s="36"/>
      <c r="AJ35" s="58"/>
      <c r="AK35" s="36"/>
      <c r="AL35" s="36"/>
      <c r="AM35" s="36"/>
      <c r="AN35" s="36"/>
      <c r="AO35" s="36"/>
      <c r="AP35" s="58"/>
      <c r="AQ35" s="36"/>
      <c r="AR35" s="36"/>
      <c r="AS35" s="36"/>
      <c r="AT35" s="36"/>
      <c r="AU35" s="36"/>
      <c r="AV35" s="58"/>
      <c r="AW35" s="36"/>
      <c r="AX35" s="36"/>
      <c r="AY35" s="36"/>
      <c r="AZ35" s="36"/>
      <c r="BA35" s="36"/>
      <c r="BB35" s="58"/>
      <c r="BC35" s="36"/>
    </row>
    <row r="36" spans="1:55" ht="22.5" customHeight="1">
      <c r="A36" s="41"/>
      <c r="B36" s="140"/>
      <c r="C36" s="140"/>
      <c r="D36" s="140"/>
      <c r="E36" s="101"/>
      <c r="F36" s="101"/>
      <c r="G36" s="137"/>
      <c r="H36" s="137"/>
      <c r="I36" s="137"/>
      <c r="J36" s="137"/>
      <c r="K36" s="140"/>
      <c r="L36" s="140"/>
      <c r="M36" s="140"/>
      <c r="N36" s="140"/>
      <c r="O36" s="140"/>
      <c r="P36" s="140"/>
      <c r="Q36" s="140"/>
      <c r="R36" s="36"/>
      <c r="S36" s="36"/>
      <c r="T36" s="36"/>
      <c r="U36" s="36"/>
      <c r="V36" s="36"/>
      <c r="W36" s="36"/>
      <c r="X36" s="36"/>
      <c r="Y36" s="36"/>
      <c r="Z36" s="36"/>
      <c r="AA36" s="36"/>
      <c r="AB36" s="36"/>
      <c r="AC36" s="36"/>
      <c r="AD36" s="58"/>
      <c r="AE36" s="36"/>
      <c r="AF36" s="36"/>
      <c r="AG36" s="36"/>
      <c r="AH36" s="36"/>
      <c r="AI36" s="36"/>
      <c r="AJ36" s="58"/>
      <c r="AK36" s="36"/>
      <c r="AL36" s="36"/>
      <c r="AM36" s="36"/>
      <c r="AN36" s="36"/>
      <c r="AO36" s="36"/>
      <c r="AP36" s="58"/>
      <c r="AQ36" s="36"/>
      <c r="AR36" s="36"/>
      <c r="AS36" s="36"/>
      <c r="AT36" s="36"/>
      <c r="AU36" s="36"/>
      <c r="AV36" s="58"/>
      <c r="AW36" s="36"/>
      <c r="AX36" s="36"/>
      <c r="AY36" s="36"/>
      <c r="AZ36" s="36"/>
      <c r="BA36" s="36"/>
      <c r="BB36" s="58"/>
      <c r="BC36" s="36"/>
    </row>
  </sheetData>
  <sheetProtection/>
  <mergeCells count="103">
    <mergeCell ref="AK29:AL29"/>
    <mergeCell ref="AA32:AC32"/>
    <mergeCell ref="AY30:BA30"/>
    <mergeCell ref="BB29:BC29"/>
    <mergeCell ref="B29:E29"/>
    <mergeCell ref="AG29:AI29"/>
    <mergeCell ref="AS29:AU29"/>
    <mergeCell ref="AX29:AZ29"/>
    <mergeCell ref="G29:Z29"/>
    <mergeCell ref="AE29:AF29"/>
    <mergeCell ref="AG9:AL9"/>
    <mergeCell ref="AM9:AR9"/>
    <mergeCell ref="AS9:AX9"/>
    <mergeCell ref="AX15:AX16"/>
    <mergeCell ref="AP15:AP16"/>
    <mergeCell ref="AQ15:AQ16"/>
    <mergeCell ref="AM11:AO11"/>
    <mergeCell ref="AS15:AU15"/>
    <mergeCell ref="A6:Z6"/>
    <mergeCell ref="A8:Z8"/>
    <mergeCell ref="AA8:AF8"/>
    <mergeCell ref="A7:D7"/>
    <mergeCell ref="E10:T10"/>
    <mergeCell ref="AS11:AU11"/>
    <mergeCell ref="AM8:AR8"/>
    <mergeCell ref="AS8:AX8"/>
    <mergeCell ref="AG8:AL8"/>
    <mergeCell ref="AA29:AC29"/>
    <mergeCell ref="AK15:AK16"/>
    <mergeCell ref="AY34:BA34"/>
    <mergeCell ref="AA33:AC33"/>
    <mergeCell ref="AG33:AI33"/>
    <mergeCell ref="AM33:AO33"/>
    <mergeCell ref="AM34:AO34"/>
    <mergeCell ref="AY32:BA32"/>
    <mergeCell ref="AS32:AU32"/>
    <mergeCell ref="AM32:AO32"/>
    <mergeCell ref="AG32:AI32"/>
    <mergeCell ref="B18:B28"/>
    <mergeCell ref="AA9:AF9"/>
    <mergeCell ref="A13:D14"/>
    <mergeCell ref="V15:Z15"/>
    <mergeCell ref="AA15:AC15"/>
    <mergeCell ref="AA11:AC11"/>
    <mergeCell ref="E11:L11"/>
    <mergeCell ref="M11:P11"/>
    <mergeCell ref="AG14:AL14"/>
    <mergeCell ref="A1:Z1"/>
    <mergeCell ref="A2:Z2"/>
    <mergeCell ref="AM30:AO30"/>
    <mergeCell ref="AS30:AU30"/>
    <mergeCell ref="AA30:AC30"/>
    <mergeCell ref="AG30:AI30"/>
    <mergeCell ref="A3:Z3"/>
    <mergeCell ref="A4:Z4"/>
    <mergeCell ref="A5:Z5"/>
    <mergeCell ref="AL15:AL16"/>
    <mergeCell ref="K35:Q35"/>
    <mergeCell ref="G35:J35"/>
    <mergeCell ref="B35:D35"/>
    <mergeCell ref="AS33:AU33"/>
    <mergeCell ref="AY33:BA33"/>
    <mergeCell ref="B34:D34"/>
    <mergeCell ref="G34:J34"/>
    <mergeCell ref="K34:Q34"/>
    <mergeCell ref="AA34:AC34"/>
    <mergeCell ref="AG34:AI34"/>
    <mergeCell ref="AS34:AU34"/>
    <mergeCell ref="B33:E33"/>
    <mergeCell ref="X16:Y16"/>
    <mergeCell ref="B36:D36"/>
    <mergeCell ref="G36:J36"/>
    <mergeCell ref="K36:Q36"/>
    <mergeCell ref="G33:J33"/>
    <mergeCell ref="K33:Q33"/>
    <mergeCell ref="AJ15:AJ16"/>
    <mergeCell ref="E15:T15"/>
    <mergeCell ref="AY8:BC8"/>
    <mergeCell ref="E13:Z14"/>
    <mergeCell ref="AA13:AF13"/>
    <mergeCell ref="AG13:AL13"/>
    <mergeCell ref="AM13:AR13"/>
    <mergeCell ref="AY15:BA15"/>
    <mergeCell ref="AR15:AR16"/>
    <mergeCell ref="AS13:AX13"/>
    <mergeCell ref="BB15:BB16"/>
    <mergeCell ref="AV15:AV16"/>
    <mergeCell ref="AM14:AR14"/>
    <mergeCell ref="AS14:AX14"/>
    <mergeCell ref="AF15:AF16"/>
    <mergeCell ref="AG15:AI15"/>
    <mergeCell ref="AY13:BC13"/>
    <mergeCell ref="AW15:AW16"/>
    <mergeCell ref="C18:C28"/>
    <mergeCell ref="AY9:BC9"/>
    <mergeCell ref="AA14:AF14"/>
    <mergeCell ref="AY14:BC14"/>
    <mergeCell ref="AY11:BA11"/>
    <mergeCell ref="BC15:BC16"/>
    <mergeCell ref="AG11:AI11"/>
    <mergeCell ref="AM15:AO15"/>
    <mergeCell ref="AD15:AD16"/>
    <mergeCell ref="AE15:AE16"/>
  </mergeCells>
  <conditionalFormatting sqref="BA29 AD18:AD29 BB18:BB29 AV18:AV29 AJ18:AJ29 AP18:AP26 AP28">
    <cfRule type="containsText" priority="230" dxfId="3" operator="containsText" text="N/A">
      <formula>NOT(ISERROR(SEARCH("N/A",AD18)))</formula>
    </cfRule>
    <cfRule type="cellIs" priority="231" dxfId="2" operator="between">
      <formula>#REF!</formula>
      <formula>#REF!</formula>
    </cfRule>
    <cfRule type="cellIs" priority="232" dxfId="1" operator="between">
      <formula>#REF!</formula>
      <formula>#REF!</formula>
    </cfRule>
    <cfRule type="cellIs" priority="233" dxfId="0" operator="between">
      <formula>#REF!</formula>
      <formula>#REF!</formula>
    </cfRule>
  </conditionalFormatting>
  <conditionalFormatting sqref="AD29">
    <cfRule type="colorScale" priority="7" dxfId="11">
      <colorScale>
        <cfvo type="min" val="0"/>
        <cfvo type="percentile" val="50"/>
        <cfvo type="max"/>
        <color rgb="FFF8696B"/>
        <color rgb="FFFFEB84"/>
        <color rgb="FF63BE7B"/>
      </colorScale>
    </cfRule>
    <cfRule type="iconSet" priority="9" dxfId="11">
      <iconSet iconSet="3TrafficLights1">
        <cfvo type="percent" val="0"/>
        <cfvo type="percent" val="33"/>
        <cfvo type="percent" val="67"/>
      </iconSet>
    </cfRule>
  </conditionalFormatting>
  <conditionalFormatting sqref="AJ29">
    <cfRule type="colorScale" priority="4" dxfId="11">
      <colorScale>
        <cfvo type="min" val="0"/>
        <cfvo type="percentile" val="50"/>
        <cfvo type="max"/>
        <color rgb="FFF8696B"/>
        <color rgb="FFFFEB84"/>
        <color rgb="FF63BE7B"/>
      </colorScale>
    </cfRule>
  </conditionalFormatting>
  <conditionalFormatting sqref="AV29">
    <cfRule type="colorScale" priority="18" dxfId="11">
      <colorScale>
        <cfvo type="min" val="0"/>
        <cfvo type="percentile" val="50"/>
        <cfvo type="max"/>
        <color rgb="FFF8696B"/>
        <color rgb="FFFFEB84"/>
        <color rgb="FF63BE7B"/>
      </colorScale>
    </cfRule>
  </conditionalFormatting>
  <conditionalFormatting sqref="BA29">
    <cfRule type="colorScale" priority="13" dxfId="11">
      <colorScale>
        <cfvo type="min" val="0"/>
        <cfvo type="percentile" val="50"/>
        <cfvo type="max"/>
        <color rgb="FFF8696B"/>
        <color rgb="FFFFEB84"/>
        <color rgb="FF63BE7B"/>
      </colorScale>
    </cfRule>
  </conditionalFormatting>
  <conditionalFormatting sqref="BA18:BA29">
    <cfRule type="colorScale" priority="315" dxfId="11">
      <colorScale>
        <cfvo type="min" val="0"/>
        <cfvo type="percentile" val="50"/>
        <cfvo type="max"/>
        <color rgb="FF63BE7B"/>
        <color rgb="FFFFEB84"/>
        <color rgb="FFF8696B"/>
      </colorScale>
    </cfRule>
  </conditionalFormatting>
  <conditionalFormatting sqref="AD18:AD29">
    <cfRule type="iconSet" priority="11" dxfId="11">
      <iconSet iconSet="3TrafficLights1">
        <cfvo type="percent" val="0"/>
        <cfvo type="percent" val="33"/>
        <cfvo type="percent" val="67"/>
      </iconSet>
    </cfRule>
    <cfRule type="iconSet" priority="10" dxfId="11">
      <iconSet iconSet="3TrafficLights1">
        <cfvo type="percent" val="0"/>
        <cfvo type="percent" val="81"/>
        <cfvo type="percent" val="90"/>
      </iconSet>
    </cfRule>
    <cfRule type="colorScale" priority="8" dxfId="11">
      <colorScale>
        <cfvo type="min" val="0"/>
        <cfvo type="percent" val="85"/>
        <cfvo type="max"/>
        <color rgb="FFF8696B"/>
        <color rgb="FFFFEB84"/>
        <color rgb="FF63BE7B"/>
      </colorScale>
    </cfRule>
  </conditionalFormatting>
  <conditionalFormatting sqref="AJ18:AJ29">
    <cfRule type="iconSet" priority="6" dxfId="11">
      <iconSet iconSet="3TrafficLights1">
        <cfvo type="percent" val="0"/>
        <cfvo type="percent" val="33"/>
        <cfvo type="percent" val="67"/>
      </iconSet>
    </cfRule>
    <cfRule type="colorScale" priority="5" dxfId="11">
      <colorScale>
        <cfvo type="min" val="0"/>
        <cfvo type="percent" val="85"/>
        <cfvo type="max"/>
        <color rgb="FFF8696B"/>
        <color rgb="FFFFEB84"/>
        <color rgb="FF63BE7B"/>
      </colorScale>
    </cfRule>
  </conditionalFormatting>
  <conditionalFormatting sqref="AP18:AP26 AP28">
    <cfRule type="iconSet" priority="3" dxfId="11">
      <iconSet iconSet="3TrafficLights1">
        <cfvo type="percent" val="0"/>
        <cfvo type="percent" val="33"/>
        <cfvo type="percent" val="67"/>
      </iconSet>
    </cfRule>
    <cfRule type="colorScale" priority="1" dxfId="11">
      <colorScale>
        <cfvo type="min" val="0"/>
        <cfvo type="percent" val="85"/>
        <cfvo type="max"/>
        <color rgb="FFF8696B"/>
        <color rgb="FFFFEB84"/>
        <color rgb="FF63BE7B"/>
      </colorScale>
    </cfRule>
  </conditionalFormatting>
  <dataValidations count="9">
    <dataValidation type="list" allowBlank="1" showInputMessage="1" showErrorMessage="1" sqref="K18:K28">
      <formula1>PROGRAMACION</formula1>
    </dataValidation>
    <dataValidation type="list" allowBlank="1" showInputMessage="1" showErrorMessage="1" sqref="G23:G28">
      <formula1>META02</formula1>
    </dataValidation>
    <dataValidation type="list" allowBlank="1" showInputMessage="1" showErrorMessage="1" sqref="R18:R28">
      <formula1>INDICADOR</formula1>
    </dataValidation>
    <dataValidation type="list" allowBlank="1" showInputMessage="1" showErrorMessage="1" sqref="V18:V28">
      <formula1>FUENTE</formula1>
    </dataValidation>
    <dataValidation type="list" allowBlank="1" showInputMessage="1" showErrorMessage="1" sqref="W18:W28">
      <formula1>RUBROS</formula1>
    </dataValidation>
    <dataValidation type="list" allowBlank="1" showInputMessage="1" showErrorMessage="1" sqref="X18:X28">
      <formula1>CODIGO</formula1>
    </dataValidation>
    <dataValidation type="list" allowBlank="1" showInputMessage="1" showErrorMessage="1" sqref="U18:U28">
      <formula1>CONTRALORIA</formula1>
    </dataValidation>
    <dataValidation type="list" allowBlank="1" showInputMessage="1" showErrorMessage="1" sqref="AC5">
      <formula1>$BC$8:$BC$11</formula1>
    </dataValidation>
    <dataValidation type="list" allowBlank="1" showInputMessage="1" showErrorMessage="1" promptTitle="Cualquier contenido" error="Escriba un texto " sqref="G18:G22">
      <formula1>META02</formula1>
    </dataValidation>
  </dataValidations>
  <printOptions/>
  <pageMargins left="0.7086614173228347" right="0.7086614173228347" top="0.7480314960629921" bottom="0.7480314960629921" header="0.31496062992125984" footer="0.31496062992125984"/>
  <pageSetup horizontalDpi="300" verticalDpi="300"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41</v>
      </c>
      <c r="B1" t="s">
        <v>28</v>
      </c>
      <c r="C1" t="s">
        <v>44</v>
      </c>
      <c r="D1" t="s">
        <v>46</v>
      </c>
      <c r="F1" t="s">
        <v>20</v>
      </c>
    </row>
    <row r="2" spans="1:6" ht="15">
      <c r="A2" t="s">
        <v>35</v>
      </c>
      <c r="B2" t="s">
        <v>42</v>
      </c>
      <c r="D2" t="s">
        <v>47</v>
      </c>
      <c r="F2" t="s">
        <v>53</v>
      </c>
    </row>
    <row r="3" spans="1:6" ht="15">
      <c r="A3" t="s">
        <v>36</v>
      </c>
      <c r="B3" t="s">
        <v>43</v>
      </c>
      <c r="C3" t="s">
        <v>99</v>
      </c>
      <c r="D3" t="s">
        <v>48</v>
      </c>
      <c r="F3" t="s">
        <v>54</v>
      </c>
    </row>
    <row r="4" spans="1:6" ht="15">
      <c r="A4" t="s">
        <v>37</v>
      </c>
      <c r="C4" t="s">
        <v>100</v>
      </c>
      <c r="D4" t="s">
        <v>49</v>
      </c>
      <c r="F4" t="s">
        <v>55</v>
      </c>
    </row>
    <row r="5" spans="1:4" ht="15">
      <c r="A5" t="s">
        <v>38</v>
      </c>
      <c r="C5" t="s">
        <v>101</v>
      </c>
      <c r="D5" t="s">
        <v>50</v>
      </c>
    </row>
    <row r="6" spans="1:7" ht="15">
      <c r="A6" t="s">
        <v>39</v>
      </c>
      <c r="C6" t="s">
        <v>102</v>
      </c>
      <c r="E6" t="s">
        <v>69</v>
      </c>
      <c r="G6" t="s">
        <v>70</v>
      </c>
    </row>
    <row r="7" spans="1:7" ht="15">
      <c r="A7" t="s">
        <v>40</v>
      </c>
      <c r="E7" t="s">
        <v>51</v>
      </c>
      <c r="G7" t="s">
        <v>71</v>
      </c>
    </row>
    <row r="8" spans="5:7" ht="15">
      <c r="E8" t="s">
        <v>52</v>
      </c>
      <c r="G8" t="s">
        <v>72</v>
      </c>
    </row>
    <row r="9" ht="15">
      <c r="E9" t="s">
        <v>67</v>
      </c>
    </row>
    <row r="10" ht="15">
      <c r="E10" t="s">
        <v>68</v>
      </c>
    </row>
    <row r="12" spans="1:8" s="3" customFormat="1" ht="74.25" customHeight="1">
      <c r="A12" s="11"/>
      <c r="C12" s="12"/>
      <c r="D12" s="6"/>
      <c r="H12" s="3" t="s">
        <v>74</v>
      </c>
    </row>
    <row r="13" spans="1:8" s="3" customFormat="1" ht="74.25" customHeight="1">
      <c r="A13" s="11"/>
      <c r="C13" s="12"/>
      <c r="D13" s="6"/>
      <c r="H13" s="3" t="s">
        <v>75</v>
      </c>
    </row>
    <row r="14" spans="1:8" s="3" customFormat="1" ht="74.25" customHeight="1">
      <c r="A14" s="11"/>
      <c r="C14" s="12"/>
      <c r="D14" s="2"/>
      <c r="H14" s="3" t="s">
        <v>76</v>
      </c>
    </row>
    <row r="15" spans="1:8" s="3" customFormat="1" ht="74.25" customHeight="1">
      <c r="A15" s="11"/>
      <c r="C15" s="12"/>
      <c r="D15" s="2"/>
      <c r="H15" s="3" t="s">
        <v>77</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32</v>
      </c>
      <c r="C99" t="s">
        <v>56</v>
      </c>
    </row>
    <row r="100" spans="2:3" ht="30">
      <c r="B100" s="10">
        <v>1167</v>
      </c>
      <c r="C100" s="3" t="s">
        <v>57</v>
      </c>
    </row>
    <row r="101" spans="2:3" ht="30">
      <c r="B101" s="10">
        <v>1131</v>
      </c>
      <c r="C101" s="3" t="s">
        <v>58</v>
      </c>
    </row>
    <row r="102" spans="2:3" ht="30">
      <c r="B102" s="10">
        <v>1177</v>
      </c>
      <c r="C102" s="3" t="s">
        <v>59</v>
      </c>
    </row>
    <row r="103" spans="2:3" ht="30">
      <c r="B103" s="10">
        <v>1094</v>
      </c>
      <c r="C103" s="3" t="s">
        <v>60</v>
      </c>
    </row>
    <row r="104" spans="2:3" ht="30">
      <c r="B104" s="10">
        <v>1128</v>
      </c>
      <c r="C104" s="3" t="s">
        <v>61</v>
      </c>
    </row>
    <row r="105" spans="2:3" ht="30">
      <c r="B105" s="10">
        <v>1095</v>
      </c>
      <c r="C105" s="3" t="s">
        <v>62</v>
      </c>
    </row>
    <row r="106" spans="2:3" ht="45">
      <c r="B106" s="10">
        <v>1129</v>
      </c>
      <c r="C106" s="3" t="s">
        <v>63</v>
      </c>
    </row>
    <row r="107" spans="2:3" ht="45">
      <c r="B107" s="10">
        <v>1120</v>
      </c>
      <c r="C107" s="3" t="s">
        <v>64</v>
      </c>
    </row>
    <row r="108" ht="15">
      <c r="B108" s="9"/>
    </row>
    <row r="109" ht="15">
      <c r="B109" s="9"/>
    </row>
  </sheetData>
  <sheetProtection/>
  <conditionalFormatting sqref="C13">
    <cfRule type="colorScale" priority="1" dxfId="11">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lastPrinted>2017-04-27T21:05:32Z</cp:lastPrinted>
  <dcterms:created xsi:type="dcterms:W3CDTF">2016-04-29T15:58:00Z</dcterms:created>
  <dcterms:modified xsi:type="dcterms:W3CDTF">2017-11-08T16:43:22Z</dcterms:modified>
  <cp:category/>
  <cp:version/>
  <cp:contentType/>
  <cp:contentStatus/>
</cp:coreProperties>
</file>