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18795" windowHeight="11190" tabRatio="630"/>
  </bookViews>
  <sheets>
    <sheet name="PLAN GESTION POR PROCESO" sheetId="1" r:id="rId1"/>
    <sheet name="Hoja2" sheetId="2" state="hidden" r:id="rId2"/>
  </sheets>
  <definedNames>
    <definedName name="_xlnm._FilterDatabase" localSheetId="0" hidden="1">'PLAN GESTION POR PROCESO'!$A$17:$BC$33</definedName>
    <definedName name="_xlnm.Print_Area" localSheetId="0">'PLAN GESTION POR PROCESO'!$A$1:$BC$40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  <definedName name="_xlnm.Print_Titles" localSheetId="0">'PLAN GESTION POR PROCESO'!$13:$17</definedName>
  </definedNames>
  <calcPr calcId="125725"/>
</workbook>
</file>

<file path=xl/calcChain.xml><?xml version="1.0" encoding="utf-8"?>
<calcChain xmlns="http://schemas.openxmlformats.org/spreadsheetml/2006/main">
  <c r="AA25" i="1"/>
  <c r="AB25"/>
  <c r="AD25" s="1"/>
  <c r="AG25"/>
  <c r="AH25"/>
  <c r="AJ25" s="1"/>
  <c r="AM25"/>
  <c r="AN25"/>
  <c r="AP25" s="1"/>
  <c r="AS25"/>
  <c r="AT25"/>
  <c r="AV25" s="1"/>
  <c r="AY25"/>
  <c r="AZ25"/>
  <c r="BA25"/>
  <c r="Y25"/>
  <c r="F33" l="1"/>
  <c r="BA32"/>
  <c r="AZ32"/>
  <c r="AY32"/>
  <c r="AT32"/>
  <c r="AV32" s="1"/>
  <c r="AS32"/>
  <c r="AN32"/>
  <c r="AP32" s="1"/>
  <c r="AM32"/>
  <c r="AH32"/>
  <c r="AJ32" s="1"/>
  <c r="AG32"/>
  <c r="AB32"/>
  <c r="AD32" s="1"/>
  <c r="AA32"/>
  <c r="Y32"/>
  <c r="BA31"/>
  <c r="AZ31"/>
  <c r="AY31"/>
  <c r="AT31"/>
  <c r="AV31" s="1"/>
  <c r="AS31"/>
  <c r="AN31"/>
  <c r="AP31" s="1"/>
  <c r="AM31"/>
  <c r="AH31"/>
  <c r="AJ31" s="1"/>
  <c r="AG31"/>
  <c r="AB31"/>
  <c r="AD31" s="1"/>
  <c r="AA31"/>
  <c r="Y31"/>
  <c r="BA30"/>
  <c r="AZ30"/>
  <c r="AY30"/>
  <c r="AT30"/>
  <c r="AV30" s="1"/>
  <c r="AS30"/>
  <c r="AN30"/>
  <c r="AP30" s="1"/>
  <c r="AM30"/>
  <c r="AH30"/>
  <c r="AJ30" s="1"/>
  <c r="AG30"/>
  <c r="AB30"/>
  <c r="AD30" s="1"/>
  <c r="AA30"/>
  <c r="Y30"/>
  <c r="BA29"/>
  <c r="AZ29"/>
  <c r="AY29"/>
  <c r="AT29"/>
  <c r="AV29" s="1"/>
  <c r="AS29"/>
  <c r="AN29"/>
  <c r="AP29" s="1"/>
  <c r="AM29"/>
  <c r="AH29"/>
  <c r="AJ29" s="1"/>
  <c r="AG29"/>
  <c r="AB29"/>
  <c r="AD29" s="1"/>
  <c r="AA29"/>
  <c r="Y29"/>
  <c r="BA28"/>
  <c r="AZ28"/>
  <c r="AY28"/>
  <c r="AV28"/>
  <c r="AT28"/>
  <c r="AS28"/>
  <c r="AN28"/>
  <c r="AP28" s="1"/>
  <c r="AM28"/>
  <c r="AH28"/>
  <c r="AJ28" s="1"/>
  <c r="AG28"/>
  <c r="AB28"/>
  <c r="AD28" s="1"/>
  <c r="AA28"/>
  <c r="Y28"/>
  <c r="BA27"/>
  <c r="AZ27"/>
  <c r="AY27"/>
  <c r="AT27"/>
  <c r="AV27" s="1"/>
  <c r="AS27"/>
  <c r="AN27"/>
  <c r="AP27" s="1"/>
  <c r="AM27"/>
  <c r="AH27"/>
  <c r="AJ27" s="1"/>
  <c r="AG27"/>
  <c r="AB27"/>
  <c r="AD27" s="1"/>
  <c r="AA27"/>
  <c r="Y27"/>
  <c r="BA26"/>
  <c r="AZ26"/>
  <c r="AY26"/>
  <c r="AT26"/>
  <c r="AV26" s="1"/>
  <c r="AS26"/>
  <c r="AN26"/>
  <c r="AP26" s="1"/>
  <c r="AM26"/>
  <c r="AH26"/>
  <c r="AJ26" s="1"/>
  <c r="AG26"/>
  <c r="AB26"/>
  <c r="AD26" s="1"/>
  <c r="AA26"/>
  <c r="Y26"/>
  <c r="BA24"/>
  <c r="AZ24"/>
  <c r="AY24"/>
  <c r="AT24"/>
  <c r="AV24" s="1"/>
  <c r="AS24"/>
  <c r="AN24"/>
  <c r="AP24" s="1"/>
  <c r="AM24"/>
  <c r="AH24"/>
  <c r="AJ24" s="1"/>
  <c r="AG24"/>
  <c r="AB24"/>
  <c r="AD24" s="1"/>
  <c r="AA24"/>
  <c r="Y24"/>
  <c r="BA23"/>
  <c r="AZ23"/>
  <c r="AY23"/>
  <c r="AT23"/>
  <c r="AV23" s="1"/>
  <c r="AS23"/>
  <c r="AN23"/>
  <c r="AP23" s="1"/>
  <c r="AM23"/>
  <c r="AH23"/>
  <c r="AJ23" s="1"/>
  <c r="AG23"/>
  <c r="AB23"/>
  <c r="AD23" s="1"/>
  <c r="AA23"/>
  <c r="Y23"/>
  <c r="BA22"/>
  <c r="AZ22"/>
  <c r="AY22"/>
  <c r="AT22"/>
  <c r="AV22" s="1"/>
  <c r="AS22"/>
  <c r="AN22"/>
  <c r="AP22" s="1"/>
  <c r="AM22"/>
  <c r="AH22"/>
  <c r="AJ22" s="1"/>
  <c r="AG22"/>
  <c r="AB22"/>
  <c r="AD22" s="1"/>
  <c r="AA22"/>
  <c r="Y22"/>
  <c r="BA21"/>
  <c r="AZ21"/>
  <c r="AY21"/>
  <c r="AT21"/>
  <c r="AV21" s="1"/>
  <c r="AS21"/>
  <c r="AN21"/>
  <c r="AP21" s="1"/>
  <c r="AM21"/>
  <c r="AH21"/>
  <c r="AJ21" s="1"/>
  <c r="AG21"/>
  <c r="AB21"/>
  <c r="AD21" s="1"/>
  <c r="AA21"/>
  <c r="Y21"/>
  <c r="BA20"/>
  <c r="AZ20"/>
  <c r="AY20"/>
  <c r="AT20"/>
  <c r="AV20" s="1"/>
  <c r="AS20"/>
  <c r="AN20"/>
  <c r="AP20" s="1"/>
  <c r="AM20"/>
  <c r="AH20"/>
  <c r="AJ20" s="1"/>
  <c r="AG20"/>
  <c r="AB20"/>
  <c r="AD20" s="1"/>
  <c r="AA20"/>
  <c r="Y20"/>
  <c r="BA19"/>
  <c r="AZ19"/>
  <c r="AY19"/>
  <c r="AV19"/>
  <c r="AT19"/>
  <c r="AS19"/>
  <c r="AN19"/>
  <c r="AP19" s="1"/>
  <c r="AM19"/>
  <c r="AH19"/>
  <c r="AJ19" s="1"/>
  <c r="AG19"/>
  <c r="AB19"/>
  <c r="AD19" s="1"/>
  <c r="AA19"/>
  <c r="Y19"/>
  <c r="BA18"/>
  <c r="AZ18"/>
  <c r="AY18"/>
  <c r="AT18"/>
  <c r="AV18" s="1"/>
  <c r="AS18"/>
  <c r="AN18"/>
  <c r="AP18" s="1"/>
  <c r="AM18"/>
  <c r="AH18"/>
  <c r="AJ18" s="1"/>
  <c r="AJ33" s="1"/>
  <c r="AG18"/>
  <c r="AB18"/>
  <c r="AD18" s="1"/>
  <c r="AD33" s="1"/>
  <c r="AA18"/>
  <c r="Y18"/>
  <c r="A1"/>
  <c r="BA33" l="1"/>
  <c r="AV33"/>
  <c r="AP33"/>
</calcChain>
</file>

<file path=xl/comments1.xml><?xml version="1.0" encoding="utf-8"?>
<comments xmlns="http://schemas.openxmlformats.org/spreadsheetml/2006/main">
  <authors>
    <author>juan.jimenez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Seleccionar el objetivo estrategico asociado al proceso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de indicador para la medicion:
- Eficacia
-Efectividad
-Eficiencia</t>
        </r>
      </text>
    </comment>
    <comment ref="T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la o las dependencias responsables del proceso</t>
        </r>
      </text>
    </comment>
    <comment ref="U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  <comment ref="V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Asociar la fuente de financiacion
-Recursos Inversion
-Recursos Funcionamiento</t>
        </r>
      </text>
    </comment>
    <comment ref="Z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Cuantificar el valor total (en millones de pesos) de cada meta</t>
        </r>
      </text>
    </comment>
    <comment ref="X17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Al insertar el codigo del proyecto automaticamente se despliega el nombre del proyecto</t>
        </r>
      </text>
    </comment>
    <comment ref="E28" authorId="0">
      <text>
        <r>
          <rPr>
            <b/>
            <sz val="20"/>
            <color indexed="81"/>
            <rFont val="Tahoma"/>
            <family val="2"/>
          </rPr>
          <t>EL CUMPLIMIENTO DE LOS PLANES DE MEJORAMIENTO CON BUREAU VERITAS (CALIDAD) TENDRÁ MAYOR PESO PROPORCIONAL EN EL AVANCE DE ESTA META</t>
        </r>
      </text>
    </comment>
    <comment ref="E29" authorId="0">
      <text>
        <r>
          <rPr>
            <b/>
            <sz val="20"/>
            <color indexed="81"/>
            <rFont val="Tahoma"/>
            <family val="2"/>
          </rPr>
          <t>AMARILLO - METAS TRANSVERSALES ASOCIADAS AL MEJORAMIENTO DEL SISTEMA DE GESTIÓN DE LA ENTIDAD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<sst xmlns="http://schemas.openxmlformats.org/spreadsheetml/2006/main" count="351" uniqueCount="186">
  <si>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</si>
  <si>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</si>
  <si>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</si>
  <si>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</si>
  <si>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</si>
  <si>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</si>
  <si>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</si>
  <si>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</si>
  <si>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</si>
  <si>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</si>
  <si>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</si>
  <si>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</si>
  <si>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</si>
  <si>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</si>
  <si>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</si>
  <si>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</si>
  <si>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</si>
  <si>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</si>
  <si>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</si>
  <si>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</si>
  <si>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</si>
  <si>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VALOR ESTIMADO (En millones de pesos colombianos)</t>
  </si>
  <si>
    <t>x</t>
  </si>
  <si>
    <t xml:space="preserve">ELABORÓ: </t>
  </si>
  <si>
    <t xml:space="preserve">REVISÓ: </t>
  </si>
  <si>
    <t>APROBÓ:</t>
  </si>
  <si>
    <t>Firma: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</si>
  <si>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</si>
  <si>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</si>
  <si>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r>
      <t>Nombre:</t>
    </r>
    <r>
      <rPr>
        <sz val="10"/>
        <color theme="1"/>
        <rFont val="Arial"/>
        <family val="2"/>
      </rPr>
      <t xml:space="preserve"> </t>
    </r>
  </si>
  <si>
    <t>SECRETARIA DISTRITAL DE GOBIERNO</t>
  </si>
  <si>
    <t>FINANCIACIÓN DE LA ACTIVIDAD</t>
  </si>
  <si>
    <t>FUENTE</t>
  </si>
  <si>
    <t>GF / INV</t>
  </si>
  <si>
    <t>RUBRO GASTO FUNCIONAMIENTO</t>
  </si>
  <si>
    <t xml:space="preserve">PROYECTO DE INVERSIÓN </t>
  </si>
  <si>
    <t>CODIGO</t>
  </si>
  <si>
    <t xml:space="preserve">NOMBRE </t>
  </si>
  <si>
    <t>REPORTA CB0404</t>
  </si>
  <si>
    <r>
      <t>Nombre:</t>
    </r>
    <r>
      <rPr>
        <sz val="10"/>
        <color theme="1"/>
        <rFont val="Arial"/>
        <family val="2"/>
      </rPr>
      <t xml:space="preserve"> 
</t>
    </r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</si>
  <si>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</si>
  <si>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</si>
  <si>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</si>
  <si>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</si>
  <si>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</si>
  <si>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</si>
  <si>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</si>
  <si>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</si>
  <si>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</si>
  <si>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</si>
  <si>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</si>
  <si>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</si>
  <si>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</si>
  <si>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</si>
  <si>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</si>
  <si>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</si>
  <si>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</si>
  <si>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</si>
  <si>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</si>
  <si>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</si>
  <si>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</si>
  <si>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</si>
  <si>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</si>
  <si>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</si>
  <si>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</si>
  <si>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</si>
  <si>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</si>
  <si>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</si>
  <si>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</si>
  <si>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</si>
  <si>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</si>
  <si>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</si>
  <si>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</si>
  <si>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</si>
  <si>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</si>
  <si>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</si>
  <si>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</si>
  <si>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</si>
  <si>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</si>
  <si>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 xml:space="preserve">Producto: </t>
  </si>
  <si>
    <r>
      <rPr>
        <b/>
        <sz val="10"/>
        <color theme="1"/>
        <rFont val="Arial"/>
        <family val="2"/>
      </rPr>
      <t xml:space="preserve">Nombre:            </t>
    </r>
    <r>
      <rPr>
        <sz val="10"/>
        <color theme="1"/>
        <rFont val="Arial"/>
        <family val="2"/>
      </rPr>
      <t xml:space="preserve">
</t>
    </r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</si>
  <si>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</si>
  <si>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</si>
  <si>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</si>
  <si>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</si>
  <si>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OBJETIVO ESPECIFICO</t>
  </si>
  <si>
    <r>
      <t xml:space="preserve">VIGENCIA DE LA PLANEACIÓN: </t>
    </r>
    <r>
      <rPr>
        <sz val="10"/>
        <rFont val="Arial"/>
        <family val="2"/>
      </rPr>
      <t>2017</t>
    </r>
  </si>
  <si>
    <t>TIPO DE META</t>
  </si>
  <si>
    <t>META PLAN DE GESTION VIGENCIA</t>
  </si>
  <si>
    <t>META CUATRIENAL PLAN ESTRATEGICO SDG</t>
  </si>
  <si>
    <t>I TRI</t>
  </si>
  <si>
    <t>II TRI</t>
  </si>
  <si>
    <t>III TRI</t>
  </si>
  <si>
    <t>IV TRI</t>
  </si>
  <si>
    <t>EVALUACIÓN FINAL PLAN DE GESTION</t>
  </si>
  <si>
    <t>Mantener el 100% de las acciones correctivas asignadas al proceso con relación a planes de mejoramiento interno/externo documentadas y vigentes</t>
  </si>
  <si>
    <t>Línea base del perfil del riesgo</t>
  </si>
  <si>
    <t>(No. De acciones de plan de mejoramiento responsabilidad del proceso documentadas y vigentes/No. De acciones bajo responsabilidad del proceso)*100</t>
  </si>
  <si>
    <t>TOTAL PROGRAMACION VIGENCIA</t>
  </si>
  <si>
    <t>(No. De acciones del plan anticorrupción cumplidas en el trimestre/No. De acciones del plan antocorrupción formuladas para el trimestre en la versión vigente del plan anticorrupción)*100</t>
  </si>
  <si>
    <t>TOTAL PLAN DE GESTIÓN</t>
  </si>
  <si>
    <t>PONDERACIÓN DE LA META</t>
  </si>
  <si>
    <t>Cumplir con el 100% de reportes de riesgos y servicio no conforme del proceso de manera oportuna con destino a la mejora del Sistema de Gestión de la Entidad</t>
  </si>
  <si>
    <t>Asistir al 100% de las mesas de trabajo, comités o instancias de decisión o consulta relacionadas con el Sistema de Gestión de la Entidad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</si>
  <si>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</si>
  <si>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</si>
  <si>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</si>
  <si>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</si>
  <si>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</si>
  <si>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RUTINARIA</t>
  </si>
  <si>
    <t>Disminuir el consumo de papel en 20% respecto a la línea base en la secretaría de gobierno y Alcaldías locales en 2017</t>
  </si>
  <si>
    <t>RETADORA (MEJORA)</t>
  </si>
  <si>
    <t>GESTION</t>
  </si>
  <si>
    <t>(No. de reportes remitidos oportunamente a la OAP/ No. De reportes relacionados con el Sistema de gestion de la entidad)*100</t>
  </si>
  <si>
    <t>(No. de espacios en las que se participó/ No. de espacios convocados relacionados con el Sistema de gestion de la entidad)*100</t>
  </si>
  <si>
    <t>(No. De Documentos actualizados según el  Plan/No. De Documentos previstos para actualización en el Plan  )*100</t>
  </si>
  <si>
    <t>Establecer linea base del perfil de riesgo del proceso aplicando metodologia del manual de gestión del riesgo 1D-PGE-M4</t>
  </si>
  <si>
    <t>Cumplir el 100% del Plan de Actualización de la documentación del Sistema de Gestión de la Entidad correspondientes al proceso</t>
  </si>
  <si>
    <t>SOTENIBILIDAD DEL SISTEMA DE GESTIÓN</t>
  </si>
  <si>
    <t>SOSTENIBILIDAD DEL SISTEMA DE GESTIÓN</t>
  </si>
  <si>
    <t>Consumo de papel 2017</t>
  </si>
  <si>
    <t>Datos entregados por la Dirección Administrativa</t>
  </si>
  <si>
    <t>N/A</t>
  </si>
  <si>
    <t>Linea Base Perfil del Riesgo</t>
  </si>
  <si>
    <t>Reportes Gestión del Riesgo</t>
  </si>
  <si>
    <t>Acciones correctivas documentadas y vigentes</t>
  </si>
  <si>
    <t>Acciones Correctivas Actualizadas y Documentadas</t>
  </si>
  <si>
    <t>Aplicativo SIG MEJORA</t>
  </si>
  <si>
    <t>Cumplimiento en reportes de riesgos de manera oportuna</t>
  </si>
  <si>
    <t>Reportes de Riesgos y Servicio No Conforme</t>
  </si>
  <si>
    <t>Asistencia a las mesas de trabajo relacionadas con el Sistema de Gestión</t>
  </si>
  <si>
    <t>Asistencia a mesas de trabajo, comites o instancias de desición</t>
  </si>
  <si>
    <t>Actas
Memorandos
Correos</t>
  </si>
  <si>
    <t>Cumplimiento del plan de actualización de los procesos en el marco del Sistema de Gestión</t>
  </si>
  <si>
    <t>Plan de Actualización de la Documentación</t>
  </si>
  <si>
    <t>Cumplimiento oportuno al 100% de las actividades consignadas en el plan anticorrupción 2017 o asignadas formalmente en virtud  de su implementaciòn, a desarrollar en el respectivo trimestre según el cronograma establecido en el Plan Publicado.</t>
  </si>
  <si>
    <t>Cumplimiento oportuno Plan Anticorrupción 2017</t>
  </si>
  <si>
    <t>Actividades Cumplidas del Plan Anticorrupción</t>
  </si>
  <si>
    <t>Seguimiento Plan Anticorrupción</t>
  </si>
  <si>
    <t>6. Integrar las herramientas de planeación, gestión y control, con enfoque de innovación, mejoramiento continuo, responsabilidad social, desarrollo integral del talento humano y transparencia</t>
  </si>
  <si>
    <t>((N° de resmas consumidas en la vigencia 2016 - N° de resmas consumidas en la vigencia 2017)/N° de resmas consumidas en la vigencia 2016)*100%</t>
  </si>
  <si>
    <t>Consumo de papel según los datos entregados por el area Administrativa</t>
  </si>
  <si>
    <t xml:space="preserve">7. Asegurar el acceso de la ciudadanía a la información y oferta institucional </t>
  </si>
  <si>
    <t>Agenciar el mejoramiento continuo de la entidad, mediante la implementación y mantenimiento de los subsistemas del Sistema Integrado de Gestión.</t>
  </si>
  <si>
    <t>Cumplir con el 100% de las acciones programadas en la Plan de Acción de GEL para cada vigencia</t>
  </si>
  <si>
    <t xml:space="preserve">Formular la estrategia, la política, los lineamientos y estándares del modelo de gestión de TI de la entidad. </t>
  </si>
  <si>
    <t>Elaborar 4  documentos basados en el modelo gestión estratégico de TI dentro de la entidad.</t>
  </si>
  <si>
    <t>Fortalecer los procesos misionales y administrativos de la entidad en materia tecnológica, teniendo en cuenta el Modelo de Gestión Estratégico de TI</t>
  </si>
  <si>
    <t>Implementar 1 programa de renovación Tecnológica para fortalecer los procesos de la entidad.</t>
  </si>
  <si>
    <t>Garantizar la disponibilidad y operación de servicios tecnológicos que soportan los procesos y procedimientos de la entidad, de acuerdo a los niveles de servicio establecidos en el  modelo de gestión estatégico de TI.</t>
  </si>
  <si>
    <t>Implementar 1  esquema de alta disponibilidad de los servicios principales y/o críticos de la entidad en TIC</t>
  </si>
  <si>
    <t>Implementar 1 metodología de mejores prácticas en gestión de servicios (ITIL).</t>
  </si>
  <si>
    <t>Cumplir al 100% el plan de trabajo GEL aprobado en la DTI de esta vigencia</t>
  </si>
  <si>
    <t>Actualizar un (1) documento PETIC de la entidad</t>
  </si>
  <si>
    <t>Implementar en un 100% un sistema de Gestión y control de proyectos para las alcaldías locales compatible con la arquitectura tecnológica del Nivel central</t>
  </si>
  <si>
    <t>Migrar el licenciamiento del 100% de los equipos de cómputo de escritorio que esta en software libre al sistema operativo windows en el nivel central y alcaldías locales, de propiedad de la Secretaria de Gobierno.</t>
  </si>
  <si>
    <t>Renovar el 10 % de obsolescencia de equipos de computo en el nivel central y alcaldias locales, de propiedad de la Secretaria de Gobierno.</t>
  </si>
  <si>
    <t>Implementar 3 sistemas de alta disponibilidad  de los servicios de: directorio activo, DHCP  y las paginas web e Intranet de Secretaria de Gobierno.</t>
  </si>
  <si>
    <t>Reducir en un 20% los tiempos de respuesta de la mesa de servicio</t>
  </si>
  <si>
    <t>Implementar 6 procesos de gestion de servicios de TI, de acuerdo al marco de referencia  ITIL 2011</t>
  </si>
  <si>
    <t>% de Cumplimiento del plan de trabajo</t>
  </si>
  <si>
    <t>Documento PETIC</t>
  </si>
  <si>
    <t>% de implementación del sistema</t>
  </si>
  <si>
    <t>% equipos de computo migrados</t>
  </si>
  <si>
    <t>% equipos de computo renovados</t>
  </si>
  <si>
    <t>Sistemas de alta disponiblidad implementados</t>
  </si>
  <si>
    <t>% Reducción de tiempo de respuesta</t>
  </si>
  <si>
    <t>Horas</t>
  </si>
  <si>
    <t>DTI</t>
  </si>
  <si>
    <t>Dirección de Tecnologías e Información</t>
  </si>
  <si>
    <t>Documento PETIC actualizado</t>
  </si>
  <si>
    <t>Número de documentos PETIC actualizados</t>
  </si>
  <si>
    <t>(Numero de acciones del plan de trabajo cumplidas/Numero de acciones del plan de trabajo formuladas)*100%</t>
  </si>
  <si>
    <r>
      <t>Líder del  Proceso:</t>
    </r>
    <r>
      <rPr>
        <sz val="10"/>
        <rFont val="Arial"/>
        <family val="2"/>
      </rPr>
      <t xml:space="preserve"> </t>
    </r>
  </si>
  <si>
    <t>Fases de implementación</t>
  </si>
  <si>
    <t>(Número de equipos migrados / Total de equipos de software libre)*100</t>
  </si>
  <si>
    <t>Equipos de cómputo migrados</t>
  </si>
  <si>
    <t>(Número de equipos renovados / Total de equipos obsoletos)*100</t>
  </si>
  <si>
    <t>Equipos de computo renovados</t>
  </si>
  <si>
    <t>Número de sistemas de alta disponibilidad de los servicios implementados</t>
  </si>
  <si>
    <t>Número de procesos de gestión de servicios TI implementados</t>
  </si>
  <si>
    <t>Procesos de gestión de servicios de TI implementados</t>
  </si>
  <si>
    <t>Procesos de gestión de servicios de TI</t>
  </si>
  <si>
    <t>Dependencia: DIRECCIÓN DE TECNOLOGÍAS E INFORMACIÓN</t>
  </si>
  <si>
    <t>(Numero de fases implementadas / Número de fases totales del proyecto)*100</t>
  </si>
  <si>
    <t>((Tiempo Actual de respuesta - Nuevo Tiempo)/Tiempo Actual de respuesta)*100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</si>
</sst>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.0%"/>
    <numFmt numFmtId="165" formatCode="[$$-240A]\ #,##0.00"/>
    <numFmt numFmtId="166" formatCode="* #,##0.00&quot;    &quot;;\-* #,##0.00&quot;    &quot;;* \-#&quot;    &quot;;@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 Narrow"/>
      <family val="2"/>
    </font>
    <font>
      <sz val="14"/>
      <color rgb="FFFF0000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22"/>
      <name val="Arial"/>
      <family val="2"/>
    </font>
    <font>
      <b/>
      <sz val="20"/>
      <color indexed="81"/>
      <name val="Tahoma"/>
      <family val="2"/>
    </font>
    <font>
      <sz val="11"/>
      <name val="Arial"/>
      <family val="2"/>
    </font>
    <font>
      <b/>
      <sz val="24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166" fontId="3" fillId="0" borderId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</cellStyleXfs>
  <cellXfs count="209">
    <xf numFmtId="0" fontId="0" fillId="0" borderId="0" xfId="0"/>
    <xf numFmtId="0" fontId="4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9" fontId="3" fillId="2" borderId="5" xfId="2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9" fontId="8" fillId="2" borderId="5" xfId="2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/>
    <xf numFmtId="0" fontId="4" fillId="2" borderId="0" xfId="0" applyFont="1" applyFill="1" applyAlignment="1">
      <alignment vertical="top" wrapText="1"/>
    </xf>
    <xf numFmtId="0" fontId="6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8" fillId="2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7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11" fillId="0" borderId="8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8" fillId="2" borderId="5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5" fillId="13" borderId="3" xfId="0" applyFont="1" applyFill="1" applyBorder="1" applyAlignment="1">
      <alignment horizontal="justify" vertical="center" wrapText="1"/>
    </xf>
    <xf numFmtId="0" fontId="15" fillId="2" borderId="3" xfId="0" applyFont="1" applyFill="1" applyBorder="1" applyAlignment="1">
      <alignment horizontal="justify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justify" vertical="center" wrapText="1"/>
    </xf>
    <xf numFmtId="0" fontId="15" fillId="7" borderId="3" xfId="0" applyFont="1" applyFill="1" applyBorder="1" applyAlignment="1">
      <alignment horizontal="justify" vertical="center" wrapText="1"/>
    </xf>
    <xf numFmtId="0" fontId="15" fillId="7" borderId="9" xfId="0" applyFont="1" applyFill="1" applyBorder="1" applyAlignment="1">
      <alignment horizontal="justify" vertical="center" wrapText="1"/>
    </xf>
    <xf numFmtId="0" fontId="16" fillId="3" borderId="13" xfId="0" applyFont="1" applyFill="1" applyBorder="1" applyAlignment="1">
      <alignment horizontal="justify" vertical="center" wrapText="1"/>
    </xf>
    <xf numFmtId="0" fontId="16" fillId="3" borderId="3" xfId="0" applyFont="1" applyFill="1" applyBorder="1" applyAlignment="1">
      <alignment horizontal="justify" vertical="center" wrapText="1"/>
    </xf>
    <xf numFmtId="0" fontId="16" fillId="14" borderId="5" xfId="0" applyFont="1" applyFill="1" applyBorder="1" applyAlignment="1">
      <alignment horizontal="justify" vertical="center" wrapText="1"/>
    </xf>
    <xf numFmtId="0" fontId="16" fillId="14" borderId="3" xfId="0" applyFont="1" applyFill="1" applyBorder="1" applyAlignment="1">
      <alignment horizontal="justify" vertical="center" wrapText="1"/>
    </xf>
    <xf numFmtId="0" fontId="16" fillId="15" borderId="3" xfId="0" applyFont="1" applyFill="1" applyBorder="1" applyAlignment="1">
      <alignment horizontal="justify" vertical="center" wrapText="1"/>
    </xf>
    <xf numFmtId="0" fontId="15" fillId="15" borderId="12" xfId="0" applyFont="1" applyFill="1" applyBorder="1" applyAlignment="1">
      <alignment horizontal="justify" vertical="center" wrapText="1"/>
    </xf>
    <xf numFmtId="0" fontId="15" fillId="15" borderId="3" xfId="0" applyFont="1" applyFill="1" applyBorder="1" applyAlignment="1">
      <alignment horizontal="justify" vertical="center" wrapText="1"/>
    </xf>
    <xf numFmtId="0" fontId="16" fillId="15" borderId="5" xfId="0" applyFont="1" applyFill="1" applyBorder="1" applyAlignment="1">
      <alignment vertical="center" wrapText="1"/>
    </xf>
    <xf numFmtId="0" fontId="15" fillId="16" borderId="13" xfId="0" applyFont="1" applyFill="1" applyBorder="1" applyAlignment="1">
      <alignment horizontal="justify" vertical="center" wrapText="1"/>
    </xf>
    <xf numFmtId="0" fontId="15" fillId="16" borderId="3" xfId="0" applyFont="1" applyFill="1" applyBorder="1" applyAlignment="1">
      <alignment horizontal="justify" vertical="center" wrapText="1"/>
    </xf>
    <xf numFmtId="0" fontId="16" fillId="16" borderId="3" xfId="0" applyFont="1" applyFill="1" applyBorder="1" applyAlignment="1">
      <alignment horizontal="justify" vertical="center" wrapText="1"/>
    </xf>
    <xf numFmtId="0" fontId="17" fillId="16" borderId="3" xfId="0" applyFont="1" applyFill="1" applyBorder="1" applyAlignment="1">
      <alignment horizontal="justify" vertical="center" wrapText="1"/>
    </xf>
    <xf numFmtId="0" fontId="15" fillId="16" borderId="11" xfId="0" applyFont="1" applyFill="1" applyBorder="1" applyAlignment="1">
      <alignment horizontal="left" vertical="center" wrapText="1"/>
    </xf>
    <xf numFmtId="0" fontId="15" fillId="16" borderId="9" xfId="0" applyFont="1" applyFill="1" applyBorder="1" applyAlignment="1">
      <alignment horizontal="justify" vertical="center" wrapText="1"/>
    </xf>
    <xf numFmtId="0" fontId="16" fillId="16" borderId="13" xfId="0" applyFont="1" applyFill="1" applyBorder="1" applyAlignment="1">
      <alignment horizontal="justify" vertical="center" wrapText="1"/>
    </xf>
    <xf numFmtId="0" fontId="16" fillId="16" borderId="9" xfId="0" applyFont="1" applyFill="1" applyBorder="1" applyAlignment="1">
      <alignment horizontal="justify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20" borderId="5" xfId="0" applyFont="1" applyFill="1" applyBorder="1" applyAlignment="1">
      <alignment horizontal="center" vertical="center" wrapText="1"/>
    </xf>
    <xf numFmtId="9" fontId="3" fillId="2" borderId="0" xfId="2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 wrapText="1"/>
    </xf>
    <xf numFmtId="9" fontId="3" fillId="2" borderId="5" xfId="2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9" fontId="8" fillId="2" borderId="5" xfId="2" applyFont="1" applyFill="1" applyBorder="1" applyAlignment="1" applyProtection="1">
      <alignment horizontal="center" vertical="center" wrapText="1"/>
      <protection locked="0"/>
    </xf>
    <xf numFmtId="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justify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165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 wrapText="1"/>
    </xf>
    <xf numFmtId="9" fontId="0" fillId="0" borderId="5" xfId="2" applyFont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9" fontId="3" fillId="2" borderId="5" xfId="2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9" fontId="22" fillId="2" borderId="5" xfId="2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18" fillId="3" borderId="5" xfId="0" applyFont="1" applyFill="1" applyBorder="1" applyAlignment="1" applyProtection="1">
      <alignment horizontal="left" vertical="center" wrapText="1"/>
      <protection locked="0"/>
    </xf>
    <xf numFmtId="9" fontId="1" fillId="0" borderId="5" xfId="2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9" fontId="0" fillId="2" borderId="5" xfId="2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vertical="center" wrapText="1"/>
    </xf>
    <xf numFmtId="9" fontId="18" fillId="0" borderId="7" xfId="2" applyFont="1" applyBorder="1" applyAlignment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9" fontId="0" fillId="0" borderId="10" xfId="2" applyFont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  <xf numFmtId="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3" borderId="5" xfId="0" applyFont="1" applyFill="1" applyBorder="1" applyAlignment="1">
      <alignment horizontal="center" vertical="center" wrapText="1"/>
    </xf>
    <xf numFmtId="0" fontId="10" fillId="5" borderId="6" xfId="0" applyFont="1" applyFill="1" applyBorder="1"/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17" borderId="5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1" fillId="2" borderId="5" xfId="2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9" fontId="11" fillId="2" borderId="5" xfId="2" applyFont="1" applyFill="1" applyBorder="1" applyAlignment="1">
      <alignment horizontal="center" vertical="center" wrapText="1"/>
    </xf>
    <xf numFmtId="9" fontId="11" fillId="0" borderId="5" xfId="2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9" fontId="11" fillId="0" borderId="8" xfId="2" applyFont="1" applyBorder="1" applyAlignment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left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>
      <alignment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25" fillId="2" borderId="5" xfId="2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9" fillId="19" borderId="4" xfId="0" applyFont="1" applyFill="1" applyBorder="1" applyAlignment="1" applyProtection="1">
      <alignment horizontal="center" vertical="center" wrapText="1"/>
    </xf>
    <xf numFmtId="0" fontId="19" fillId="19" borderId="1" xfId="0" applyFont="1" applyFill="1" applyBorder="1" applyAlignment="1" applyProtection="1">
      <alignment horizontal="center" vertical="center" wrapText="1"/>
    </xf>
    <xf numFmtId="0" fontId="19" fillId="19" borderId="3" xfId="0" applyFont="1" applyFill="1" applyBorder="1" applyAlignment="1" applyProtection="1">
      <alignment horizontal="center" vertical="center" wrapText="1"/>
    </xf>
    <xf numFmtId="9" fontId="3" fillId="2" borderId="4" xfId="2" applyFont="1" applyFill="1" applyBorder="1" applyAlignment="1" applyProtection="1">
      <alignment horizontal="center" vertical="center" wrapText="1"/>
    </xf>
    <xf numFmtId="9" fontId="3" fillId="2" borderId="3" xfId="2" applyFont="1" applyFill="1" applyBorder="1" applyAlignment="1" applyProtection="1">
      <alignment horizontal="center" vertical="center" wrapText="1"/>
    </xf>
    <xf numFmtId="0" fontId="21" fillId="22" borderId="4" xfId="0" applyFont="1" applyFill="1" applyBorder="1" applyAlignment="1" applyProtection="1">
      <alignment horizontal="center" vertical="center" wrapText="1"/>
    </xf>
    <xf numFmtId="0" fontId="21" fillId="22" borderId="1" xfId="0" applyFont="1" applyFill="1" applyBorder="1" applyAlignment="1" applyProtection="1">
      <alignment horizontal="center" vertical="center" wrapText="1"/>
    </xf>
    <xf numFmtId="0" fontId="21" fillId="22" borderId="3" xfId="0" applyFont="1" applyFill="1" applyBorder="1" applyAlignment="1" applyProtection="1">
      <alignment horizontal="center" vertical="center" wrapText="1"/>
    </xf>
    <xf numFmtId="0" fontId="19" fillId="21" borderId="4" xfId="0" applyFont="1" applyFill="1" applyBorder="1" applyAlignment="1" applyProtection="1">
      <alignment horizontal="center" vertical="center" wrapText="1"/>
    </xf>
    <xf numFmtId="0" fontId="19" fillId="21" borderId="1" xfId="0" applyFont="1" applyFill="1" applyBorder="1" applyAlignment="1" applyProtection="1">
      <alignment horizontal="center" vertical="center" wrapText="1"/>
    </xf>
    <xf numFmtId="0" fontId="19" fillId="21" borderId="3" xfId="0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20" fillId="19" borderId="4" xfId="0" applyFont="1" applyFill="1" applyBorder="1" applyAlignment="1" applyProtection="1">
      <alignment horizontal="center" vertical="center" wrapText="1"/>
    </xf>
    <xf numFmtId="0" fontId="20" fillId="19" borderId="1" xfId="0" applyFont="1" applyFill="1" applyBorder="1" applyAlignment="1" applyProtection="1">
      <alignment horizontal="center" vertical="center" wrapText="1"/>
    </xf>
    <xf numFmtId="0" fontId="20" fillId="19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22" fontId="14" fillId="9" borderId="5" xfId="0" applyNumberFormat="1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justify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20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20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1" fillId="24" borderId="5" xfId="0" applyFont="1" applyFill="1" applyBorder="1" applyAlignment="1" applyProtection="1">
      <alignment horizontal="center" vertical="center" wrapText="1"/>
      <protection locked="0"/>
    </xf>
  </cellXfs>
  <cellStyles count="10">
    <cellStyle name="Amarillo" xfId="7"/>
    <cellStyle name="Millares 2" xfId="6"/>
    <cellStyle name="Moneda" xfId="1" builtinId="4"/>
    <cellStyle name="Normal" xfId="0" builtinId="0"/>
    <cellStyle name="Normal 2" xfId="3"/>
    <cellStyle name="Porcentaje 2" xfId="4"/>
    <cellStyle name="Porcentual" xfId="2" builtinId="5"/>
    <cellStyle name="Porcentual 2" xfId="5"/>
    <cellStyle name="Rojo" xfId="8"/>
    <cellStyle name="Verde" xfId="9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00FF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showGridLines="0" tabSelected="1" topLeftCell="D23" zoomScale="70" zoomScaleNormal="70" workbookViewId="0">
      <pane xSplit="8085" topLeftCell="H1" activePane="topRight"/>
      <selection activeCell="E25" sqref="E25"/>
      <selection pane="topRight" activeCell="I20" sqref="I20"/>
    </sheetView>
  </sheetViews>
  <sheetFormatPr baseColWidth="10" defaultRowHeight="15"/>
  <cols>
    <col min="1" max="1" width="8.85546875" customWidth="1"/>
    <col min="2" max="2" width="19.28515625" customWidth="1"/>
    <col min="3" max="3" width="29.140625" customWidth="1"/>
    <col min="4" max="4" width="27.7109375" customWidth="1"/>
    <col min="5" max="5" width="63.140625" customWidth="1"/>
    <col min="6" max="6" width="14.28515625" customWidth="1"/>
    <col min="7" max="7" width="25.140625" customWidth="1"/>
    <col min="8" max="8" width="33.85546875" style="125" customWidth="1"/>
    <col min="9" max="9" width="39.7109375" customWidth="1"/>
    <col min="11" max="11" width="18.85546875" customWidth="1"/>
    <col min="17" max="17" width="24.5703125" customWidth="1"/>
    <col min="18" max="18" width="20" customWidth="1"/>
    <col min="19" max="19" width="27.28515625" customWidth="1"/>
    <col min="20" max="20" width="19.5703125" customWidth="1"/>
    <col min="23" max="23" width="15.5703125" customWidth="1"/>
    <col min="25" max="25" width="20.85546875" customWidth="1"/>
    <col min="26" max="26" width="21.5703125" customWidth="1"/>
    <col min="27" max="27" width="26.7109375" customWidth="1"/>
    <col min="28" max="28" width="18.85546875" customWidth="1"/>
    <col min="29" max="29" width="14.140625" customWidth="1"/>
    <col min="30" max="30" width="18.42578125" customWidth="1"/>
    <col min="31" max="31" width="22.140625" customWidth="1"/>
    <col min="32" max="32" width="17.7109375" customWidth="1"/>
    <col min="33" max="33" width="18.140625" customWidth="1"/>
    <col min="34" max="34" width="19.7109375" customWidth="1"/>
    <col min="35" max="36" width="16.42578125" customWidth="1"/>
    <col min="37" max="37" width="17.140625" customWidth="1"/>
    <col min="38" max="38" width="17.85546875" customWidth="1"/>
    <col min="48" max="48" width="14.85546875" customWidth="1"/>
    <col min="49" max="49" width="14.5703125" customWidth="1"/>
    <col min="50" max="50" width="20.7109375" customWidth="1"/>
    <col min="51" max="51" width="15.85546875" customWidth="1"/>
    <col min="52" max="52" width="19.140625" customWidth="1"/>
    <col min="53" max="53" width="31.42578125" customWidth="1"/>
    <col min="54" max="54" width="18.42578125" customWidth="1"/>
    <col min="55" max="55" width="19.85546875" customWidth="1"/>
  </cols>
  <sheetData>
    <row r="1" spans="1:55" ht="40.5" customHeight="1">
      <c r="A1" s="180">
        <f ca="1">NOW()</f>
        <v>42795.433485995367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55" ht="40.5" customHeight="1">
      <c r="A2" s="182" t="s">
        <v>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55" ht="15" customHeight="1">
      <c r="A3" s="183" t="s">
        <v>86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" customHeight="1">
      <c r="A4" s="183" t="s">
        <v>183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 customHeight="1">
      <c r="A5" s="183" t="s">
        <v>27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 customHeight="1">
      <c r="A6" s="183" t="s">
        <v>28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3"/>
      <c r="AB6" s="32"/>
      <c r="AC6" s="32"/>
      <c r="AD6" s="32"/>
      <c r="AE6" s="32"/>
      <c r="AF6" s="32"/>
      <c r="AG6" s="3"/>
      <c r="AH6" s="32"/>
      <c r="AI6" s="32"/>
      <c r="AJ6" s="32"/>
      <c r="AK6" s="32"/>
      <c r="AL6" s="32"/>
      <c r="AM6" s="3"/>
      <c r="AN6" s="32"/>
      <c r="AO6" s="32"/>
      <c r="AP6" s="32"/>
      <c r="AQ6" s="32"/>
      <c r="AR6" s="32"/>
      <c r="AS6" s="3"/>
      <c r="AT6" s="32"/>
      <c r="AU6" s="32"/>
      <c r="AV6" s="32"/>
      <c r="AW6" s="32"/>
      <c r="AX6" s="32"/>
      <c r="AY6" s="3"/>
      <c r="AZ6" s="32"/>
      <c r="BA6" s="32"/>
      <c r="BB6" s="32"/>
      <c r="BC6" s="32"/>
    </row>
    <row r="7" spans="1:55" ht="17.25" customHeight="1">
      <c r="A7" s="183" t="s">
        <v>79</v>
      </c>
      <c r="B7" s="183"/>
      <c r="C7" s="183"/>
      <c r="D7" s="183"/>
      <c r="E7" s="68"/>
      <c r="F7" s="80"/>
      <c r="G7" s="68"/>
      <c r="H7" s="11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3"/>
      <c r="AB7" s="32"/>
      <c r="AC7" s="32"/>
      <c r="AD7" s="32"/>
      <c r="AE7" s="32"/>
      <c r="AF7" s="32"/>
      <c r="AG7" s="3"/>
      <c r="AH7" s="32"/>
      <c r="AI7" s="32"/>
      <c r="AJ7" s="32"/>
      <c r="AK7" s="32"/>
      <c r="AL7" s="32"/>
      <c r="AM7" s="3"/>
      <c r="AN7" s="32"/>
      <c r="AO7" s="32"/>
      <c r="AP7" s="32"/>
      <c r="AQ7" s="32"/>
      <c r="AR7" s="32"/>
      <c r="AS7" s="3"/>
      <c r="AT7" s="32"/>
      <c r="AU7" s="32"/>
      <c r="AV7" s="32"/>
      <c r="AW7" s="32"/>
      <c r="AX7" s="32"/>
      <c r="AY7" s="3"/>
      <c r="AZ7" s="32"/>
      <c r="BA7" s="32"/>
      <c r="BB7" s="32"/>
      <c r="BC7" s="32"/>
    </row>
    <row r="8" spans="1:55" ht="15.75" customHeight="1">
      <c r="A8" s="183" t="s">
        <v>173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</row>
    <row r="9" spans="1:5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  <c r="S9" s="1"/>
      <c r="T9" s="1"/>
      <c r="U9" s="1"/>
      <c r="V9" s="1"/>
      <c r="W9" s="1"/>
      <c r="X9" s="1"/>
      <c r="Y9" s="1"/>
      <c r="Z9" s="1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</row>
    <row r="10" spans="1:55">
      <c r="A10" s="3"/>
      <c r="B10" s="3"/>
      <c r="C10" s="3"/>
      <c r="D10" s="3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"/>
      <c r="V10" s="1"/>
      <c r="W10" s="1"/>
      <c r="X10" s="1"/>
      <c r="Y10" s="1"/>
      <c r="Z10" s="1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>
      <c r="A11" s="4"/>
      <c r="B11" s="1"/>
      <c r="C11" s="1"/>
      <c r="D11" s="1"/>
      <c r="E11" s="202"/>
      <c r="F11" s="202"/>
      <c r="G11" s="202"/>
      <c r="H11" s="202"/>
      <c r="I11" s="202"/>
      <c r="J11" s="202"/>
      <c r="K11" s="202"/>
      <c r="L11" s="202"/>
      <c r="M11" s="188"/>
      <c r="N11" s="188"/>
      <c r="O11" s="188"/>
      <c r="P11" s="188"/>
      <c r="Q11" s="78"/>
      <c r="R11" s="78"/>
      <c r="S11" s="78"/>
      <c r="T11" s="78"/>
      <c r="U11" s="19"/>
      <c r="V11" s="1"/>
      <c r="W11" s="1"/>
      <c r="X11" s="1"/>
      <c r="Y11" s="1"/>
      <c r="Z11" s="1"/>
      <c r="AA11" s="188"/>
      <c r="AB11" s="188"/>
      <c r="AC11" s="188"/>
      <c r="AD11" s="79"/>
      <c r="AE11" s="79"/>
      <c r="AF11" s="79"/>
      <c r="AG11" s="188"/>
      <c r="AH11" s="188"/>
      <c r="AI11" s="188"/>
      <c r="AJ11" s="79"/>
      <c r="AK11" s="79"/>
      <c r="AL11" s="79"/>
      <c r="AM11" s="188"/>
      <c r="AN11" s="188"/>
      <c r="AO11" s="188"/>
      <c r="AP11" s="79"/>
      <c r="AQ11" s="79"/>
      <c r="AR11" s="79"/>
      <c r="AS11" s="188"/>
      <c r="AT11" s="188"/>
      <c r="AU11" s="188"/>
      <c r="AV11" s="79"/>
      <c r="AW11" s="79"/>
      <c r="AX11" s="79"/>
      <c r="AY11" s="188"/>
      <c r="AZ11" s="188"/>
      <c r="BA11" s="188"/>
      <c r="BB11" s="79"/>
      <c r="BC11" s="79"/>
    </row>
    <row r="12" spans="1:55">
      <c r="A12" s="1"/>
      <c r="B12" s="1"/>
      <c r="C12" s="1"/>
      <c r="D12" s="1"/>
      <c r="E12" s="1"/>
      <c r="F12" s="1"/>
      <c r="G12" s="1"/>
      <c r="H12" s="1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>
      <c r="A13" s="189" t="s">
        <v>70</v>
      </c>
      <c r="B13" s="189"/>
      <c r="C13" s="189"/>
      <c r="D13" s="189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5" t="s">
        <v>71</v>
      </c>
      <c r="AB13" s="195"/>
      <c r="AC13" s="195"/>
      <c r="AD13" s="195"/>
      <c r="AE13" s="195"/>
      <c r="AF13" s="195"/>
      <c r="AG13" s="196" t="s">
        <v>71</v>
      </c>
      <c r="AH13" s="196"/>
      <c r="AI13" s="196"/>
      <c r="AJ13" s="196"/>
      <c r="AK13" s="196"/>
      <c r="AL13" s="196"/>
      <c r="AM13" s="195" t="s">
        <v>71</v>
      </c>
      <c r="AN13" s="195"/>
      <c r="AO13" s="195"/>
      <c r="AP13" s="195"/>
      <c r="AQ13" s="195"/>
      <c r="AR13" s="195"/>
      <c r="AS13" s="203" t="s">
        <v>71</v>
      </c>
      <c r="AT13" s="203"/>
      <c r="AU13" s="203"/>
      <c r="AV13" s="203"/>
      <c r="AW13" s="203"/>
      <c r="AX13" s="203"/>
      <c r="AY13" s="204" t="s">
        <v>71</v>
      </c>
      <c r="AZ13" s="204"/>
      <c r="BA13" s="204"/>
      <c r="BB13" s="204"/>
      <c r="BC13" s="204"/>
    </row>
    <row r="14" spans="1:55">
      <c r="A14" s="189"/>
      <c r="B14" s="189"/>
      <c r="C14" s="189"/>
      <c r="D14" s="189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5" t="s">
        <v>0</v>
      </c>
      <c r="AB14" s="195"/>
      <c r="AC14" s="195"/>
      <c r="AD14" s="195"/>
      <c r="AE14" s="195"/>
      <c r="AF14" s="195"/>
      <c r="AG14" s="196" t="s">
        <v>1</v>
      </c>
      <c r="AH14" s="196"/>
      <c r="AI14" s="196"/>
      <c r="AJ14" s="196"/>
      <c r="AK14" s="196"/>
      <c r="AL14" s="196"/>
      <c r="AM14" s="195" t="s">
        <v>2</v>
      </c>
      <c r="AN14" s="195"/>
      <c r="AO14" s="195"/>
      <c r="AP14" s="195"/>
      <c r="AQ14" s="195"/>
      <c r="AR14" s="195"/>
      <c r="AS14" s="203" t="s">
        <v>3</v>
      </c>
      <c r="AT14" s="203"/>
      <c r="AU14" s="203"/>
      <c r="AV14" s="203"/>
      <c r="AW14" s="203"/>
      <c r="AX14" s="203"/>
      <c r="AY14" s="204" t="s">
        <v>94</v>
      </c>
      <c r="AZ14" s="204"/>
      <c r="BA14" s="204"/>
      <c r="BB14" s="204"/>
      <c r="BC14" s="204"/>
    </row>
    <row r="15" spans="1:55" ht="15" customHeight="1">
      <c r="A15" s="15"/>
      <c r="B15" s="15"/>
      <c r="C15" s="57"/>
      <c r="D15" s="15"/>
      <c r="E15" s="205" t="s">
        <v>4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7"/>
      <c r="U15" s="17"/>
      <c r="V15" s="196" t="s">
        <v>31</v>
      </c>
      <c r="W15" s="196"/>
      <c r="X15" s="196"/>
      <c r="Y15" s="196"/>
      <c r="Z15" s="196"/>
      <c r="AA15" s="187" t="s">
        <v>5</v>
      </c>
      <c r="AB15" s="187"/>
      <c r="AC15" s="187"/>
      <c r="AD15" s="199" t="s">
        <v>6</v>
      </c>
      <c r="AE15" s="187" t="s">
        <v>7</v>
      </c>
      <c r="AF15" s="187" t="s">
        <v>8</v>
      </c>
      <c r="AG15" s="198" t="s">
        <v>5</v>
      </c>
      <c r="AH15" s="198"/>
      <c r="AI15" s="198"/>
      <c r="AJ15" s="198" t="s">
        <v>6</v>
      </c>
      <c r="AK15" s="198" t="s">
        <v>7</v>
      </c>
      <c r="AL15" s="198" t="s">
        <v>8</v>
      </c>
      <c r="AM15" s="187" t="s">
        <v>5</v>
      </c>
      <c r="AN15" s="187"/>
      <c r="AO15" s="187"/>
      <c r="AP15" s="187" t="s">
        <v>6</v>
      </c>
      <c r="AQ15" s="187" t="s">
        <v>7</v>
      </c>
      <c r="AR15" s="187" t="s">
        <v>8</v>
      </c>
      <c r="AS15" s="186" t="s">
        <v>5</v>
      </c>
      <c r="AT15" s="186"/>
      <c r="AU15" s="186"/>
      <c r="AV15" s="186" t="s">
        <v>6</v>
      </c>
      <c r="AW15" s="186" t="s">
        <v>7</v>
      </c>
      <c r="AX15" s="186" t="s">
        <v>8</v>
      </c>
      <c r="AY15" s="197" t="s">
        <v>5</v>
      </c>
      <c r="AZ15" s="197"/>
      <c r="BA15" s="197"/>
      <c r="BB15" s="197" t="s">
        <v>6</v>
      </c>
      <c r="BC15" s="197" t="s">
        <v>78</v>
      </c>
    </row>
    <row r="16" spans="1:55" ht="38.25">
      <c r="A16" s="16" t="s">
        <v>18</v>
      </c>
      <c r="B16" s="16" t="s">
        <v>19</v>
      </c>
      <c r="C16" s="16" t="s">
        <v>85</v>
      </c>
      <c r="D16" s="64" t="s">
        <v>89</v>
      </c>
      <c r="E16" s="7" t="s">
        <v>88</v>
      </c>
      <c r="F16" s="8" t="s">
        <v>101</v>
      </c>
      <c r="G16" s="8" t="s">
        <v>87</v>
      </c>
      <c r="H16" s="119" t="s">
        <v>9</v>
      </c>
      <c r="I16" s="7" t="s">
        <v>10</v>
      </c>
      <c r="J16" s="7" t="s">
        <v>11</v>
      </c>
      <c r="K16" s="8" t="s">
        <v>50</v>
      </c>
      <c r="L16" s="126" t="s">
        <v>12</v>
      </c>
      <c r="M16" s="8" t="s">
        <v>90</v>
      </c>
      <c r="N16" s="8" t="s">
        <v>91</v>
      </c>
      <c r="O16" s="8" t="s">
        <v>92</v>
      </c>
      <c r="P16" s="8" t="s">
        <v>93</v>
      </c>
      <c r="Q16" s="8" t="s">
        <v>98</v>
      </c>
      <c r="R16" s="7" t="s">
        <v>13</v>
      </c>
      <c r="S16" s="7" t="s">
        <v>14</v>
      </c>
      <c r="T16" s="8" t="s">
        <v>15</v>
      </c>
      <c r="U16" s="8" t="s">
        <v>38</v>
      </c>
      <c r="V16" s="9" t="s">
        <v>32</v>
      </c>
      <c r="W16" s="9" t="s">
        <v>34</v>
      </c>
      <c r="X16" s="200" t="s">
        <v>35</v>
      </c>
      <c r="Y16" s="201"/>
      <c r="Z16" s="9" t="s">
        <v>21</v>
      </c>
      <c r="AA16" s="67" t="s">
        <v>9</v>
      </c>
      <c r="AB16" s="62" t="s">
        <v>16</v>
      </c>
      <c r="AC16" s="62" t="s">
        <v>17</v>
      </c>
      <c r="AD16" s="199"/>
      <c r="AE16" s="187"/>
      <c r="AF16" s="187"/>
      <c r="AG16" s="61" t="s">
        <v>9</v>
      </c>
      <c r="AH16" s="61" t="s">
        <v>16</v>
      </c>
      <c r="AI16" s="61" t="s">
        <v>17</v>
      </c>
      <c r="AJ16" s="198"/>
      <c r="AK16" s="198"/>
      <c r="AL16" s="198"/>
      <c r="AM16" s="62" t="s">
        <v>9</v>
      </c>
      <c r="AN16" s="62" t="s">
        <v>16</v>
      </c>
      <c r="AO16" s="62" t="s">
        <v>17</v>
      </c>
      <c r="AP16" s="187"/>
      <c r="AQ16" s="187"/>
      <c r="AR16" s="187"/>
      <c r="AS16" s="63" t="s">
        <v>9</v>
      </c>
      <c r="AT16" s="63" t="s">
        <v>16</v>
      </c>
      <c r="AU16" s="63" t="s">
        <v>17</v>
      </c>
      <c r="AV16" s="186"/>
      <c r="AW16" s="186"/>
      <c r="AX16" s="186"/>
      <c r="AY16" s="65" t="s">
        <v>9</v>
      </c>
      <c r="AZ16" s="65" t="s">
        <v>16</v>
      </c>
      <c r="BA16" s="65" t="s">
        <v>17</v>
      </c>
      <c r="BB16" s="197"/>
      <c r="BC16" s="197"/>
    </row>
    <row r="17" spans="1:55">
      <c r="A17" s="58"/>
      <c r="B17" s="59"/>
      <c r="C17" s="59"/>
      <c r="D17" s="58"/>
      <c r="E17" s="60" t="s">
        <v>22</v>
      </c>
      <c r="F17" s="60"/>
      <c r="G17" s="60" t="s">
        <v>22</v>
      </c>
      <c r="H17" s="120" t="s">
        <v>22</v>
      </c>
      <c r="I17" s="60" t="s">
        <v>22</v>
      </c>
      <c r="J17" s="60" t="s">
        <v>22</v>
      </c>
      <c r="K17" s="60" t="s">
        <v>22</v>
      </c>
      <c r="L17" s="60" t="s">
        <v>22</v>
      </c>
      <c r="M17" s="127" t="s">
        <v>22</v>
      </c>
      <c r="N17" s="127" t="s">
        <v>22</v>
      </c>
      <c r="O17" s="127" t="s">
        <v>22</v>
      </c>
      <c r="P17" s="127" t="s">
        <v>22</v>
      </c>
      <c r="Q17" s="60" t="s">
        <v>22</v>
      </c>
      <c r="R17" s="60" t="s">
        <v>22</v>
      </c>
      <c r="S17" s="60" t="s">
        <v>22</v>
      </c>
      <c r="T17" s="60" t="s">
        <v>22</v>
      </c>
      <c r="U17" s="60"/>
      <c r="V17" s="10" t="s">
        <v>33</v>
      </c>
      <c r="W17" s="10" t="s">
        <v>22</v>
      </c>
      <c r="X17" s="10" t="s">
        <v>36</v>
      </c>
      <c r="Y17" s="10" t="s">
        <v>37</v>
      </c>
      <c r="Z17" s="10" t="s">
        <v>22</v>
      </c>
      <c r="AA17" s="62" t="s">
        <v>22</v>
      </c>
      <c r="AB17" s="62" t="s">
        <v>22</v>
      </c>
      <c r="AC17" s="62"/>
      <c r="AD17" s="67" t="s">
        <v>22</v>
      </c>
      <c r="AE17" s="62" t="s">
        <v>22</v>
      </c>
      <c r="AF17" s="62" t="s">
        <v>22</v>
      </c>
      <c r="AG17" s="61" t="s">
        <v>22</v>
      </c>
      <c r="AH17" s="61" t="s">
        <v>22</v>
      </c>
      <c r="AI17" s="61" t="s">
        <v>22</v>
      </c>
      <c r="AJ17" s="61" t="s">
        <v>22</v>
      </c>
      <c r="AK17" s="61" t="s">
        <v>22</v>
      </c>
      <c r="AL17" s="61" t="s">
        <v>22</v>
      </c>
      <c r="AM17" s="62" t="s">
        <v>22</v>
      </c>
      <c r="AN17" s="62" t="s">
        <v>22</v>
      </c>
      <c r="AO17" s="62" t="s">
        <v>22</v>
      </c>
      <c r="AP17" s="62"/>
      <c r="AQ17" s="62" t="s">
        <v>22</v>
      </c>
      <c r="AR17" s="62" t="s">
        <v>22</v>
      </c>
      <c r="AS17" s="63" t="s">
        <v>22</v>
      </c>
      <c r="AT17" s="63" t="s">
        <v>22</v>
      </c>
      <c r="AU17" s="63" t="s">
        <v>22</v>
      </c>
      <c r="AV17" s="63" t="s">
        <v>22</v>
      </c>
      <c r="AW17" s="63" t="s">
        <v>22</v>
      </c>
      <c r="AX17" s="63" t="s">
        <v>22</v>
      </c>
      <c r="AY17" s="65" t="s">
        <v>22</v>
      </c>
      <c r="AZ17" s="65"/>
      <c r="BA17" s="65" t="s">
        <v>22</v>
      </c>
      <c r="BB17" s="65" t="s">
        <v>22</v>
      </c>
      <c r="BC17" s="65" t="s">
        <v>22</v>
      </c>
    </row>
    <row r="18" spans="1:55" ht="183" customHeight="1">
      <c r="A18" s="149">
        <v>1</v>
      </c>
      <c r="B18" s="155" t="s">
        <v>142</v>
      </c>
      <c r="C18" s="147" t="s">
        <v>143</v>
      </c>
      <c r="D18" s="147" t="s">
        <v>144</v>
      </c>
      <c r="E18" s="128" t="s">
        <v>152</v>
      </c>
      <c r="F18" s="138">
        <v>7.0000000000000007E-2</v>
      </c>
      <c r="G18" s="132" t="s">
        <v>112</v>
      </c>
      <c r="H18" s="129" t="s">
        <v>160</v>
      </c>
      <c r="I18" s="133" t="s">
        <v>172</v>
      </c>
      <c r="J18" s="134" t="s">
        <v>122</v>
      </c>
      <c r="K18" s="132" t="s">
        <v>52</v>
      </c>
      <c r="L18" s="132" t="s">
        <v>160</v>
      </c>
      <c r="M18" s="136">
        <v>0</v>
      </c>
      <c r="N18" s="136">
        <v>0.2</v>
      </c>
      <c r="O18" s="136">
        <v>0.4</v>
      </c>
      <c r="P18" s="136">
        <v>0.4</v>
      </c>
      <c r="Q18" s="136">
        <v>1</v>
      </c>
      <c r="R18" s="137" t="s">
        <v>59</v>
      </c>
      <c r="S18" s="71" t="s">
        <v>168</v>
      </c>
      <c r="T18" s="71" t="s">
        <v>169</v>
      </c>
      <c r="U18" s="71" t="s">
        <v>76</v>
      </c>
      <c r="V18" s="71"/>
      <c r="W18" s="71"/>
      <c r="X18" s="71"/>
      <c r="Y18" s="76" t="str">
        <f>IF('PLAN GESTION POR PROCESO'!X18=Hoja2!$B$100,Hoja2!$C$100,IF('PLAN GESTION POR PROCESO'!X18=Hoja2!$B$101,Hoja2!$C$101,IF('PLAN GESTION POR PROCESO'!X18=Hoja2!$B$102,Hoja2!$C$102,IF('PLAN GESTION POR PROCESO'!X18=Hoja2!$B$103,Hoja2!$C$103,IF('PLAN GESTION POR PROCESO'!X18=Hoja2!$B$104,Hoja2!$C$104,IF('PLAN GESTION POR PROCESO'!X18=Hoja2!$B$105,Hoja2!$C$105,IF('PLAN GESTION POR PROCESO'!X18=Hoja2!$B$106,Hoja2!$C$106,IF(X18=Hoja2!$B$107,Hoja2!$C$107,"COMPLETAR"))))))))</f>
        <v>COMPLETAR</v>
      </c>
      <c r="Z18" s="77"/>
      <c r="AA18" s="87" t="str">
        <f>H18</f>
        <v>% de Cumplimiento del plan de trabajo</v>
      </c>
      <c r="AB18" s="87">
        <f>M18</f>
        <v>0</v>
      </c>
      <c r="AC18" s="71"/>
      <c r="AD18" s="6" t="e">
        <f>(AC18/AB18)</f>
        <v>#DIV/0!</v>
      </c>
      <c r="AE18" s="75"/>
      <c r="AF18" s="75"/>
      <c r="AG18" s="21" t="str">
        <f>H18</f>
        <v>% de Cumplimiento del plan de trabajo</v>
      </c>
      <c r="AH18" s="33">
        <f>N18</f>
        <v>0.2</v>
      </c>
      <c r="AI18" s="72"/>
      <c r="AJ18" s="6">
        <f>(AI18/AH18)</f>
        <v>0</v>
      </c>
      <c r="AK18" s="76"/>
      <c r="AL18" s="71"/>
      <c r="AM18" s="87" t="str">
        <f>H18</f>
        <v>% de Cumplimiento del plan de trabajo</v>
      </c>
      <c r="AN18" s="87">
        <f>O18</f>
        <v>0.4</v>
      </c>
      <c r="AO18" s="71"/>
      <c r="AP18" s="6">
        <f>(AO18/AN18)</f>
        <v>0</v>
      </c>
      <c r="AQ18" s="71"/>
      <c r="AR18" s="71"/>
      <c r="AS18" s="87" t="str">
        <f>H18</f>
        <v>% de Cumplimiento del plan de trabajo</v>
      </c>
      <c r="AT18" s="87">
        <f>P18</f>
        <v>0.4</v>
      </c>
      <c r="AU18" s="74"/>
      <c r="AV18" s="6">
        <f>(AU18/AT18)</f>
        <v>0</v>
      </c>
      <c r="AW18" s="70"/>
      <c r="AX18" s="71"/>
      <c r="AY18" s="87" t="str">
        <f>H18</f>
        <v>% de Cumplimiento del plan de trabajo</v>
      </c>
      <c r="AZ18" s="87">
        <f>Q18</f>
        <v>1</v>
      </c>
      <c r="BA18" s="11">
        <f>IF(K18="CONSTANTE",AVERAGE(AC18,AI18,AO18,AU18),(SUM(AC18,AI18,AO18,AU18)))</f>
        <v>0</v>
      </c>
      <c r="BB18" s="69"/>
      <c r="BC18" s="70"/>
    </row>
    <row r="19" spans="1:55" ht="183" customHeight="1">
      <c r="A19" s="149">
        <v>2</v>
      </c>
      <c r="B19" s="155"/>
      <c r="C19" s="148" t="s">
        <v>145</v>
      </c>
      <c r="D19" s="147" t="s">
        <v>146</v>
      </c>
      <c r="E19" s="130" t="s">
        <v>153</v>
      </c>
      <c r="F19" s="138">
        <v>0.08</v>
      </c>
      <c r="G19" s="132" t="s">
        <v>112</v>
      </c>
      <c r="H19" s="129" t="s">
        <v>170</v>
      </c>
      <c r="I19" s="133" t="s">
        <v>171</v>
      </c>
      <c r="J19" s="134" t="s">
        <v>122</v>
      </c>
      <c r="K19" s="132" t="s">
        <v>52</v>
      </c>
      <c r="L19" s="132" t="s">
        <v>161</v>
      </c>
      <c r="M19" s="132">
        <v>0</v>
      </c>
      <c r="N19" s="132">
        <v>0</v>
      </c>
      <c r="O19" s="132">
        <v>1</v>
      </c>
      <c r="P19" s="132">
        <v>0</v>
      </c>
      <c r="Q19" s="132">
        <v>1</v>
      </c>
      <c r="R19" s="137" t="s">
        <v>58</v>
      </c>
      <c r="S19" s="71" t="s">
        <v>168</v>
      </c>
      <c r="T19" s="71" t="s">
        <v>169</v>
      </c>
      <c r="U19" s="71" t="s">
        <v>76</v>
      </c>
      <c r="V19" s="71"/>
      <c r="W19" s="71"/>
      <c r="X19" s="71"/>
      <c r="Y19" s="76" t="str">
        <f>IF('PLAN GESTION POR PROCESO'!X19=Hoja2!$B$100,Hoja2!$C$100,IF('PLAN GESTION POR PROCESO'!X19=Hoja2!$B$101,Hoja2!$C$101,IF('PLAN GESTION POR PROCESO'!X19=Hoja2!$B$102,Hoja2!$C$102,IF('PLAN GESTION POR PROCESO'!X19=Hoja2!$B$103,Hoja2!$C$103,IF('PLAN GESTION POR PROCESO'!X19=Hoja2!$B$104,Hoja2!$C$104,IF('PLAN GESTION POR PROCESO'!X19=Hoja2!$B$105,Hoja2!$C$105,IF('PLAN GESTION POR PROCESO'!X19=Hoja2!$B$106,Hoja2!$C$106,IF(X19=Hoja2!$B$107,Hoja2!$C$107,"COMPLETAR"))))))))</f>
        <v>COMPLETAR</v>
      </c>
      <c r="Z19" s="77"/>
      <c r="AA19" s="87" t="str">
        <f>H19</f>
        <v>Documento PETIC actualizado</v>
      </c>
      <c r="AB19" s="87">
        <f>M19</f>
        <v>0</v>
      </c>
      <c r="AC19" s="71"/>
      <c r="AD19" s="6" t="e">
        <f>(AC19/AB19)</f>
        <v>#DIV/0!</v>
      </c>
      <c r="AE19" s="75"/>
      <c r="AF19" s="75"/>
      <c r="AG19" s="21" t="str">
        <f>H19</f>
        <v>Documento PETIC actualizado</v>
      </c>
      <c r="AH19" s="33">
        <f>N19</f>
        <v>0</v>
      </c>
      <c r="AI19" s="72"/>
      <c r="AJ19" s="6" t="e">
        <f>(AI19/AH19)</f>
        <v>#DIV/0!</v>
      </c>
      <c r="AK19" s="76"/>
      <c r="AL19" s="71"/>
      <c r="AM19" s="87" t="str">
        <f>H19</f>
        <v>Documento PETIC actualizado</v>
      </c>
      <c r="AN19" s="87">
        <f>O19</f>
        <v>1</v>
      </c>
      <c r="AO19" s="71"/>
      <c r="AP19" s="6">
        <f>(AO19/AN19)</f>
        <v>0</v>
      </c>
      <c r="AQ19" s="71"/>
      <c r="AR19" s="71"/>
      <c r="AS19" s="87" t="str">
        <f>H19</f>
        <v>Documento PETIC actualizado</v>
      </c>
      <c r="AT19" s="87">
        <f>P19</f>
        <v>0</v>
      </c>
      <c r="AU19" s="74"/>
      <c r="AV19" s="6" t="e">
        <f>(AU19/AT19)</f>
        <v>#DIV/0!</v>
      </c>
      <c r="AW19" s="70"/>
      <c r="AX19" s="71"/>
      <c r="AY19" s="87" t="str">
        <f>H19</f>
        <v>Documento PETIC actualizado</v>
      </c>
      <c r="AZ19" s="87">
        <f>Q19</f>
        <v>1</v>
      </c>
      <c r="BA19" s="11">
        <f>IF(K19="CONSTANTE",AVERAGE(AC19,AI19,AO19,AU19),(SUM(AC19,AI19,AO19,AU19)))</f>
        <v>0</v>
      </c>
      <c r="BB19" s="69"/>
      <c r="BC19" s="70"/>
    </row>
    <row r="20" spans="1:55" ht="183" customHeight="1">
      <c r="A20" s="149">
        <v>3</v>
      </c>
      <c r="B20" s="155"/>
      <c r="C20" s="152" t="s">
        <v>147</v>
      </c>
      <c r="D20" s="152" t="s">
        <v>148</v>
      </c>
      <c r="E20" s="130" t="s">
        <v>154</v>
      </c>
      <c r="F20" s="138">
        <v>0.08</v>
      </c>
      <c r="G20" s="132" t="s">
        <v>111</v>
      </c>
      <c r="H20" s="129" t="s">
        <v>162</v>
      </c>
      <c r="I20" s="208" t="s">
        <v>184</v>
      </c>
      <c r="J20" s="134" t="s">
        <v>122</v>
      </c>
      <c r="K20" s="132" t="s">
        <v>54</v>
      </c>
      <c r="L20" s="132" t="s">
        <v>174</v>
      </c>
      <c r="M20" s="132">
        <v>0</v>
      </c>
      <c r="N20" s="136">
        <v>0.2</v>
      </c>
      <c r="O20" s="136">
        <v>0.5</v>
      </c>
      <c r="P20" s="136">
        <v>1</v>
      </c>
      <c r="Q20" s="136">
        <v>1</v>
      </c>
      <c r="R20" s="137" t="s">
        <v>59</v>
      </c>
      <c r="S20" s="71" t="s">
        <v>168</v>
      </c>
      <c r="T20" s="71" t="s">
        <v>169</v>
      </c>
      <c r="U20" s="71" t="s">
        <v>76</v>
      </c>
      <c r="V20" s="71" t="s">
        <v>48</v>
      </c>
      <c r="W20" s="71"/>
      <c r="X20" s="71">
        <v>1094</v>
      </c>
      <c r="Y20" s="76" t="str">
        <f>IF('PLAN GESTION POR PROCESO'!X20=Hoja2!$B$100,Hoja2!$C$100,IF('PLAN GESTION POR PROCESO'!X20=Hoja2!$B$101,Hoja2!$C$101,IF('PLAN GESTION POR PROCESO'!X20=Hoja2!$B$102,Hoja2!$C$102,IF('PLAN GESTION POR PROCESO'!X20=Hoja2!$B$103,Hoja2!$C$103,IF('PLAN GESTION POR PROCESO'!X20=Hoja2!$B$104,Hoja2!$C$104,IF('PLAN GESTION POR PROCESO'!X20=Hoja2!$B$105,Hoja2!$C$105,IF('PLAN GESTION POR PROCESO'!X20=Hoja2!$B$106,Hoja2!$C$106,IF(X20=Hoja2!$B$107,Hoja2!$C$107,"COMPLETAR"))))))))</f>
        <v>FORTALECIMIENTO DE LA CAPACIDAD INSTITUCIONAL DE LAS ALCALDÍAS LOCALES</v>
      </c>
      <c r="Z20" s="77"/>
      <c r="AA20" s="88" t="str">
        <f t="shared" ref="AA20:AA32" si="0">H20</f>
        <v>% de implementación del sistema</v>
      </c>
      <c r="AB20" s="88">
        <f t="shared" ref="AB20:AB32" si="1">M20</f>
        <v>0</v>
      </c>
      <c r="AC20" s="71"/>
      <c r="AD20" s="6" t="e">
        <f t="shared" ref="AD20:AD32" si="2">(AC20/AB20)</f>
        <v>#DIV/0!</v>
      </c>
      <c r="AE20" s="75"/>
      <c r="AF20" s="75"/>
      <c r="AG20" s="88" t="str">
        <f t="shared" ref="AG20:AG32" si="3">H20</f>
        <v>% de implementación del sistema</v>
      </c>
      <c r="AH20" s="33">
        <f t="shared" ref="AH20:AH32" si="4">N20</f>
        <v>0.2</v>
      </c>
      <c r="AI20" s="72"/>
      <c r="AJ20" s="6">
        <f t="shared" ref="AJ20:AJ32" si="5">(AI20/AH20)</f>
        <v>0</v>
      </c>
      <c r="AK20" s="71"/>
      <c r="AL20" s="71"/>
      <c r="AM20" s="88" t="str">
        <f t="shared" ref="AM20:AM32" si="6">H20</f>
        <v>% de implementación del sistema</v>
      </c>
      <c r="AN20" s="88">
        <f t="shared" ref="AN20:AN32" si="7">O20</f>
        <v>0.5</v>
      </c>
      <c r="AO20" s="71"/>
      <c r="AP20" s="6">
        <f t="shared" ref="AP20:AP32" si="8">(AO20/AN20)</f>
        <v>0</v>
      </c>
      <c r="AQ20" s="71"/>
      <c r="AR20" s="71"/>
      <c r="AS20" s="88" t="str">
        <f t="shared" ref="AS20:AS32" si="9">H20</f>
        <v>% de implementación del sistema</v>
      </c>
      <c r="AT20" s="88">
        <f t="shared" ref="AT20:AT32" si="10">P20</f>
        <v>1</v>
      </c>
      <c r="AU20" s="73"/>
      <c r="AV20" s="6">
        <f t="shared" ref="AV20:AV32" si="11">(AU20/AT20)</f>
        <v>0</v>
      </c>
      <c r="AW20" s="70"/>
      <c r="AX20" s="71"/>
      <c r="AY20" s="88" t="str">
        <f t="shared" ref="AY20:AY32" si="12">H20</f>
        <v>% de implementación del sistema</v>
      </c>
      <c r="AZ20" s="88">
        <f t="shared" ref="AZ20:AZ32" si="13">Q20</f>
        <v>1</v>
      </c>
      <c r="BA20" s="11">
        <f t="shared" ref="BA20:BA32" si="14">IF(K20="CONSTANTE",AVERAGE(AC20,AI20,AO20,AU20),(SUM(AC20,AI20,AO20,AU20)))</f>
        <v>0</v>
      </c>
      <c r="BB20" s="69"/>
      <c r="BC20" s="70"/>
    </row>
    <row r="21" spans="1:55" ht="183" customHeight="1">
      <c r="A21" s="149">
        <v>4</v>
      </c>
      <c r="B21" s="155"/>
      <c r="C21" s="153"/>
      <c r="D21" s="153"/>
      <c r="E21" s="130" t="s">
        <v>155</v>
      </c>
      <c r="F21" s="138">
        <v>0.12</v>
      </c>
      <c r="G21" s="132" t="s">
        <v>111</v>
      </c>
      <c r="H21" s="129" t="s">
        <v>163</v>
      </c>
      <c r="I21" s="133" t="s">
        <v>175</v>
      </c>
      <c r="J21" s="134" t="s">
        <v>122</v>
      </c>
      <c r="K21" s="132" t="s">
        <v>52</v>
      </c>
      <c r="L21" s="132" t="s">
        <v>176</v>
      </c>
      <c r="M21" s="136">
        <v>0.75</v>
      </c>
      <c r="N21" s="136">
        <v>0.25</v>
      </c>
      <c r="O21" s="132">
        <v>0</v>
      </c>
      <c r="P21" s="132">
        <v>0</v>
      </c>
      <c r="Q21" s="136">
        <v>1</v>
      </c>
      <c r="R21" s="137" t="s">
        <v>60</v>
      </c>
      <c r="S21" s="71" t="s">
        <v>168</v>
      </c>
      <c r="T21" s="71" t="s">
        <v>169</v>
      </c>
      <c r="U21" s="71" t="s">
        <v>76</v>
      </c>
      <c r="V21" s="71" t="s">
        <v>48</v>
      </c>
      <c r="W21" s="71"/>
      <c r="X21" s="71">
        <v>1120</v>
      </c>
      <c r="Y21" s="76" t="str">
        <f>IF('PLAN GESTION POR PROCESO'!X21=Hoja2!$B$100,Hoja2!$C$100,IF('PLAN GESTION POR PROCESO'!X21=Hoja2!$B$101,Hoja2!$C$101,IF('PLAN GESTION POR PROCESO'!X21=Hoja2!$B$102,Hoja2!$C$102,IF('PLAN GESTION POR PROCESO'!X21=Hoja2!$B$103,Hoja2!$C$103,IF('PLAN GESTION POR PROCESO'!X21=Hoja2!$B$104,Hoja2!$C$104,IF('PLAN GESTION POR PROCESO'!X21=Hoja2!$B$105,Hoja2!$C$105,IF('PLAN GESTION POR PROCESO'!X21=Hoja2!$B$106,Hoja2!$C$106,IF(X21=Hoja2!$B$107,Hoja2!$C$107,"COMPLETAR"))))))))</f>
        <v>IMPLEMENTACIÓN DEL MODELO DE GESTIÓN DE TÉCNOLOGIA DE LA INFORMACIÓN PARA EL FORTALECIMIENTO INSTITUCIONAL</v>
      </c>
      <c r="Z21" s="77"/>
      <c r="AA21" s="88" t="str">
        <f t="shared" si="0"/>
        <v>% equipos de computo migrados</v>
      </c>
      <c r="AB21" s="88">
        <f t="shared" si="1"/>
        <v>0.75</v>
      </c>
      <c r="AC21" s="71"/>
      <c r="AD21" s="6">
        <f t="shared" si="2"/>
        <v>0</v>
      </c>
      <c r="AE21" s="75"/>
      <c r="AF21" s="75"/>
      <c r="AG21" s="88" t="str">
        <f t="shared" si="3"/>
        <v>% equipos de computo migrados</v>
      </c>
      <c r="AH21" s="33">
        <f t="shared" si="4"/>
        <v>0.25</v>
      </c>
      <c r="AI21" s="72"/>
      <c r="AJ21" s="6">
        <f t="shared" si="5"/>
        <v>0</v>
      </c>
      <c r="AK21" s="76"/>
      <c r="AL21" s="71"/>
      <c r="AM21" s="88" t="str">
        <f t="shared" si="6"/>
        <v>% equipos de computo migrados</v>
      </c>
      <c r="AN21" s="88">
        <f t="shared" si="7"/>
        <v>0</v>
      </c>
      <c r="AO21" s="71"/>
      <c r="AP21" s="6" t="e">
        <f t="shared" si="8"/>
        <v>#DIV/0!</v>
      </c>
      <c r="AQ21" s="71"/>
      <c r="AR21" s="71"/>
      <c r="AS21" s="88" t="str">
        <f t="shared" si="9"/>
        <v>% equipos de computo migrados</v>
      </c>
      <c r="AT21" s="88">
        <f t="shared" si="10"/>
        <v>0</v>
      </c>
      <c r="AU21" s="74"/>
      <c r="AV21" s="6" t="e">
        <f t="shared" si="11"/>
        <v>#DIV/0!</v>
      </c>
      <c r="AW21" s="70"/>
      <c r="AX21" s="71"/>
      <c r="AY21" s="88" t="str">
        <f t="shared" si="12"/>
        <v>% equipos de computo migrados</v>
      </c>
      <c r="AZ21" s="88">
        <f t="shared" si="13"/>
        <v>1</v>
      </c>
      <c r="BA21" s="11">
        <f t="shared" si="14"/>
        <v>0</v>
      </c>
      <c r="BB21" s="69"/>
      <c r="BC21" s="70"/>
    </row>
    <row r="22" spans="1:55" ht="183" customHeight="1">
      <c r="A22" s="149">
        <v>5</v>
      </c>
      <c r="B22" s="155"/>
      <c r="C22" s="154"/>
      <c r="D22" s="154"/>
      <c r="E22" s="131" t="s">
        <v>156</v>
      </c>
      <c r="F22" s="138">
        <v>0.12</v>
      </c>
      <c r="G22" s="132" t="s">
        <v>112</v>
      </c>
      <c r="H22" s="129" t="s">
        <v>164</v>
      </c>
      <c r="I22" s="133" t="s">
        <v>177</v>
      </c>
      <c r="J22" s="134" t="s">
        <v>122</v>
      </c>
      <c r="K22" s="132" t="s">
        <v>52</v>
      </c>
      <c r="L22" s="132" t="s">
        <v>178</v>
      </c>
      <c r="M22" s="132">
        <v>0</v>
      </c>
      <c r="N22" s="132">
        <v>0</v>
      </c>
      <c r="O22" s="132">
        <v>0</v>
      </c>
      <c r="P22" s="135">
        <v>0.1</v>
      </c>
      <c r="Q22" s="135">
        <v>0.1</v>
      </c>
      <c r="R22" s="137" t="s">
        <v>60</v>
      </c>
      <c r="S22" s="71" t="s">
        <v>168</v>
      </c>
      <c r="T22" s="71" t="s">
        <v>169</v>
      </c>
      <c r="U22" s="71" t="s">
        <v>76</v>
      </c>
      <c r="V22" s="71" t="s">
        <v>48</v>
      </c>
      <c r="W22" s="71"/>
      <c r="X22" s="71">
        <v>1120</v>
      </c>
      <c r="Y22" s="76" t="str">
        <f>IF('PLAN GESTION POR PROCESO'!X22=Hoja2!$B$100,Hoja2!$C$100,IF('PLAN GESTION POR PROCESO'!X22=Hoja2!$B$101,Hoja2!$C$101,IF('PLAN GESTION POR PROCESO'!X22=Hoja2!$B$102,Hoja2!$C$102,IF('PLAN GESTION POR PROCESO'!X22=Hoja2!$B$103,Hoja2!$C$103,IF('PLAN GESTION POR PROCESO'!X22=Hoja2!$B$104,Hoja2!$C$104,IF('PLAN GESTION POR PROCESO'!X22=Hoja2!$B$105,Hoja2!$C$105,IF('PLAN GESTION POR PROCESO'!X22=Hoja2!$B$106,Hoja2!$C$106,IF(X22=Hoja2!$B$107,Hoja2!$C$107,"COMPLETAR"))))))))</f>
        <v>IMPLEMENTACIÓN DEL MODELO DE GESTIÓN DE TÉCNOLOGIA DE LA INFORMACIÓN PARA EL FORTALECIMIENTO INSTITUCIONAL</v>
      </c>
      <c r="Z22" s="77"/>
      <c r="AA22" s="88" t="str">
        <f t="shared" si="0"/>
        <v>% equipos de computo renovados</v>
      </c>
      <c r="AB22" s="88">
        <f t="shared" si="1"/>
        <v>0</v>
      </c>
      <c r="AC22" s="71"/>
      <c r="AD22" s="6" t="e">
        <f t="shared" si="2"/>
        <v>#DIV/0!</v>
      </c>
      <c r="AE22" s="75"/>
      <c r="AF22" s="75"/>
      <c r="AG22" s="88" t="str">
        <f t="shared" si="3"/>
        <v>% equipos de computo renovados</v>
      </c>
      <c r="AH22" s="33">
        <f t="shared" si="4"/>
        <v>0</v>
      </c>
      <c r="AI22" s="72"/>
      <c r="AJ22" s="6" t="e">
        <f t="shared" si="5"/>
        <v>#DIV/0!</v>
      </c>
      <c r="AK22" s="76"/>
      <c r="AL22" s="71"/>
      <c r="AM22" s="88" t="str">
        <f t="shared" si="6"/>
        <v>% equipos de computo renovados</v>
      </c>
      <c r="AN22" s="88">
        <f t="shared" si="7"/>
        <v>0</v>
      </c>
      <c r="AO22" s="71"/>
      <c r="AP22" s="6" t="e">
        <f t="shared" si="8"/>
        <v>#DIV/0!</v>
      </c>
      <c r="AQ22" s="71"/>
      <c r="AR22" s="71"/>
      <c r="AS22" s="88" t="str">
        <f t="shared" si="9"/>
        <v>% equipos de computo renovados</v>
      </c>
      <c r="AT22" s="88">
        <f t="shared" si="10"/>
        <v>0.1</v>
      </c>
      <c r="AU22" s="74"/>
      <c r="AV22" s="6">
        <f t="shared" si="11"/>
        <v>0</v>
      </c>
      <c r="AW22" s="70"/>
      <c r="AX22" s="71"/>
      <c r="AY22" s="88" t="str">
        <f t="shared" si="12"/>
        <v>% equipos de computo renovados</v>
      </c>
      <c r="AZ22" s="88">
        <f t="shared" si="13"/>
        <v>0.1</v>
      </c>
      <c r="BA22" s="11">
        <f t="shared" si="14"/>
        <v>0</v>
      </c>
      <c r="BB22" s="69"/>
      <c r="BC22" s="70"/>
    </row>
    <row r="23" spans="1:55" ht="183" customHeight="1">
      <c r="A23" s="149">
        <v>6</v>
      </c>
      <c r="B23" s="155"/>
      <c r="C23" s="151" t="s">
        <v>149</v>
      </c>
      <c r="D23" s="137" t="s">
        <v>150</v>
      </c>
      <c r="E23" s="128" t="s">
        <v>157</v>
      </c>
      <c r="F23" s="138">
        <v>0.15</v>
      </c>
      <c r="G23" s="132" t="s">
        <v>112</v>
      </c>
      <c r="H23" s="129" t="s">
        <v>165</v>
      </c>
      <c r="I23" s="133" t="s">
        <v>179</v>
      </c>
      <c r="J23" s="134" t="s">
        <v>122</v>
      </c>
      <c r="K23" s="132" t="s">
        <v>52</v>
      </c>
      <c r="L23" s="132" t="s">
        <v>165</v>
      </c>
      <c r="M23" s="132">
        <v>0</v>
      </c>
      <c r="N23" s="132">
        <v>0</v>
      </c>
      <c r="O23" s="132">
        <v>0</v>
      </c>
      <c r="P23" s="132">
        <v>3</v>
      </c>
      <c r="Q23" s="132">
        <v>3</v>
      </c>
      <c r="R23" s="137" t="s">
        <v>59</v>
      </c>
      <c r="S23" s="71" t="s">
        <v>168</v>
      </c>
      <c r="T23" s="71" t="s">
        <v>169</v>
      </c>
      <c r="U23" s="71" t="s">
        <v>76</v>
      </c>
      <c r="V23" s="71" t="s">
        <v>47</v>
      </c>
      <c r="W23" s="71"/>
      <c r="X23" s="71"/>
      <c r="Y23" s="76" t="str">
        <f>IF('PLAN GESTION POR PROCESO'!X23=Hoja2!$B$100,Hoja2!$C$100,IF('PLAN GESTION POR PROCESO'!X23=Hoja2!$B$101,Hoja2!$C$101,IF('PLAN GESTION POR PROCESO'!X23=Hoja2!$B$102,Hoja2!$C$102,IF('PLAN GESTION POR PROCESO'!X23=Hoja2!$B$103,Hoja2!$C$103,IF('PLAN GESTION POR PROCESO'!X23=Hoja2!$B$104,Hoja2!$C$104,IF('PLAN GESTION POR PROCESO'!X23=Hoja2!$B$105,Hoja2!$C$105,IF('PLAN GESTION POR PROCESO'!X23=Hoja2!$B$106,Hoja2!$C$106,IF(X23=Hoja2!$B$107,Hoja2!$C$107,"COMPLETAR"))))))))</f>
        <v>COMPLETAR</v>
      </c>
      <c r="Z23" s="77"/>
      <c r="AA23" s="88" t="str">
        <f t="shared" si="0"/>
        <v>Sistemas de alta disponiblidad implementados</v>
      </c>
      <c r="AB23" s="88">
        <f t="shared" si="1"/>
        <v>0</v>
      </c>
      <c r="AC23" s="71"/>
      <c r="AD23" s="6" t="e">
        <f t="shared" si="2"/>
        <v>#DIV/0!</v>
      </c>
      <c r="AE23" s="75"/>
      <c r="AF23" s="75"/>
      <c r="AG23" s="88" t="str">
        <f t="shared" si="3"/>
        <v>Sistemas de alta disponiblidad implementados</v>
      </c>
      <c r="AH23" s="33">
        <f t="shared" si="4"/>
        <v>0</v>
      </c>
      <c r="AI23" s="72"/>
      <c r="AJ23" s="6" t="e">
        <f t="shared" si="5"/>
        <v>#DIV/0!</v>
      </c>
      <c r="AK23" s="76"/>
      <c r="AL23" s="71"/>
      <c r="AM23" s="88" t="str">
        <f t="shared" si="6"/>
        <v>Sistemas de alta disponiblidad implementados</v>
      </c>
      <c r="AN23" s="88">
        <f t="shared" si="7"/>
        <v>0</v>
      </c>
      <c r="AO23" s="71"/>
      <c r="AP23" s="6" t="e">
        <f t="shared" si="8"/>
        <v>#DIV/0!</v>
      </c>
      <c r="AQ23" s="71"/>
      <c r="AR23" s="71"/>
      <c r="AS23" s="88" t="str">
        <f t="shared" si="9"/>
        <v>Sistemas de alta disponiblidad implementados</v>
      </c>
      <c r="AT23" s="88">
        <f t="shared" si="10"/>
        <v>3</v>
      </c>
      <c r="AU23" s="74"/>
      <c r="AV23" s="6">
        <f t="shared" si="11"/>
        <v>0</v>
      </c>
      <c r="AW23" s="70"/>
      <c r="AX23" s="71"/>
      <c r="AY23" s="88" t="str">
        <f t="shared" si="12"/>
        <v>Sistemas de alta disponiblidad implementados</v>
      </c>
      <c r="AZ23" s="88">
        <f t="shared" si="13"/>
        <v>3</v>
      </c>
      <c r="BA23" s="11">
        <f t="shared" si="14"/>
        <v>0</v>
      </c>
      <c r="BB23" s="69"/>
      <c r="BC23" s="70"/>
    </row>
    <row r="24" spans="1:55" ht="183" customHeight="1">
      <c r="A24" s="149">
        <v>7</v>
      </c>
      <c r="B24" s="155"/>
      <c r="C24" s="151"/>
      <c r="D24" s="151" t="s">
        <v>151</v>
      </c>
      <c r="E24" s="146" t="s">
        <v>158</v>
      </c>
      <c r="F24" s="139">
        <v>0.1</v>
      </c>
      <c r="G24" s="132" t="s">
        <v>111</v>
      </c>
      <c r="H24" s="129" t="s">
        <v>166</v>
      </c>
      <c r="I24" s="208" t="s">
        <v>185</v>
      </c>
      <c r="J24" s="134" t="s">
        <v>122</v>
      </c>
      <c r="K24" s="132" t="s">
        <v>54</v>
      </c>
      <c r="L24" s="132" t="s">
        <v>167</v>
      </c>
      <c r="M24" s="132">
        <v>0</v>
      </c>
      <c r="N24" s="135">
        <v>0.05</v>
      </c>
      <c r="O24" s="135">
        <v>0.15</v>
      </c>
      <c r="P24" s="135">
        <v>0.2</v>
      </c>
      <c r="Q24" s="135">
        <v>0.2</v>
      </c>
      <c r="R24" s="137" t="s">
        <v>58</v>
      </c>
      <c r="S24" s="71" t="s">
        <v>168</v>
      </c>
      <c r="T24" s="71" t="s">
        <v>169</v>
      </c>
      <c r="U24" s="71" t="s">
        <v>76</v>
      </c>
      <c r="V24" s="71" t="s">
        <v>47</v>
      </c>
      <c r="W24" s="71"/>
      <c r="X24" s="71"/>
      <c r="Y24" s="76" t="str">
        <f>IF('PLAN GESTION POR PROCESO'!X24=Hoja2!$B$100,Hoja2!$C$100,IF('PLAN GESTION POR PROCESO'!X24=Hoja2!$B$101,Hoja2!$C$101,IF('PLAN GESTION POR PROCESO'!X24=Hoja2!$B$102,Hoja2!$C$102,IF('PLAN GESTION POR PROCESO'!X24=Hoja2!$B$103,Hoja2!$C$103,IF('PLAN GESTION POR PROCESO'!X24=Hoja2!$B$104,Hoja2!$C$104,IF('PLAN GESTION POR PROCESO'!X24=Hoja2!$B$105,Hoja2!$C$105,IF('PLAN GESTION POR PROCESO'!X24=Hoja2!$B$106,Hoja2!$C$106,IF(X24=Hoja2!$B$107,Hoja2!$C$107,"COMPLETAR"))))))))</f>
        <v>COMPLETAR</v>
      </c>
      <c r="Z24" s="77"/>
      <c r="AA24" s="88" t="str">
        <f t="shared" si="0"/>
        <v>% Reducción de tiempo de respuesta</v>
      </c>
      <c r="AB24" s="88">
        <f t="shared" si="1"/>
        <v>0</v>
      </c>
      <c r="AC24" s="71"/>
      <c r="AD24" s="6" t="e">
        <f t="shared" si="2"/>
        <v>#DIV/0!</v>
      </c>
      <c r="AE24" s="75"/>
      <c r="AF24" s="75"/>
      <c r="AG24" s="88" t="str">
        <f t="shared" si="3"/>
        <v>% Reducción de tiempo de respuesta</v>
      </c>
      <c r="AH24" s="33">
        <f t="shared" si="4"/>
        <v>0.05</v>
      </c>
      <c r="AI24" s="72"/>
      <c r="AJ24" s="6">
        <f t="shared" si="5"/>
        <v>0</v>
      </c>
      <c r="AK24" s="76"/>
      <c r="AL24" s="71"/>
      <c r="AM24" s="88" t="str">
        <f t="shared" si="6"/>
        <v>% Reducción de tiempo de respuesta</v>
      </c>
      <c r="AN24" s="88">
        <f t="shared" si="7"/>
        <v>0.15</v>
      </c>
      <c r="AO24" s="71"/>
      <c r="AP24" s="6">
        <f t="shared" si="8"/>
        <v>0</v>
      </c>
      <c r="AQ24" s="71"/>
      <c r="AR24" s="71"/>
      <c r="AS24" s="88" t="str">
        <f t="shared" si="9"/>
        <v>% Reducción de tiempo de respuesta</v>
      </c>
      <c r="AT24" s="88">
        <f t="shared" si="10"/>
        <v>0.2</v>
      </c>
      <c r="AU24" s="74"/>
      <c r="AV24" s="6">
        <f t="shared" si="11"/>
        <v>0</v>
      </c>
      <c r="AW24" s="70"/>
      <c r="AX24" s="71"/>
      <c r="AY24" s="88" t="str">
        <f t="shared" si="12"/>
        <v>% Reducción de tiempo de respuesta</v>
      </c>
      <c r="AZ24" s="88">
        <f t="shared" si="13"/>
        <v>0.2</v>
      </c>
      <c r="BA24" s="11">
        <f t="shared" si="14"/>
        <v>0</v>
      </c>
      <c r="BB24" s="69"/>
      <c r="BC24" s="70"/>
    </row>
    <row r="25" spans="1:55" ht="183" customHeight="1" thickBot="1">
      <c r="A25" s="149">
        <v>8</v>
      </c>
      <c r="B25" s="156"/>
      <c r="C25" s="151"/>
      <c r="D25" s="151"/>
      <c r="E25" s="140" t="s">
        <v>159</v>
      </c>
      <c r="F25" s="141">
        <v>0.08</v>
      </c>
      <c r="G25" s="142" t="s">
        <v>112</v>
      </c>
      <c r="H25" s="143" t="s">
        <v>181</v>
      </c>
      <c r="I25" s="133" t="s">
        <v>180</v>
      </c>
      <c r="J25" s="134" t="s">
        <v>122</v>
      </c>
      <c r="K25" s="142" t="s">
        <v>52</v>
      </c>
      <c r="L25" s="142" t="s">
        <v>182</v>
      </c>
      <c r="M25" s="142">
        <v>0</v>
      </c>
      <c r="N25" s="142">
        <v>0</v>
      </c>
      <c r="O25" s="142">
        <v>0</v>
      </c>
      <c r="P25" s="142">
        <v>6</v>
      </c>
      <c r="Q25" s="142">
        <v>6</v>
      </c>
      <c r="R25" s="137" t="s">
        <v>58</v>
      </c>
      <c r="S25" s="144" t="s">
        <v>168</v>
      </c>
      <c r="T25" s="71" t="s">
        <v>169</v>
      </c>
      <c r="U25" s="71" t="s">
        <v>76</v>
      </c>
      <c r="V25" s="71"/>
      <c r="W25" s="71"/>
      <c r="X25" s="71"/>
      <c r="Y25" s="76" t="str">
        <f>IF('PLAN GESTION POR PROCESO'!X25=Hoja2!$B$100,Hoja2!$C$100,IF('PLAN GESTION POR PROCESO'!X25=Hoja2!$B$101,Hoja2!$C$101,IF('PLAN GESTION POR PROCESO'!X25=Hoja2!$B$102,Hoja2!$C$102,IF('PLAN GESTION POR PROCESO'!X25=Hoja2!$B$103,Hoja2!$C$103,IF('PLAN GESTION POR PROCESO'!X25=Hoja2!$B$104,Hoja2!$C$104,IF('PLAN GESTION POR PROCESO'!X25=Hoja2!$B$105,Hoja2!$C$105,IF('PLAN GESTION POR PROCESO'!X25=Hoja2!$B$106,Hoja2!$C$106,IF(X25=Hoja2!$B$107,Hoja2!$C$107,"COMPLETAR"))))))))</f>
        <v>COMPLETAR</v>
      </c>
      <c r="Z25" s="77"/>
      <c r="AA25" s="137" t="str">
        <f t="shared" ref="AA25" si="15">H25</f>
        <v>Procesos de gestión de servicios de TI implementados</v>
      </c>
      <c r="AB25" s="137">
        <f t="shared" ref="AB25" si="16">M25</f>
        <v>0</v>
      </c>
      <c r="AC25" s="71"/>
      <c r="AD25" s="6" t="e">
        <f t="shared" ref="AD25" si="17">(AC25/AB25)</f>
        <v>#DIV/0!</v>
      </c>
      <c r="AE25" s="75"/>
      <c r="AF25" s="75"/>
      <c r="AG25" s="137" t="str">
        <f t="shared" ref="AG25" si="18">H25</f>
        <v>Procesos de gestión de servicios de TI implementados</v>
      </c>
      <c r="AH25" s="33">
        <f t="shared" ref="AH25" si="19">N25</f>
        <v>0</v>
      </c>
      <c r="AI25" s="72"/>
      <c r="AJ25" s="6" t="e">
        <f t="shared" ref="AJ25" si="20">(AI25/AH25)</f>
        <v>#DIV/0!</v>
      </c>
      <c r="AK25" s="76"/>
      <c r="AL25" s="71"/>
      <c r="AM25" s="137" t="str">
        <f t="shared" ref="AM25" si="21">H25</f>
        <v>Procesos de gestión de servicios de TI implementados</v>
      </c>
      <c r="AN25" s="137">
        <f t="shared" ref="AN25" si="22">O25</f>
        <v>0</v>
      </c>
      <c r="AO25" s="71"/>
      <c r="AP25" s="6" t="e">
        <f t="shared" ref="AP25" si="23">(AO25/AN25)</f>
        <v>#DIV/0!</v>
      </c>
      <c r="AQ25" s="71"/>
      <c r="AR25" s="71"/>
      <c r="AS25" s="137" t="str">
        <f t="shared" ref="AS25" si="24">H25</f>
        <v>Procesos de gestión de servicios de TI implementados</v>
      </c>
      <c r="AT25" s="137">
        <f t="shared" ref="AT25" si="25">P25</f>
        <v>6</v>
      </c>
      <c r="AU25" s="74"/>
      <c r="AV25" s="6">
        <f t="shared" ref="AV25" si="26">(AU25/AT25)</f>
        <v>0</v>
      </c>
      <c r="AW25" s="70"/>
      <c r="AX25" s="71"/>
      <c r="AY25" s="137" t="str">
        <f t="shared" ref="AY25" si="27">H25</f>
        <v>Procesos de gestión de servicios de TI implementados</v>
      </c>
      <c r="AZ25" s="137">
        <f t="shared" ref="AZ25" si="28">Q25</f>
        <v>6</v>
      </c>
      <c r="BA25" s="11">
        <f t="shared" ref="BA25" si="29">IF(K25="CONSTANTE",AVERAGE(AC25,AI25,AO25,AU25),(SUM(AC25,AI25,AO25,AU25)))</f>
        <v>0</v>
      </c>
      <c r="BB25" s="69"/>
      <c r="BC25" s="70"/>
    </row>
    <row r="26" spans="1:55" ht="68.25" customHeight="1">
      <c r="A26" s="149">
        <v>9</v>
      </c>
      <c r="B26" s="151" t="s">
        <v>139</v>
      </c>
      <c r="C26" s="153"/>
      <c r="D26" s="145"/>
      <c r="E26" s="98" t="s">
        <v>110</v>
      </c>
      <c r="F26" s="99">
        <v>0.02</v>
      </c>
      <c r="G26" s="100" t="s">
        <v>119</v>
      </c>
      <c r="H26" s="122" t="s">
        <v>141</v>
      </c>
      <c r="I26" s="133" t="s">
        <v>140</v>
      </c>
      <c r="J26" s="101">
        <v>2016</v>
      </c>
      <c r="K26" s="102" t="s">
        <v>52</v>
      </c>
      <c r="L26" s="101" t="s">
        <v>120</v>
      </c>
      <c r="M26" s="103">
        <v>0</v>
      </c>
      <c r="N26" s="103">
        <v>0</v>
      </c>
      <c r="O26" s="103">
        <v>0</v>
      </c>
      <c r="P26" s="104">
        <v>0.2</v>
      </c>
      <c r="Q26" s="104">
        <v>0.2</v>
      </c>
      <c r="R26" s="101" t="s">
        <v>59</v>
      </c>
      <c r="S26" s="101" t="s">
        <v>121</v>
      </c>
      <c r="T26" s="71"/>
      <c r="U26" s="71"/>
      <c r="V26" s="71"/>
      <c r="W26" s="71"/>
      <c r="X26" s="71"/>
      <c r="Y26" s="76" t="str">
        <f>IF('PLAN GESTION POR PROCESO'!X26=Hoja2!$B$100,Hoja2!$C$100,IF('PLAN GESTION POR PROCESO'!X26=Hoja2!$B$101,Hoja2!$C$101,IF('PLAN GESTION POR PROCESO'!X26=Hoja2!$B$102,Hoja2!$C$102,IF('PLAN GESTION POR PROCESO'!X26=Hoja2!$B$103,Hoja2!$C$103,IF('PLAN GESTION POR PROCESO'!X26=Hoja2!$B$104,Hoja2!$C$104,IF('PLAN GESTION POR PROCESO'!X26=Hoja2!$B$105,Hoja2!$C$105,IF('PLAN GESTION POR PROCESO'!X26=Hoja2!$B$106,Hoja2!$C$106,IF(X26=Hoja2!$B$107,Hoja2!$C$107,"COMPLETAR"))))))))</f>
        <v>COMPLETAR</v>
      </c>
      <c r="Z26" s="77"/>
      <c r="AA26" s="88" t="str">
        <f t="shared" si="0"/>
        <v>Consumo de papel según los datos entregados por el area Administrativa</v>
      </c>
      <c r="AB26" s="88">
        <f t="shared" si="1"/>
        <v>0</v>
      </c>
      <c r="AC26" s="71"/>
      <c r="AD26" s="6" t="e">
        <f t="shared" si="2"/>
        <v>#DIV/0!</v>
      </c>
      <c r="AE26" s="75"/>
      <c r="AF26" s="75"/>
      <c r="AG26" s="88" t="str">
        <f t="shared" si="3"/>
        <v>Consumo de papel según los datos entregados por el area Administrativa</v>
      </c>
      <c r="AH26" s="33">
        <f t="shared" si="4"/>
        <v>0</v>
      </c>
      <c r="AI26" s="72"/>
      <c r="AJ26" s="6" t="e">
        <f t="shared" si="5"/>
        <v>#DIV/0!</v>
      </c>
      <c r="AK26" s="76"/>
      <c r="AL26" s="71"/>
      <c r="AM26" s="88" t="str">
        <f t="shared" si="6"/>
        <v>Consumo de papel según los datos entregados por el area Administrativa</v>
      </c>
      <c r="AN26" s="88">
        <f t="shared" si="7"/>
        <v>0</v>
      </c>
      <c r="AO26" s="71"/>
      <c r="AP26" s="6" t="e">
        <f t="shared" si="8"/>
        <v>#DIV/0!</v>
      </c>
      <c r="AQ26" s="71"/>
      <c r="AR26" s="71"/>
      <c r="AS26" s="88" t="str">
        <f t="shared" si="9"/>
        <v>Consumo de papel según los datos entregados por el area Administrativa</v>
      </c>
      <c r="AT26" s="11">
        <f t="shared" si="10"/>
        <v>0.2</v>
      </c>
      <c r="AU26" s="74"/>
      <c r="AV26" s="6">
        <f t="shared" si="11"/>
        <v>0</v>
      </c>
      <c r="AW26" s="70"/>
      <c r="AX26" s="71"/>
      <c r="AY26" s="88" t="str">
        <f t="shared" si="12"/>
        <v>Consumo de papel según los datos entregados por el area Administrativa</v>
      </c>
      <c r="AZ26" s="88">
        <f t="shared" si="13"/>
        <v>0.2</v>
      </c>
      <c r="BA26" s="11">
        <f t="shared" si="14"/>
        <v>0</v>
      </c>
      <c r="BB26" s="69"/>
      <c r="BC26" s="70"/>
    </row>
    <row r="27" spans="1:55" ht="78.75" customHeight="1">
      <c r="A27" s="149">
        <v>10</v>
      </c>
      <c r="B27" s="151"/>
      <c r="C27" s="153"/>
      <c r="D27" s="71"/>
      <c r="E27" s="105" t="s">
        <v>116</v>
      </c>
      <c r="F27" s="94">
        <v>0.04</v>
      </c>
      <c r="G27" s="95" t="s">
        <v>118</v>
      </c>
      <c r="H27" s="106" t="s">
        <v>96</v>
      </c>
      <c r="I27" s="92" t="s">
        <v>96</v>
      </c>
      <c r="J27" s="71" t="s">
        <v>122</v>
      </c>
      <c r="K27" s="97" t="s">
        <v>52</v>
      </c>
      <c r="L27" s="71" t="s">
        <v>123</v>
      </c>
      <c r="M27" s="73">
        <v>0</v>
      </c>
      <c r="N27" s="73">
        <v>0</v>
      </c>
      <c r="O27" s="73">
        <v>0</v>
      </c>
      <c r="P27" s="107">
        <v>1</v>
      </c>
      <c r="Q27" s="107">
        <v>1</v>
      </c>
      <c r="R27" s="71" t="s">
        <v>59</v>
      </c>
      <c r="S27" s="71" t="s">
        <v>124</v>
      </c>
      <c r="T27" s="71"/>
      <c r="U27" s="71"/>
      <c r="V27" s="71"/>
      <c r="W27" s="71"/>
      <c r="X27" s="71"/>
      <c r="Y27" s="76" t="str">
        <f>IF('PLAN GESTION POR PROCESO'!X27=Hoja2!$B$100,Hoja2!$C$100,IF('PLAN GESTION POR PROCESO'!X27=Hoja2!$B$101,Hoja2!$C$101,IF('PLAN GESTION POR PROCESO'!X27=Hoja2!$B$102,Hoja2!$C$102,IF('PLAN GESTION POR PROCESO'!X27=Hoja2!$B$103,Hoja2!$C$103,IF('PLAN GESTION POR PROCESO'!X27=Hoja2!$B$104,Hoja2!$C$104,IF('PLAN GESTION POR PROCESO'!X27=Hoja2!$B$105,Hoja2!$C$105,IF('PLAN GESTION POR PROCESO'!X27=Hoja2!$B$106,Hoja2!$C$106,IF(X27=Hoja2!$B$107,Hoja2!$C$107,"COMPLETAR"))))))))</f>
        <v>COMPLETAR</v>
      </c>
      <c r="Z27" s="77"/>
      <c r="AA27" s="88" t="str">
        <f t="shared" si="0"/>
        <v>Línea base del perfil del riesgo</v>
      </c>
      <c r="AB27" s="88">
        <f t="shared" si="1"/>
        <v>0</v>
      </c>
      <c r="AC27" s="71"/>
      <c r="AD27" s="6" t="e">
        <f t="shared" si="2"/>
        <v>#DIV/0!</v>
      </c>
      <c r="AE27" s="75"/>
      <c r="AF27" s="75"/>
      <c r="AG27" s="88" t="str">
        <f t="shared" si="3"/>
        <v>Línea base del perfil del riesgo</v>
      </c>
      <c r="AH27" s="33">
        <f t="shared" si="4"/>
        <v>0</v>
      </c>
      <c r="AI27" s="72"/>
      <c r="AJ27" s="6" t="e">
        <f t="shared" si="5"/>
        <v>#DIV/0!</v>
      </c>
      <c r="AK27" s="71"/>
      <c r="AL27" s="71"/>
      <c r="AM27" s="88" t="str">
        <f t="shared" si="6"/>
        <v>Línea base del perfil del riesgo</v>
      </c>
      <c r="AN27" s="88">
        <f t="shared" si="7"/>
        <v>0</v>
      </c>
      <c r="AO27" s="71"/>
      <c r="AP27" s="6" t="e">
        <f t="shared" si="8"/>
        <v>#DIV/0!</v>
      </c>
      <c r="AQ27" s="71"/>
      <c r="AR27" s="71"/>
      <c r="AS27" s="88" t="str">
        <f t="shared" si="9"/>
        <v>Línea base del perfil del riesgo</v>
      </c>
      <c r="AT27" s="88">
        <f t="shared" si="10"/>
        <v>1</v>
      </c>
      <c r="AU27" s="73"/>
      <c r="AV27" s="6">
        <f t="shared" si="11"/>
        <v>0</v>
      </c>
      <c r="AW27" s="70"/>
      <c r="AX27" s="71"/>
      <c r="AY27" s="88" t="str">
        <f t="shared" si="12"/>
        <v>Línea base del perfil del riesgo</v>
      </c>
      <c r="AZ27" s="88">
        <f t="shared" si="13"/>
        <v>1</v>
      </c>
      <c r="BA27" s="11">
        <f t="shared" si="14"/>
        <v>0</v>
      </c>
      <c r="BB27" s="69"/>
      <c r="BC27" s="70"/>
    </row>
    <row r="28" spans="1:55" ht="81.75" customHeight="1">
      <c r="A28" s="149">
        <v>11</v>
      </c>
      <c r="B28" s="151"/>
      <c r="C28" s="153"/>
      <c r="D28" s="71"/>
      <c r="E28" s="105" t="s">
        <v>95</v>
      </c>
      <c r="F28" s="81">
        <v>0.06</v>
      </c>
      <c r="G28" s="95" t="s">
        <v>118</v>
      </c>
      <c r="H28" s="121" t="s">
        <v>125</v>
      </c>
      <c r="I28" s="92" t="s">
        <v>97</v>
      </c>
      <c r="J28" s="71" t="s">
        <v>122</v>
      </c>
      <c r="K28" s="97" t="s">
        <v>53</v>
      </c>
      <c r="L28" s="71" t="s">
        <v>126</v>
      </c>
      <c r="M28" s="73">
        <v>1</v>
      </c>
      <c r="N28" s="73">
        <v>1</v>
      </c>
      <c r="O28" s="73">
        <v>1</v>
      </c>
      <c r="P28" s="73">
        <v>1</v>
      </c>
      <c r="Q28" s="73">
        <v>1</v>
      </c>
      <c r="R28" s="71" t="s">
        <v>59</v>
      </c>
      <c r="S28" s="71" t="s">
        <v>127</v>
      </c>
      <c r="T28" s="71"/>
      <c r="U28" s="71"/>
      <c r="V28" s="71"/>
      <c r="W28" s="71"/>
      <c r="X28" s="71"/>
      <c r="Y28" s="76" t="str">
        <f>IF('PLAN GESTION POR PROCESO'!X28=Hoja2!$B$100,Hoja2!$C$100,IF('PLAN GESTION POR PROCESO'!X28=Hoja2!$B$101,Hoja2!$C$101,IF('PLAN GESTION POR PROCESO'!X28=Hoja2!$B$102,Hoja2!$C$102,IF('PLAN GESTION POR PROCESO'!X28=Hoja2!$B$103,Hoja2!$C$103,IF('PLAN GESTION POR PROCESO'!X28=Hoja2!$B$104,Hoja2!$C$104,IF('PLAN GESTION POR PROCESO'!X28=Hoja2!$B$105,Hoja2!$C$105,IF('PLAN GESTION POR PROCESO'!X28=Hoja2!$B$106,Hoja2!$C$106,IF(X28=Hoja2!$B$107,Hoja2!$C$107,"COMPLETAR"))))))))</f>
        <v>COMPLETAR</v>
      </c>
      <c r="Z28" s="77"/>
      <c r="AA28" s="88" t="str">
        <f t="shared" si="0"/>
        <v>Acciones correctivas documentadas y vigentes</v>
      </c>
      <c r="AB28" s="88">
        <f t="shared" si="1"/>
        <v>1</v>
      </c>
      <c r="AC28" s="71"/>
      <c r="AD28" s="6">
        <f t="shared" si="2"/>
        <v>0</v>
      </c>
      <c r="AE28" s="75"/>
      <c r="AF28" s="75"/>
      <c r="AG28" s="88" t="str">
        <f t="shared" si="3"/>
        <v>Acciones correctivas documentadas y vigentes</v>
      </c>
      <c r="AH28" s="33">
        <f t="shared" si="4"/>
        <v>1</v>
      </c>
      <c r="AI28" s="72"/>
      <c r="AJ28" s="6">
        <f t="shared" si="5"/>
        <v>0</v>
      </c>
      <c r="AK28" s="76"/>
      <c r="AL28" s="71"/>
      <c r="AM28" s="88" t="str">
        <f t="shared" si="6"/>
        <v>Acciones correctivas documentadas y vigentes</v>
      </c>
      <c r="AN28" s="88">
        <f t="shared" si="7"/>
        <v>1</v>
      </c>
      <c r="AO28" s="71"/>
      <c r="AP28" s="6">
        <f t="shared" si="8"/>
        <v>0</v>
      </c>
      <c r="AQ28" s="71"/>
      <c r="AR28" s="71"/>
      <c r="AS28" s="88" t="str">
        <f t="shared" si="9"/>
        <v>Acciones correctivas documentadas y vigentes</v>
      </c>
      <c r="AT28" s="88">
        <f t="shared" si="10"/>
        <v>1</v>
      </c>
      <c r="AU28" s="116"/>
      <c r="AV28" s="6">
        <f t="shared" si="11"/>
        <v>0</v>
      </c>
      <c r="AW28" s="70"/>
      <c r="AX28" s="71"/>
      <c r="AY28" s="88" t="str">
        <f t="shared" si="12"/>
        <v>Acciones correctivas documentadas y vigentes</v>
      </c>
      <c r="AZ28" s="88">
        <f t="shared" si="13"/>
        <v>1</v>
      </c>
      <c r="BA28" s="11" t="e">
        <f t="shared" si="14"/>
        <v>#DIV/0!</v>
      </c>
      <c r="BB28" s="69"/>
      <c r="BC28" s="70"/>
    </row>
    <row r="29" spans="1:55" ht="94.5" customHeight="1">
      <c r="A29" s="149">
        <v>12</v>
      </c>
      <c r="B29" s="151"/>
      <c r="C29" s="153"/>
      <c r="D29" s="71"/>
      <c r="E29" s="108" t="s">
        <v>102</v>
      </c>
      <c r="F29" s="81">
        <v>0.02</v>
      </c>
      <c r="G29" s="95" t="s">
        <v>118</v>
      </c>
      <c r="H29" s="121" t="s">
        <v>128</v>
      </c>
      <c r="I29" s="93" t="s">
        <v>113</v>
      </c>
      <c r="J29" s="71" t="s">
        <v>122</v>
      </c>
      <c r="K29" s="97" t="s">
        <v>53</v>
      </c>
      <c r="L29" s="71" t="s">
        <v>129</v>
      </c>
      <c r="M29" s="73">
        <v>1</v>
      </c>
      <c r="N29" s="73">
        <v>1</v>
      </c>
      <c r="O29" s="73">
        <v>1</v>
      </c>
      <c r="P29" s="73">
        <v>1</v>
      </c>
      <c r="Q29" s="73">
        <v>1</v>
      </c>
      <c r="R29" s="71" t="s">
        <v>59</v>
      </c>
      <c r="S29" s="71" t="s">
        <v>124</v>
      </c>
      <c r="T29" s="71"/>
      <c r="U29" s="71"/>
      <c r="V29" s="71"/>
      <c r="W29" s="71"/>
      <c r="X29" s="71"/>
      <c r="Y29" s="76" t="str">
        <f>IF('PLAN GESTION POR PROCESO'!X29=Hoja2!$B$100,Hoja2!$C$100,IF('PLAN GESTION POR PROCESO'!X29=Hoja2!$B$101,Hoja2!$C$101,IF('PLAN GESTION POR PROCESO'!X29=Hoja2!$B$102,Hoja2!$C$102,IF('PLAN GESTION POR PROCESO'!X29=Hoja2!$B$103,Hoja2!$C$103,IF('PLAN GESTION POR PROCESO'!X29=Hoja2!$B$104,Hoja2!$C$104,IF('PLAN GESTION POR PROCESO'!X29=Hoja2!$B$105,Hoja2!$C$105,IF('PLAN GESTION POR PROCESO'!X29=Hoja2!$B$106,Hoja2!$C$106,IF(X29=Hoja2!$B$107,Hoja2!$C$107,"COMPLETAR"))))))))</f>
        <v>COMPLETAR</v>
      </c>
      <c r="Z29" s="77"/>
      <c r="AA29" s="88" t="str">
        <f t="shared" si="0"/>
        <v>Cumplimiento en reportes de riesgos de manera oportuna</v>
      </c>
      <c r="AB29" s="88">
        <f t="shared" si="1"/>
        <v>1</v>
      </c>
      <c r="AC29" s="71"/>
      <c r="AD29" s="6">
        <f t="shared" si="2"/>
        <v>0</v>
      </c>
      <c r="AE29" s="75"/>
      <c r="AF29" s="75"/>
      <c r="AG29" s="88" t="str">
        <f t="shared" si="3"/>
        <v>Cumplimiento en reportes de riesgos de manera oportuna</v>
      </c>
      <c r="AH29" s="33">
        <f t="shared" si="4"/>
        <v>1</v>
      </c>
      <c r="AI29" s="72"/>
      <c r="AJ29" s="6">
        <f t="shared" si="5"/>
        <v>0</v>
      </c>
      <c r="AK29" s="76"/>
      <c r="AL29" s="71"/>
      <c r="AM29" s="88" t="str">
        <f t="shared" si="6"/>
        <v>Cumplimiento en reportes de riesgos de manera oportuna</v>
      </c>
      <c r="AN29" s="88">
        <f t="shared" si="7"/>
        <v>1</v>
      </c>
      <c r="AO29" s="71"/>
      <c r="AP29" s="6">
        <f t="shared" si="8"/>
        <v>0</v>
      </c>
      <c r="AQ29" s="71"/>
      <c r="AR29" s="71"/>
      <c r="AS29" s="88" t="str">
        <f t="shared" si="9"/>
        <v>Cumplimiento en reportes de riesgos de manera oportuna</v>
      </c>
      <c r="AT29" s="88">
        <f t="shared" si="10"/>
        <v>1</v>
      </c>
      <c r="AU29" s="74"/>
      <c r="AV29" s="6">
        <f t="shared" si="11"/>
        <v>0</v>
      </c>
      <c r="AW29" s="70"/>
      <c r="AX29" s="71"/>
      <c r="AY29" s="88" t="str">
        <f t="shared" si="12"/>
        <v>Cumplimiento en reportes de riesgos de manera oportuna</v>
      </c>
      <c r="AZ29" s="88">
        <f t="shared" si="13"/>
        <v>1</v>
      </c>
      <c r="BA29" s="11" t="e">
        <f t="shared" si="14"/>
        <v>#DIV/0!</v>
      </c>
      <c r="BB29" s="69"/>
      <c r="BC29" s="70"/>
    </row>
    <row r="30" spans="1:55" ht="94.5" customHeight="1">
      <c r="A30" s="149">
        <v>13</v>
      </c>
      <c r="B30" s="151"/>
      <c r="C30" s="153"/>
      <c r="D30" s="71"/>
      <c r="E30" s="108" t="s">
        <v>103</v>
      </c>
      <c r="F30" s="81">
        <v>0.02</v>
      </c>
      <c r="G30" s="95" t="s">
        <v>118</v>
      </c>
      <c r="H30" s="121" t="s">
        <v>130</v>
      </c>
      <c r="I30" s="93" t="s">
        <v>114</v>
      </c>
      <c r="J30" s="71" t="s">
        <v>122</v>
      </c>
      <c r="K30" s="97" t="s">
        <v>53</v>
      </c>
      <c r="L30" s="71" t="s">
        <v>131</v>
      </c>
      <c r="M30" s="73">
        <v>1</v>
      </c>
      <c r="N30" s="73">
        <v>1</v>
      </c>
      <c r="O30" s="73">
        <v>1</v>
      </c>
      <c r="P30" s="73">
        <v>1</v>
      </c>
      <c r="Q30" s="73">
        <v>1</v>
      </c>
      <c r="R30" s="71" t="s">
        <v>59</v>
      </c>
      <c r="S30" s="71" t="s">
        <v>132</v>
      </c>
      <c r="T30" s="71"/>
      <c r="U30" s="71"/>
      <c r="V30" s="71"/>
      <c r="W30" s="71"/>
      <c r="X30" s="71"/>
      <c r="Y30" s="76" t="str">
        <f>IF('PLAN GESTION POR PROCESO'!X30=Hoja2!$B$100,Hoja2!$C$100,IF('PLAN GESTION POR PROCESO'!X30=Hoja2!$B$101,Hoja2!$C$101,IF('PLAN GESTION POR PROCESO'!X30=Hoja2!$B$102,Hoja2!$C$102,IF('PLAN GESTION POR PROCESO'!X30=Hoja2!$B$103,Hoja2!$C$103,IF('PLAN GESTION POR PROCESO'!X30=Hoja2!$B$104,Hoja2!$C$104,IF('PLAN GESTION POR PROCESO'!X30=Hoja2!$B$105,Hoja2!$C$105,IF('PLAN GESTION POR PROCESO'!X30=Hoja2!$B$106,Hoja2!$C$106,IF(X30=Hoja2!$B$107,Hoja2!$C$107,"COMPLETAR"))))))))</f>
        <v>COMPLETAR</v>
      </c>
      <c r="Z30" s="77"/>
      <c r="AA30" s="88" t="str">
        <f t="shared" si="0"/>
        <v>Asistencia a las mesas de trabajo relacionadas con el Sistema de Gestión</v>
      </c>
      <c r="AB30" s="88">
        <f t="shared" si="1"/>
        <v>1</v>
      </c>
      <c r="AC30" s="71"/>
      <c r="AD30" s="6">
        <f t="shared" si="2"/>
        <v>0</v>
      </c>
      <c r="AE30" s="75"/>
      <c r="AF30" s="75"/>
      <c r="AG30" s="88" t="str">
        <f t="shared" si="3"/>
        <v>Asistencia a las mesas de trabajo relacionadas con el Sistema de Gestión</v>
      </c>
      <c r="AH30" s="33">
        <f t="shared" si="4"/>
        <v>1</v>
      </c>
      <c r="AI30" s="72"/>
      <c r="AJ30" s="6">
        <f t="shared" si="5"/>
        <v>0</v>
      </c>
      <c r="AK30" s="71"/>
      <c r="AL30" s="71"/>
      <c r="AM30" s="88" t="str">
        <f t="shared" si="6"/>
        <v>Asistencia a las mesas de trabajo relacionadas con el Sistema de Gestión</v>
      </c>
      <c r="AN30" s="88">
        <f t="shared" si="7"/>
        <v>1</v>
      </c>
      <c r="AO30" s="71"/>
      <c r="AP30" s="6">
        <f t="shared" si="8"/>
        <v>0</v>
      </c>
      <c r="AQ30" s="71"/>
      <c r="AR30" s="71"/>
      <c r="AS30" s="88" t="str">
        <f t="shared" si="9"/>
        <v>Asistencia a las mesas de trabajo relacionadas con el Sistema de Gestión</v>
      </c>
      <c r="AT30" s="88">
        <f t="shared" si="10"/>
        <v>1</v>
      </c>
      <c r="AU30" s="73"/>
      <c r="AV30" s="6">
        <f t="shared" si="11"/>
        <v>0</v>
      </c>
      <c r="AW30" s="70"/>
      <c r="AX30" s="71"/>
      <c r="AY30" s="88" t="str">
        <f t="shared" si="12"/>
        <v>Asistencia a las mesas de trabajo relacionadas con el Sistema de Gestión</v>
      </c>
      <c r="AZ30" s="88">
        <f t="shared" si="13"/>
        <v>1</v>
      </c>
      <c r="BA30" s="11" t="e">
        <f t="shared" si="14"/>
        <v>#DIV/0!</v>
      </c>
      <c r="BB30" s="69"/>
      <c r="BC30" s="70"/>
    </row>
    <row r="31" spans="1:55" ht="94.5" customHeight="1">
      <c r="A31" s="149">
        <v>14</v>
      </c>
      <c r="B31" s="151"/>
      <c r="C31" s="153"/>
      <c r="D31" s="71"/>
      <c r="E31" s="108" t="s">
        <v>117</v>
      </c>
      <c r="F31" s="96">
        <v>0.02</v>
      </c>
      <c r="G31" s="95" t="s">
        <v>118</v>
      </c>
      <c r="H31" s="121" t="s">
        <v>133</v>
      </c>
      <c r="I31" s="92" t="s">
        <v>115</v>
      </c>
      <c r="J31" s="71" t="s">
        <v>122</v>
      </c>
      <c r="K31" s="97" t="s">
        <v>53</v>
      </c>
      <c r="L31" s="71" t="s">
        <v>134</v>
      </c>
      <c r="M31" s="73">
        <v>1</v>
      </c>
      <c r="N31" s="73">
        <v>1</v>
      </c>
      <c r="O31" s="73">
        <v>1</v>
      </c>
      <c r="P31" s="73">
        <v>1</v>
      </c>
      <c r="Q31" s="73">
        <v>1</v>
      </c>
      <c r="R31" s="71" t="s">
        <v>59</v>
      </c>
      <c r="S31" s="71"/>
      <c r="T31" s="71"/>
      <c r="U31" s="71"/>
      <c r="V31" s="71"/>
      <c r="W31" s="71"/>
      <c r="X31" s="71"/>
      <c r="Y31" s="76" t="str">
        <f>IF('PLAN GESTION POR PROCESO'!X31=Hoja2!$B$100,Hoja2!$C$100,IF('PLAN GESTION POR PROCESO'!X31=Hoja2!$B$101,Hoja2!$C$101,IF('PLAN GESTION POR PROCESO'!X31=Hoja2!$B$102,Hoja2!$C$102,IF('PLAN GESTION POR PROCESO'!X31=Hoja2!$B$103,Hoja2!$C$103,IF('PLAN GESTION POR PROCESO'!X31=Hoja2!$B$104,Hoja2!$C$104,IF('PLAN GESTION POR PROCESO'!X31=Hoja2!$B$105,Hoja2!$C$105,IF('PLAN GESTION POR PROCESO'!X31=Hoja2!$B$106,Hoja2!$C$106,IF(X31=Hoja2!$B$107,Hoja2!$C$107,"COMPLETAR"))))))))</f>
        <v>COMPLETAR</v>
      </c>
      <c r="Z31" s="77"/>
      <c r="AA31" s="88" t="str">
        <f t="shared" si="0"/>
        <v>Cumplimiento del plan de actualización de los procesos en el marco del Sistema de Gestión</v>
      </c>
      <c r="AB31" s="88">
        <f t="shared" si="1"/>
        <v>1</v>
      </c>
      <c r="AC31" s="71"/>
      <c r="AD31" s="6">
        <f t="shared" si="2"/>
        <v>0</v>
      </c>
      <c r="AE31" s="75"/>
      <c r="AF31" s="75"/>
      <c r="AG31" s="88" t="str">
        <f t="shared" si="3"/>
        <v>Cumplimiento del plan de actualización de los procesos en el marco del Sistema de Gestión</v>
      </c>
      <c r="AH31" s="33">
        <f t="shared" si="4"/>
        <v>1</v>
      </c>
      <c r="AI31" s="72"/>
      <c r="AJ31" s="6">
        <f t="shared" si="5"/>
        <v>0</v>
      </c>
      <c r="AK31" s="76"/>
      <c r="AL31" s="71"/>
      <c r="AM31" s="88" t="str">
        <f t="shared" si="6"/>
        <v>Cumplimiento del plan de actualización de los procesos en el marco del Sistema de Gestión</v>
      </c>
      <c r="AN31" s="88">
        <f t="shared" si="7"/>
        <v>1</v>
      </c>
      <c r="AO31" s="71"/>
      <c r="AP31" s="6">
        <f t="shared" si="8"/>
        <v>0</v>
      </c>
      <c r="AQ31" s="71"/>
      <c r="AR31" s="71"/>
      <c r="AS31" s="88" t="str">
        <f t="shared" si="9"/>
        <v>Cumplimiento del plan de actualización de los procesos en el marco del Sistema de Gestión</v>
      </c>
      <c r="AT31" s="88">
        <f t="shared" si="10"/>
        <v>1</v>
      </c>
      <c r="AU31" s="74"/>
      <c r="AV31" s="6">
        <f t="shared" si="11"/>
        <v>0</v>
      </c>
      <c r="AW31" s="70"/>
      <c r="AX31" s="71"/>
      <c r="AY31" s="88" t="str">
        <f t="shared" si="12"/>
        <v>Cumplimiento del plan de actualización de los procesos en el marco del Sistema de Gestión</v>
      </c>
      <c r="AZ31" s="88">
        <f t="shared" si="13"/>
        <v>1</v>
      </c>
      <c r="BA31" s="11" t="e">
        <f t="shared" si="14"/>
        <v>#DIV/0!</v>
      </c>
      <c r="BB31" s="69"/>
      <c r="BC31" s="70"/>
    </row>
    <row r="32" spans="1:55" ht="75" customHeight="1" thickBot="1">
      <c r="A32" s="149">
        <v>15</v>
      </c>
      <c r="B32" s="151"/>
      <c r="C32" s="154"/>
      <c r="D32" s="71"/>
      <c r="E32" s="109" t="s">
        <v>135</v>
      </c>
      <c r="F32" s="110">
        <v>0.02</v>
      </c>
      <c r="G32" s="111" t="s">
        <v>118</v>
      </c>
      <c r="H32" s="123" t="s">
        <v>136</v>
      </c>
      <c r="I32" s="112" t="s">
        <v>99</v>
      </c>
      <c r="J32" s="113" t="s">
        <v>122</v>
      </c>
      <c r="K32" s="114" t="s">
        <v>53</v>
      </c>
      <c r="L32" s="113" t="s">
        <v>137</v>
      </c>
      <c r="M32" s="115">
        <v>1</v>
      </c>
      <c r="N32" s="115">
        <v>1</v>
      </c>
      <c r="O32" s="115">
        <v>1</v>
      </c>
      <c r="P32" s="115">
        <v>1</v>
      </c>
      <c r="Q32" s="115">
        <v>1</v>
      </c>
      <c r="R32" s="113" t="s">
        <v>59</v>
      </c>
      <c r="S32" s="113" t="s">
        <v>138</v>
      </c>
      <c r="T32" s="71"/>
      <c r="U32" s="71"/>
      <c r="V32" s="71"/>
      <c r="W32" s="71"/>
      <c r="X32" s="71"/>
      <c r="Y32" s="76" t="str">
        <f>IF('PLAN GESTION POR PROCESO'!X32=Hoja2!$B$100,Hoja2!$C$100,IF('PLAN GESTION POR PROCESO'!X32=Hoja2!$B$101,Hoja2!$C$101,IF('PLAN GESTION POR PROCESO'!X32=Hoja2!$B$102,Hoja2!$C$102,IF('PLAN GESTION POR PROCESO'!X32=Hoja2!$B$103,Hoja2!$C$103,IF('PLAN GESTION POR PROCESO'!X32=Hoja2!$B$104,Hoja2!$C$104,IF('PLAN GESTION POR PROCESO'!X32=Hoja2!$B$105,Hoja2!$C$105,IF('PLAN GESTION POR PROCESO'!X32=Hoja2!$B$106,Hoja2!$C$106,IF(X32=Hoja2!$B$107,Hoja2!$C$107,"COMPLETAR"))))))))</f>
        <v>COMPLETAR</v>
      </c>
      <c r="Z32" s="77"/>
      <c r="AA32" s="88" t="str">
        <f t="shared" si="0"/>
        <v>Cumplimiento oportuno Plan Anticorrupción 2017</v>
      </c>
      <c r="AB32" s="88">
        <f t="shared" si="1"/>
        <v>1</v>
      </c>
      <c r="AC32" s="71"/>
      <c r="AD32" s="6">
        <f t="shared" si="2"/>
        <v>0</v>
      </c>
      <c r="AE32" s="75"/>
      <c r="AF32" s="75"/>
      <c r="AG32" s="88" t="str">
        <f t="shared" si="3"/>
        <v>Cumplimiento oportuno Plan Anticorrupción 2017</v>
      </c>
      <c r="AH32" s="33">
        <f t="shared" si="4"/>
        <v>1</v>
      </c>
      <c r="AI32" s="72"/>
      <c r="AJ32" s="6">
        <f t="shared" si="5"/>
        <v>0</v>
      </c>
      <c r="AK32" s="76"/>
      <c r="AL32" s="71"/>
      <c r="AM32" s="88" t="str">
        <f t="shared" si="6"/>
        <v>Cumplimiento oportuno Plan Anticorrupción 2017</v>
      </c>
      <c r="AN32" s="88">
        <f t="shared" si="7"/>
        <v>1</v>
      </c>
      <c r="AO32" s="71"/>
      <c r="AP32" s="6">
        <f t="shared" si="8"/>
        <v>0</v>
      </c>
      <c r="AQ32" s="71"/>
      <c r="AR32" s="71"/>
      <c r="AS32" s="88" t="str">
        <f t="shared" si="9"/>
        <v>Cumplimiento oportuno Plan Anticorrupción 2017</v>
      </c>
      <c r="AT32" s="88">
        <f t="shared" si="10"/>
        <v>1</v>
      </c>
      <c r="AU32" s="74"/>
      <c r="AV32" s="6">
        <f t="shared" si="11"/>
        <v>0</v>
      </c>
      <c r="AW32" s="70"/>
      <c r="AX32" s="71"/>
      <c r="AY32" s="88" t="str">
        <f t="shared" si="12"/>
        <v>Cumplimiento oportuno Plan Anticorrupción 2017</v>
      </c>
      <c r="AZ32" s="88">
        <f t="shared" si="13"/>
        <v>1</v>
      </c>
      <c r="BA32" s="11" t="e">
        <f t="shared" si="14"/>
        <v>#DIV/0!</v>
      </c>
      <c r="BB32" s="69"/>
      <c r="BC32" s="70"/>
    </row>
    <row r="33" spans="1:55" ht="95.25" customHeight="1">
      <c r="A33" s="5"/>
      <c r="B33" s="163" t="s">
        <v>100</v>
      </c>
      <c r="C33" s="164"/>
      <c r="D33" s="164"/>
      <c r="E33" s="165"/>
      <c r="F33" s="150">
        <f>SUM(F18:F32)</f>
        <v>1</v>
      </c>
      <c r="G33" s="175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7"/>
      <c r="AA33" s="158" t="s">
        <v>104</v>
      </c>
      <c r="AB33" s="159"/>
      <c r="AC33" s="160"/>
      <c r="AD33" s="89" t="e">
        <f>AVERAGE(AD18:AD32)</f>
        <v>#DIV/0!</v>
      </c>
      <c r="AE33" s="175"/>
      <c r="AF33" s="177"/>
      <c r="AG33" s="166" t="s">
        <v>105</v>
      </c>
      <c r="AH33" s="167"/>
      <c r="AI33" s="168"/>
      <c r="AJ33" s="89" t="e">
        <f>AVERAGE(AJ18:AJ32)</f>
        <v>#DIV/0!</v>
      </c>
      <c r="AK33" s="175"/>
      <c r="AL33" s="177"/>
      <c r="AM33" s="158" t="s">
        <v>106</v>
      </c>
      <c r="AN33" s="159"/>
      <c r="AO33" s="160"/>
      <c r="AP33" s="89" t="e">
        <f>AVERAGE(AP18:AP32)</f>
        <v>#DIV/0!</v>
      </c>
      <c r="AQ33" s="178"/>
      <c r="AR33" s="179"/>
      <c r="AS33" s="169" t="s">
        <v>107</v>
      </c>
      <c r="AT33" s="170"/>
      <c r="AU33" s="171"/>
      <c r="AV33" s="89" t="e">
        <f>AVERAGE(AV18:AV32)</f>
        <v>#DIV/0!</v>
      </c>
      <c r="AW33" s="90"/>
      <c r="AX33" s="172" t="s">
        <v>108</v>
      </c>
      <c r="AY33" s="173"/>
      <c r="AZ33" s="174"/>
      <c r="BA33" s="91" t="e">
        <f>AVERAGE(BA18:BA32)</f>
        <v>#DIV/0!</v>
      </c>
      <c r="BB33" s="161"/>
      <c r="BC33" s="162"/>
    </row>
    <row r="34" spans="1:55">
      <c r="A34" s="4"/>
      <c r="B34" s="12"/>
      <c r="C34" s="12"/>
      <c r="D34" s="12"/>
      <c r="E34" s="12"/>
      <c r="F34" s="12"/>
      <c r="G34" s="12"/>
      <c r="H34" s="12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"/>
      <c r="U34" s="1"/>
      <c r="V34" s="1"/>
      <c r="W34" s="1"/>
      <c r="X34" s="1"/>
      <c r="Y34" s="1"/>
      <c r="Z34" s="1"/>
      <c r="AA34" s="157"/>
      <c r="AB34" s="157"/>
      <c r="AC34" s="157"/>
      <c r="AD34" s="66"/>
      <c r="AE34" s="20"/>
      <c r="AF34" s="20"/>
      <c r="AG34" s="157"/>
      <c r="AH34" s="157"/>
      <c r="AI34" s="157"/>
      <c r="AJ34" s="66"/>
      <c r="AK34" s="20"/>
      <c r="AL34" s="20"/>
      <c r="AM34" s="157"/>
      <c r="AN34" s="157"/>
      <c r="AO34" s="157"/>
      <c r="AP34" s="66"/>
      <c r="AQ34" s="20"/>
      <c r="AR34" s="20"/>
      <c r="AS34" s="157"/>
      <c r="AT34" s="157"/>
      <c r="AU34" s="157"/>
      <c r="AV34" s="66"/>
      <c r="AW34" s="20"/>
      <c r="AX34" s="20"/>
      <c r="AY34" s="157"/>
      <c r="AZ34" s="157"/>
      <c r="BA34" s="157"/>
      <c r="BB34" s="66"/>
      <c r="BC34" s="1"/>
    </row>
    <row r="35" spans="1:55">
      <c r="A35" s="4"/>
      <c r="B35" s="12"/>
      <c r="C35" s="12"/>
      <c r="D35" s="12"/>
      <c r="E35" s="12"/>
      <c r="F35" s="12"/>
      <c r="G35" s="12"/>
      <c r="H35" s="12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"/>
      <c r="U35" s="1"/>
      <c r="V35" s="1"/>
      <c r="W35" s="1"/>
      <c r="X35" s="1"/>
      <c r="Y35" s="1"/>
      <c r="Z35" s="1"/>
      <c r="AA35" s="82"/>
      <c r="AB35" s="82"/>
      <c r="AC35" s="82"/>
      <c r="AD35" s="66"/>
      <c r="AE35" s="20"/>
      <c r="AF35" s="20"/>
      <c r="AG35" s="82"/>
      <c r="AH35" s="82"/>
      <c r="AI35" s="82"/>
      <c r="AJ35" s="66"/>
      <c r="AK35" s="20"/>
      <c r="AL35" s="20"/>
      <c r="AM35" s="82"/>
      <c r="AN35" s="82"/>
      <c r="AO35" s="82"/>
      <c r="AP35" s="66"/>
      <c r="AQ35" s="20"/>
      <c r="AR35" s="20"/>
      <c r="AS35" s="82"/>
      <c r="AT35" s="82"/>
      <c r="AU35" s="82"/>
      <c r="AV35" s="66"/>
      <c r="AW35" s="20"/>
      <c r="AX35" s="20"/>
      <c r="AY35" s="82"/>
      <c r="AZ35" s="82"/>
      <c r="BA35" s="82"/>
      <c r="BB35" s="66"/>
      <c r="BC35" s="1"/>
    </row>
    <row r="36" spans="1:55" ht="15.75" customHeight="1">
      <c r="A36" s="4"/>
      <c r="B36" s="12"/>
      <c r="C36" s="12"/>
      <c r="D36" s="12"/>
      <c r="E36" s="12"/>
      <c r="F36" s="12"/>
      <c r="G36" s="12"/>
      <c r="H36" s="12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"/>
      <c r="U36" s="1"/>
      <c r="V36" s="1"/>
      <c r="W36" s="1"/>
      <c r="X36" s="1"/>
      <c r="Y36" s="1"/>
      <c r="Z36" s="1"/>
      <c r="AA36" s="157"/>
      <c r="AB36" s="157"/>
      <c r="AC36" s="157"/>
      <c r="AD36" s="83"/>
      <c r="AE36" s="20"/>
      <c r="AF36" s="20"/>
      <c r="AG36" s="157"/>
      <c r="AH36" s="157"/>
      <c r="AI36" s="157"/>
      <c r="AJ36" s="83"/>
      <c r="AK36" s="20"/>
      <c r="AL36" s="20"/>
      <c r="AM36" s="157"/>
      <c r="AN36" s="157"/>
      <c r="AO36" s="157"/>
      <c r="AP36" s="84"/>
      <c r="AQ36" s="20"/>
      <c r="AR36" s="20"/>
      <c r="AS36" s="157"/>
      <c r="AT36" s="157"/>
      <c r="AU36" s="157"/>
      <c r="AV36" s="84"/>
      <c r="AW36" s="20"/>
      <c r="AX36" s="20"/>
      <c r="AY36" s="157"/>
      <c r="AZ36" s="157"/>
      <c r="BA36" s="157"/>
      <c r="BB36" s="84"/>
      <c r="BC36" s="1"/>
    </row>
    <row r="37" spans="1:55" ht="15.75" customHeight="1">
      <c r="A37" s="4"/>
      <c r="B37" s="190" t="s">
        <v>23</v>
      </c>
      <c r="C37" s="190"/>
      <c r="D37" s="190"/>
      <c r="E37" s="190"/>
      <c r="F37" s="85"/>
      <c r="G37" s="190" t="s">
        <v>24</v>
      </c>
      <c r="H37" s="190"/>
      <c r="I37" s="190"/>
      <c r="J37" s="190"/>
      <c r="K37" s="190" t="s">
        <v>25</v>
      </c>
      <c r="L37" s="190"/>
      <c r="M37" s="190"/>
      <c r="N37" s="190"/>
      <c r="O37" s="190"/>
      <c r="P37" s="190"/>
      <c r="Q37" s="190"/>
      <c r="R37" s="13"/>
      <c r="S37" s="13"/>
      <c r="T37" s="1"/>
      <c r="U37" s="1"/>
      <c r="V37" s="1"/>
      <c r="W37" s="1"/>
      <c r="X37" s="1"/>
      <c r="Y37" s="1"/>
      <c r="Z37" s="1"/>
      <c r="AA37" s="157"/>
      <c r="AB37" s="157"/>
      <c r="AC37" s="157"/>
      <c r="AD37" s="83"/>
      <c r="AE37" s="20"/>
      <c r="AF37" s="20"/>
      <c r="AG37" s="157"/>
      <c r="AH37" s="157"/>
      <c r="AI37" s="157"/>
      <c r="AJ37" s="83"/>
      <c r="AK37" s="20"/>
      <c r="AL37" s="20"/>
      <c r="AM37" s="157"/>
      <c r="AN37" s="157"/>
      <c r="AO37" s="157"/>
      <c r="AP37" s="84"/>
      <c r="AQ37" s="20"/>
      <c r="AR37" s="20"/>
      <c r="AS37" s="157"/>
      <c r="AT37" s="157"/>
      <c r="AU37" s="157"/>
      <c r="AV37" s="84"/>
      <c r="AW37" s="20"/>
      <c r="AX37" s="20"/>
      <c r="AY37" s="157"/>
      <c r="AZ37" s="157"/>
      <c r="BA37" s="157"/>
      <c r="BB37" s="84"/>
      <c r="BC37" s="1"/>
    </row>
    <row r="38" spans="1:55" ht="15.75" customHeight="1">
      <c r="A38" s="4"/>
      <c r="B38" s="191" t="s">
        <v>26</v>
      </c>
      <c r="C38" s="191"/>
      <c r="D38" s="191"/>
      <c r="E38" s="86"/>
      <c r="F38" s="86"/>
      <c r="G38" s="192" t="s">
        <v>26</v>
      </c>
      <c r="H38" s="192"/>
      <c r="I38" s="192"/>
      <c r="J38" s="192"/>
      <c r="K38" s="192" t="s">
        <v>26</v>
      </c>
      <c r="L38" s="192"/>
      <c r="M38" s="192"/>
      <c r="N38" s="192"/>
      <c r="O38" s="192"/>
      <c r="P38" s="192"/>
      <c r="Q38" s="192"/>
      <c r="R38" s="13"/>
      <c r="S38" s="13"/>
      <c r="T38" s="1"/>
      <c r="U38" s="1"/>
      <c r="V38" s="1"/>
      <c r="W38" s="1"/>
      <c r="X38" s="1"/>
      <c r="Y38" s="1"/>
      <c r="Z38" s="1"/>
      <c r="AA38" s="193"/>
      <c r="AB38" s="193"/>
      <c r="AC38" s="193"/>
      <c r="AD38" s="66"/>
      <c r="AE38" s="20"/>
      <c r="AF38" s="20"/>
      <c r="AG38" s="193"/>
      <c r="AH38" s="193"/>
      <c r="AI38" s="193"/>
      <c r="AJ38" s="66"/>
      <c r="AK38" s="20"/>
      <c r="AL38" s="20"/>
      <c r="AM38" s="193"/>
      <c r="AN38" s="193"/>
      <c r="AO38" s="193"/>
      <c r="AP38" s="66"/>
      <c r="AQ38" s="20"/>
      <c r="AR38" s="20"/>
      <c r="AS38" s="193"/>
      <c r="AT38" s="193"/>
      <c r="AU38" s="193"/>
      <c r="AV38" s="66"/>
      <c r="AW38" s="20"/>
      <c r="AX38" s="20"/>
      <c r="AY38" s="193"/>
      <c r="AZ38" s="193"/>
      <c r="BA38" s="193"/>
      <c r="BB38" s="66"/>
      <c r="BC38" s="1"/>
    </row>
    <row r="39" spans="1:55" ht="51" customHeight="1">
      <c r="A39" s="4"/>
      <c r="B39" s="151" t="s">
        <v>80</v>
      </c>
      <c r="C39" s="151"/>
      <c r="D39" s="151"/>
      <c r="E39" s="21"/>
      <c r="F39" s="21"/>
      <c r="G39" s="190" t="s">
        <v>29</v>
      </c>
      <c r="H39" s="190"/>
      <c r="I39" s="190"/>
      <c r="J39" s="190"/>
      <c r="K39" s="190" t="s">
        <v>39</v>
      </c>
      <c r="L39" s="190"/>
      <c r="M39" s="190"/>
      <c r="N39" s="190"/>
      <c r="O39" s="190"/>
      <c r="P39" s="190"/>
      <c r="Q39" s="190"/>
      <c r="R39" s="13"/>
      <c r="S39" s="1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4"/>
      <c r="AE39" s="1"/>
      <c r="AF39" s="1"/>
      <c r="AG39" s="1"/>
      <c r="AH39" s="1"/>
      <c r="AI39" s="1"/>
      <c r="AJ39" s="14"/>
      <c r="AK39" s="1"/>
      <c r="AL39" s="1"/>
      <c r="AM39" s="1"/>
      <c r="AN39" s="1"/>
      <c r="AO39" s="1"/>
      <c r="AP39" s="14"/>
      <c r="AQ39" s="1"/>
      <c r="AR39" s="1"/>
      <c r="AS39" s="1"/>
      <c r="AT39" s="1"/>
      <c r="AU39" s="1"/>
      <c r="AV39" s="14"/>
      <c r="AW39" s="1"/>
      <c r="AX39" s="1"/>
      <c r="AY39" s="1"/>
      <c r="AZ39" s="1"/>
      <c r="BA39" s="1"/>
      <c r="BB39" s="14"/>
      <c r="BC39" s="1"/>
    </row>
    <row r="40" spans="1:55" ht="22.5" customHeight="1">
      <c r="A40" s="4"/>
      <c r="B40" s="151"/>
      <c r="C40" s="151"/>
      <c r="D40" s="151"/>
      <c r="E40" s="21"/>
      <c r="F40" s="21"/>
      <c r="G40" s="190"/>
      <c r="H40" s="190"/>
      <c r="I40" s="190"/>
      <c r="J40" s="190"/>
      <c r="K40" s="151"/>
      <c r="L40" s="151"/>
      <c r="M40" s="151"/>
      <c r="N40" s="151"/>
      <c r="O40" s="151"/>
      <c r="P40" s="151"/>
      <c r="Q40" s="151"/>
      <c r="R40" s="13"/>
      <c r="S40" s="1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4"/>
      <c r="AE40" s="1"/>
      <c r="AF40" s="1"/>
      <c r="AG40" s="1"/>
      <c r="AH40" s="1"/>
      <c r="AI40" s="1"/>
      <c r="AJ40" s="14"/>
      <c r="AK40" s="1"/>
      <c r="AL40" s="1"/>
      <c r="AM40" s="1"/>
      <c r="AN40" s="1"/>
      <c r="AO40" s="1"/>
      <c r="AP40" s="14"/>
      <c r="AQ40" s="1"/>
      <c r="AR40" s="1"/>
      <c r="AS40" s="1"/>
      <c r="AT40" s="1"/>
      <c r="AU40" s="1"/>
      <c r="AV40" s="14"/>
      <c r="AW40" s="1"/>
      <c r="AX40" s="1"/>
      <c r="AY40" s="1"/>
      <c r="AZ40" s="1"/>
      <c r="BA40" s="1"/>
      <c r="BB40" s="14"/>
      <c r="BC40" s="1"/>
    </row>
  </sheetData>
  <autoFilter ref="A17:BC33"/>
  <mergeCells count="110">
    <mergeCell ref="E15:T15"/>
    <mergeCell ref="AY8:BC8"/>
    <mergeCell ref="E11:L11"/>
    <mergeCell ref="M11:P11"/>
    <mergeCell ref="AA11:AC11"/>
    <mergeCell ref="AS13:AX13"/>
    <mergeCell ref="AY13:BC13"/>
    <mergeCell ref="AA14:AF14"/>
    <mergeCell ref="AG14:AL14"/>
    <mergeCell ref="AM14:AR14"/>
    <mergeCell ref="AS14:AX14"/>
    <mergeCell ref="AY14:BC14"/>
    <mergeCell ref="AS11:AU11"/>
    <mergeCell ref="AG11:AI11"/>
    <mergeCell ref="AY11:BA11"/>
    <mergeCell ref="V15:Z15"/>
    <mergeCell ref="AA15:AC15"/>
    <mergeCell ref="AD15:AD16"/>
    <mergeCell ref="AE15:AE16"/>
    <mergeCell ref="X16:Y16"/>
    <mergeCell ref="AY9:BC9"/>
    <mergeCell ref="AM8:AR8"/>
    <mergeCell ref="AS8:AX8"/>
    <mergeCell ref="AG8:AL8"/>
    <mergeCell ref="BB15:BB16"/>
    <mergeCell ref="BC15:BC16"/>
    <mergeCell ref="AW15:AW16"/>
    <mergeCell ref="AM15:AO15"/>
    <mergeCell ref="AA13:AF13"/>
    <mergeCell ref="AG13:AL13"/>
    <mergeCell ref="AM13:AR13"/>
    <mergeCell ref="AY15:BA15"/>
    <mergeCell ref="AR15:AR16"/>
    <mergeCell ref="AS15:AU15"/>
    <mergeCell ref="AV15:AV16"/>
    <mergeCell ref="AF15:AF16"/>
    <mergeCell ref="AG15:AI15"/>
    <mergeCell ref="AJ15:AJ16"/>
    <mergeCell ref="AK15:AK16"/>
    <mergeCell ref="AL15:AL16"/>
    <mergeCell ref="B40:D40"/>
    <mergeCell ref="G40:J40"/>
    <mergeCell ref="K40:Q40"/>
    <mergeCell ref="AS37:AU37"/>
    <mergeCell ref="AY37:BA37"/>
    <mergeCell ref="B38:D38"/>
    <mergeCell ref="G38:J38"/>
    <mergeCell ref="K38:Q38"/>
    <mergeCell ref="AA38:AC38"/>
    <mergeCell ref="AG38:AI38"/>
    <mergeCell ref="AM38:AO38"/>
    <mergeCell ref="AS38:AU38"/>
    <mergeCell ref="B37:E37"/>
    <mergeCell ref="G37:J37"/>
    <mergeCell ref="K37:Q37"/>
    <mergeCell ref="AA37:AC37"/>
    <mergeCell ref="AG37:AI37"/>
    <mergeCell ref="AM37:AO37"/>
    <mergeCell ref="K39:Q39"/>
    <mergeCell ref="G39:J39"/>
    <mergeCell ref="B39:D39"/>
    <mergeCell ref="AY38:BA38"/>
    <mergeCell ref="A1:Z1"/>
    <mergeCell ref="A2:Z2"/>
    <mergeCell ref="AM34:AO34"/>
    <mergeCell ref="AS34:AU34"/>
    <mergeCell ref="AA34:AC34"/>
    <mergeCell ref="AG34:AI34"/>
    <mergeCell ref="A3:Z3"/>
    <mergeCell ref="A4:Z4"/>
    <mergeCell ref="A5:Z5"/>
    <mergeCell ref="A6:Z6"/>
    <mergeCell ref="A8:Z8"/>
    <mergeCell ref="AA8:AF8"/>
    <mergeCell ref="A7:D7"/>
    <mergeCell ref="E10:T10"/>
    <mergeCell ref="AG9:AL9"/>
    <mergeCell ref="AM9:AR9"/>
    <mergeCell ref="AS9:AX9"/>
    <mergeCell ref="AX15:AX16"/>
    <mergeCell ref="AP15:AP16"/>
    <mergeCell ref="AQ15:AQ16"/>
    <mergeCell ref="AM11:AO11"/>
    <mergeCell ref="AA9:AF9"/>
    <mergeCell ref="A13:D14"/>
    <mergeCell ref="E13:Z14"/>
    <mergeCell ref="BB33:BC33"/>
    <mergeCell ref="B33:E33"/>
    <mergeCell ref="AG33:AI33"/>
    <mergeCell ref="AM33:AO33"/>
    <mergeCell ref="AS33:AU33"/>
    <mergeCell ref="AX33:AZ33"/>
    <mergeCell ref="G33:Z33"/>
    <mergeCell ref="AE33:AF33"/>
    <mergeCell ref="AK33:AL33"/>
    <mergeCell ref="AQ33:AR33"/>
    <mergeCell ref="B26:B32"/>
    <mergeCell ref="C20:C22"/>
    <mergeCell ref="D20:D22"/>
    <mergeCell ref="D24:D25"/>
    <mergeCell ref="C23:C25"/>
    <mergeCell ref="C26:C32"/>
    <mergeCell ref="B18:B25"/>
    <mergeCell ref="AY36:BA36"/>
    <mergeCell ref="AS36:AU36"/>
    <mergeCell ref="AM36:AO36"/>
    <mergeCell ref="AG36:AI36"/>
    <mergeCell ref="AA36:AC36"/>
    <mergeCell ref="AY34:BA34"/>
    <mergeCell ref="AA33:AC33"/>
  </mergeCells>
  <conditionalFormatting sqref="BA33 AD18:AD33 BB18:BB33 AJ18:AJ33 AP18:AP33 AV18:AV33">
    <cfRule type="containsText" dxfId="3" priority="219" operator="containsText" text="N/A">
      <formula>NOT(ISERROR(SEARCH("N/A",AD18)))</formula>
    </cfRule>
    <cfRule type="cellIs" dxfId="2" priority="220" operator="between">
      <formula>#REF!</formula>
      <formula>#REF!</formula>
    </cfRule>
    <cfRule type="cellIs" dxfId="1" priority="221" operator="between">
      <formula>#REF!</formula>
      <formula>#REF!</formula>
    </cfRule>
    <cfRule type="cellIs" dxfId="0" priority="222" operator="between">
      <formula>#REF!</formula>
      <formula>#REF!</formula>
    </cfRule>
  </conditionalFormatting>
  <conditionalFormatting sqref="AD33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J33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33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V33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A3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A18:BA33">
    <cfRule type="colorScale" priority="6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0">
    <dataValidation type="list" allowBlank="1" showInputMessage="1" showErrorMessage="1" sqref="AC5">
      <formula1>$BC$8:$BC$11</formula1>
    </dataValidation>
    <dataValidation type="list" allowBlank="1" showInputMessage="1" showErrorMessage="1" sqref="G26:G32">
      <formula1>META02</formula1>
    </dataValidation>
    <dataValidation type="list" allowBlank="1" showInputMessage="1" showErrorMessage="1" error="Escriba un texto " promptTitle="Cualquier contenido" sqref="G18:G25">
      <formula1>META02</formula1>
    </dataValidation>
    <dataValidation type="list" allowBlank="1" showInputMessage="1" showErrorMessage="1" sqref="K18:K32">
      <formula1>PROGRAMACION</formula1>
    </dataValidation>
    <dataValidation type="list" allowBlank="1" showInputMessage="1" showErrorMessage="1" sqref="R26:R32">
      <formula1>INDICADOR</formula1>
    </dataValidation>
    <dataValidation type="list" allowBlank="1" showInputMessage="1" showErrorMessage="1" sqref="V18:V32">
      <formula1>FUENTE</formula1>
    </dataValidation>
    <dataValidation type="list" allowBlank="1" showInputMessage="1" showErrorMessage="1" sqref="W18:W32">
      <formula1>RUBROS</formula1>
    </dataValidation>
    <dataValidation type="list" allowBlank="1" showInputMessage="1" showErrorMessage="1" sqref="X18:X32">
      <formula1>CODIGO</formula1>
    </dataValidation>
    <dataValidation type="list" allowBlank="1" showInputMessage="1" showErrorMessage="1" sqref="U18:U32">
      <formula1>CONTRALORIA</formula1>
    </dataValidation>
    <dataValidation type="list" allowBlank="1" showInputMessage="1" showErrorMessage="1" sqref="R18:R25">
      <formula1>INDICADOR</formula1>
    </dataValidation>
  </dataValidations>
  <pageMargins left="0.37" right="0.28000000000000003" top="0.74803149606299213" bottom="0.74803149606299213" header="0.31496062992125984" footer="0.31496062992125984"/>
  <pageSetup paperSize="14" scale="40" orientation="landscape" horizontalDpi="4294967293" verticalDpi="0" r:id="rId1"/>
  <colBreaks count="1" manualBreakCount="1">
    <brk id="26" max="4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topLeftCell="A2" zoomScale="55" zoomScaleNormal="55" workbookViewId="0">
      <selection activeCell="C3" sqref="C3:C6"/>
    </sheetView>
  </sheetViews>
  <sheetFormatPr baseColWidth="10" defaultRowHeight="1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</cols>
  <sheetData>
    <row r="1" spans="1:8">
      <c r="A1" t="s">
        <v>46</v>
      </c>
      <c r="B1" t="s">
        <v>32</v>
      </c>
      <c r="C1" t="s">
        <v>49</v>
      </c>
      <c r="D1" t="s">
        <v>51</v>
      </c>
      <c r="F1" t="s">
        <v>20</v>
      </c>
    </row>
    <row r="2" spans="1:8">
      <c r="A2" t="s">
        <v>40</v>
      </c>
      <c r="B2" t="s">
        <v>47</v>
      </c>
      <c r="D2" t="s">
        <v>52</v>
      </c>
      <c r="F2" t="s">
        <v>58</v>
      </c>
    </row>
    <row r="3" spans="1:8">
      <c r="A3" t="s">
        <v>41</v>
      </c>
      <c r="B3" t="s">
        <v>48</v>
      </c>
      <c r="C3" t="s">
        <v>109</v>
      </c>
      <c r="D3" t="s">
        <v>53</v>
      </c>
      <c r="F3" t="s">
        <v>59</v>
      </c>
    </row>
    <row r="4" spans="1:8">
      <c r="A4" t="s">
        <v>42</v>
      </c>
      <c r="C4" t="s">
        <v>111</v>
      </c>
      <c r="D4" t="s">
        <v>54</v>
      </c>
      <c r="F4" t="s">
        <v>60</v>
      </c>
    </row>
    <row r="5" spans="1:8">
      <c r="A5" t="s">
        <v>43</v>
      </c>
      <c r="C5" t="s">
        <v>112</v>
      </c>
      <c r="D5" t="s">
        <v>55</v>
      </c>
    </row>
    <row r="6" spans="1:8">
      <c r="A6" t="s">
        <v>44</v>
      </c>
      <c r="C6" t="s">
        <v>119</v>
      </c>
      <c r="E6" t="s">
        <v>74</v>
      </c>
      <c r="G6" t="s">
        <v>75</v>
      </c>
    </row>
    <row r="7" spans="1:8">
      <c r="A7" t="s">
        <v>45</v>
      </c>
      <c r="E7" t="s">
        <v>56</v>
      </c>
      <c r="G7" t="s">
        <v>76</v>
      </c>
    </row>
    <row r="8" spans="1:8">
      <c r="E8" t="s">
        <v>57</v>
      </c>
      <c r="G8" t="s">
        <v>77</v>
      </c>
    </row>
    <row r="9" spans="1:8">
      <c r="E9" t="s">
        <v>72</v>
      </c>
    </row>
    <row r="10" spans="1:8">
      <c r="E10" t="s">
        <v>73</v>
      </c>
    </row>
    <row r="12" spans="1:8" s="24" customFormat="1" ht="74.25" customHeight="1">
      <c r="A12" s="34"/>
      <c r="C12" s="35"/>
      <c r="D12" s="27"/>
      <c r="H12" s="24" t="s">
        <v>81</v>
      </c>
    </row>
    <row r="13" spans="1:8" s="24" customFormat="1" ht="74.25" customHeight="1">
      <c r="A13" s="34"/>
      <c r="C13" s="35"/>
      <c r="D13" s="27"/>
      <c r="H13" s="24" t="s">
        <v>82</v>
      </c>
    </row>
    <row r="14" spans="1:8" s="24" customFormat="1" ht="74.25" customHeight="1">
      <c r="A14" s="34"/>
      <c r="C14" s="35"/>
      <c r="D14" s="23"/>
      <c r="H14" s="24" t="s">
        <v>83</v>
      </c>
    </row>
    <row r="15" spans="1:8" s="24" customFormat="1" ht="74.25" customHeight="1">
      <c r="A15" s="34"/>
      <c r="C15" s="35"/>
      <c r="D15" s="23"/>
      <c r="H15" s="24" t="s">
        <v>84</v>
      </c>
    </row>
    <row r="16" spans="1:8" s="24" customFormat="1" ht="74.25" customHeight="1" thickBot="1">
      <c r="A16" s="34"/>
      <c r="C16" s="35"/>
      <c r="D16" s="26"/>
    </row>
    <row r="17" spans="1:4" s="24" customFormat="1" ht="74.25" customHeight="1">
      <c r="A17" s="34"/>
      <c r="C17" s="35"/>
      <c r="D17" s="25"/>
    </row>
    <row r="18" spans="1:4" s="24" customFormat="1" ht="74.25" customHeight="1">
      <c r="A18" s="34"/>
      <c r="C18" s="35"/>
      <c r="D18" s="27"/>
    </row>
    <row r="19" spans="1:4" s="24" customFormat="1" ht="74.25" customHeight="1">
      <c r="A19" s="34"/>
      <c r="C19" s="35"/>
      <c r="D19" s="27"/>
    </row>
    <row r="20" spans="1:4" s="24" customFormat="1" ht="74.25" customHeight="1">
      <c r="A20" s="34"/>
      <c r="C20" s="35"/>
      <c r="D20" s="27"/>
    </row>
    <row r="21" spans="1:4" s="24" customFormat="1" ht="74.25" customHeight="1" thickBot="1">
      <c r="A21" s="34"/>
      <c r="C21" s="36"/>
      <c r="D21" s="27"/>
    </row>
    <row r="22" spans="1:4" ht="18.75" thickBot="1">
      <c r="C22" s="36"/>
      <c r="D22" s="25"/>
    </row>
    <row r="23" spans="1:4" ht="18.75" thickBot="1">
      <c r="C23" s="36"/>
      <c r="D23" s="22"/>
    </row>
    <row r="24" spans="1:4" ht="18">
      <c r="C24" s="37"/>
      <c r="D24" s="25"/>
    </row>
    <row r="25" spans="1:4" ht="18">
      <c r="C25" s="37"/>
      <c r="D25" s="27"/>
    </row>
    <row r="26" spans="1:4" ht="18">
      <c r="C26" s="37"/>
      <c r="D26" s="27"/>
    </row>
    <row r="27" spans="1:4" ht="18.75" thickBot="1">
      <c r="C27" s="37"/>
      <c r="D27" s="26"/>
    </row>
    <row r="28" spans="1:4" ht="18">
      <c r="C28" s="37"/>
      <c r="D28" s="25"/>
    </row>
    <row r="29" spans="1:4" ht="18">
      <c r="C29" s="37"/>
      <c r="D29" s="27"/>
    </row>
    <row r="30" spans="1:4" ht="18">
      <c r="C30" s="37"/>
      <c r="D30" s="27"/>
    </row>
    <row r="31" spans="1:4" ht="18">
      <c r="C31" s="37"/>
      <c r="D31" s="27"/>
    </row>
    <row r="32" spans="1:4" ht="18">
      <c r="C32" s="38"/>
      <c r="D32" s="27"/>
    </row>
    <row r="33" spans="3:4" ht="18">
      <c r="C33" s="38"/>
      <c r="D33" s="27"/>
    </row>
    <row r="34" spans="3:4" ht="18">
      <c r="C34" s="38"/>
      <c r="D34" s="26"/>
    </row>
    <row r="35" spans="3:4" ht="18">
      <c r="C35" s="38"/>
      <c r="D35" s="26"/>
    </row>
    <row r="36" spans="3:4" ht="18">
      <c r="C36" s="38"/>
      <c r="D36" s="26"/>
    </row>
    <row r="37" spans="3:4" ht="18">
      <c r="C37" s="38"/>
      <c r="D37" s="26"/>
    </row>
    <row r="38" spans="3:4" ht="18">
      <c r="C38" s="38"/>
      <c r="D38" s="29"/>
    </row>
    <row r="39" spans="3:4" ht="18">
      <c r="C39" s="38"/>
      <c r="D39" s="29"/>
    </row>
    <row r="40" spans="3:4" ht="18">
      <c r="C40" s="39"/>
      <c r="D40" s="29"/>
    </row>
    <row r="41" spans="3:4" ht="18">
      <c r="C41" s="39"/>
      <c r="D41" s="29"/>
    </row>
    <row r="42" spans="3:4" ht="18.75" thickBot="1">
      <c r="C42" s="40"/>
      <c r="D42" s="29"/>
    </row>
    <row r="43" spans="3:4" ht="18">
      <c r="C43" s="41"/>
      <c r="D43" s="25"/>
    </row>
    <row r="44" spans="3:4" ht="18">
      <c r="C44" s="42"/>
      <c r="D44" s="26"/>
    </row>
    <row r="45" spans="3:4" ht="18">
      <c r="C45" s="42"/>
      <c r="D45" s="26"/>
    </row>
    <row r="46" spans="3:4" ht="18">
      <c r="C46" s="42"/>
      <c r="D46" s="29"/>
    </row>
    <row r="47" spans="3:4" ht="18.75" thickBot="1">
      <c r="C47" s="43"/>
      <c r="D47" s="28"/>
    </row>
    <row r="48" spans="3:4" ht="18">
      <c r="C48" s="44"/>
    </row>
    <row r="49" spans="3:3" ht="18">
      <c r="C49" s="44"/>
    </row>
    <row r="50" spans="3:3" ht="18">
      <c r="C50" s="44"/>
    </row>
    <row r="51" spans="3:3" ht="18">
      <c r="C51" s="44"/>
    </row>
    <row r="52" spans="3:3" ht="18">
      <c r="C52" s="45"/>
    </row>
    <row r="53" spans="3:3" ht="18">
      <c r="C53" s="45"/>
    </row>
    <row r="54" spans="3:3" ht="18">
      <c r="C54" s="45"/>
    </row>
    <row r="55" spans="3:3" ht="18">
      <c r="C55" s="45"/>
    </row>
    <row r="56" spans="3:3" ht="18">
      <c r="C56" s="46"/>
    </row>
    <row r="57" spans="3:3" ht="18">
      <c r="C57" s="47"/>
    </row>
    <row r="58" spans="3:3" ht="18">
      <c r="C58" s="47"/>
    </row>
    <row r="59" spans="3:3" ht="18">
      <c r="C59" s="47"/>
    </row>
    <row r="60" spans="3:3" ht="18.75" thickBot="1">
      <c r="C60" s="48"/>
    </row>
    <row r="61" spans="3:3" ht="18">
      <c r="C61" s="49"/>
    </row>
    <row r="62" spans="3:3" ht="18">
      <c r="C62" s="50"/>
    </row>
    <row r="63" spans="3:3" ht="18">
      <c r="C63" s="50"/>
    </row>
    <row r="64" spans="3:3" ht="18">
      <c r="C64" s="50"/>
    </row>
    <row r="65" spans="3:3" ht="18">
      <c r="C65" s="50"/>
    </row>
    <row r="66" spans="3:3" ht="18">
      <c r="C66" s="51"/>
    </row>
    <row r="67" spans="3:3" ht="18">
      <c r="C67" s="51"/>
    </row>
    <row r="68" spans="3:3" ht="18">
      <c r="C68" s="51"/>
    </row>
    <row r="69" spans="3:3" ht="18">
      <c r="C69" s="51"/>
    </row>
    <row r="70" spans="3:3" ht="18">
      <c r="C70" s="51"/>
    </row>
    <row r="71" spans="3:3" ht="18">
      <c r="C71" s="52"/>
    </row>
    <row r="72" spans="3:3" ht="18">
      <c r="C72" s="51"/>
    </row>
    <row r="73" spans="3:3" ht="18">
      <c r="C73" s="51"/>
    </row>
    <row r="74" spans="3:3" ht="18">
      <c r="C74" s="51"/>
    </row>
    <row r="75" spans="3:3" ht="18">
      <c r="C75" s="51"/>
    </row>
    <row r="76" spans="3:3" ht="18">
      <c r="C76" s="51"/>
    </row>
    <row r="77" spans="3:3" ht="18">
      <c r="C77" s="51"/>
    </row>
    <row r="78" spans="3:3" ht="18">
      <c r="C78" s="51"/>
    </row>
    <row r="79" spans="3:3" ht="18">
      <c r="C79" s="50"/>
    </row>
    <row r="80" spans="3:3" ht="18">
      <c r="C80" s="50"/>
    </row>
    <row r="81" spans="3:3" ht="18">
      <c r="C81" s="50"/>
    </row>
    <row r="82" spans="3:3" ht="18">
      <c r="C82" s="50"/>
    </row>
    <row r="83" spans="3:3" ht="18">
      <c r="C83" s="50"/>
    </row>
    <row r="84" spans="3:3" ht="18">
      <c r="C84" s="50"/>
    </row>
    <row r="85" spans="3:3" ht="18">
      <c r="C85" s="53"/>
    </row>
    <row r="86" spans="3:3" ht="18">
      <c r="C86" s="50"/>
    </row>
    <row r="87" spans="3:3" ht="18">
      <c r="C87" s="50"/>
    </row>
    <row r="88" spans="3:3" ht="18.75" thickBot="1">
      <c r="C88" s="54"/>
    </row>
    <row r="89" spans="3:3" ht="18">
      <c r="C89" s="55"/>
    </row>
    <row r="90" spans="3:3" ht="18">
      <c r="C90" s="51"/>
    </row>
    <row r="91" spans="3:3" ht="18">
      <c r="C91" s="51"/>
    </row>
    <row r="92" spans="3:3" ht="18">
      <c r="C92" s="51"/>
    </row>
    <row r="93" spans="3:3" ht="18">
      <c r="C93" s="51"/>
    </row>
    <row r="94" spans="3:3" ht="18.75" thickBot="1">
      <c r="C94" s="56"/>
    </row>
    <row r="99" spans="2:3">
      <c r="B99" t="s">
        <v>36</v>
      </c>
      <c r="C99" t="s">
        <v>61</v>
      </c>
    </row>
    <row r="100" spans="2:3">
      <c r="B100" s="31">
        <v>1167</v>
      </c>
      <c r="C100" s="24" t="s">
        <v>62</v>
      </c>
    </row>
    <row r="101" spans="2:3" ht="30">
      <c r="B101" s="31">
        <v>1131</v>
      </c>
      <c r="C101" s="24" t="s">
        <v>63</v>
      </c>
    </row>
    <row r="102" spans="2:3">
      <c r="B102" s="31">
        <v>1177</v>
      </c>
      <c r="C102" s="24" t="s">
        <v>64</v>
      </c>
    </row>
    <row r="103" spans="2:3" ht="30">
      <c r="B103" s="31">
        <v>1094</v>
      </c>
      <c r="C103" s="24" t="s">
        <v>65</v>
      </c>
    </row>
    <row r="104" spans="2:3">
      <c r="B104" s="31">
        <v>1128</v>
      </c>
      <c r="C104" s="24" t="s">
        <v>66</v>
      </c>
    </row>
    <row r="105" spans="2:3" ht="30">
      <c r="B105" s="31">
        <v>1095</v>
      </c>
      <c r="C105" s="24" t="s">
        <v>67</v>
      </c>
    </row>
    <row r="106" spans="2:3" ht="30">
      <c r="B106" s="31">
        <v>1129</v>
      </c>
      <c r="C106" s="24" t="s">
        <v>68</v>
      </c>
    </row>
    <row r="107" spans="2:3" ht="45">
      <c r="B107" s="31">
        <v>1120</v>
      </c>
      <c r="C107" s="24" t="s">
        <v>69</v>
      </c>
    </row>
    <row r="108" spans="2:3">
      <c r="B108" s="30"/>
    </row>
    <row r="109" spans="2:3">
      <c r="B109" s="30"/>
    </row>
  </sheetData>
  <conditionalFormatting sqref="C13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17</vt:i4>
      </vt:variant>
    </vt:vector>
  </HeadingPairs>
  <TitlesOfParts>
    <vt:vector size="19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  <vt:lpstr>'PLAN GESTION POR PROCESO'!Títulos_a_imprimir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juan.jimenez</cp:lastModifiedBy>
  <cp:lastPrinted>2017-02-28T14:40:47Z</cp:lastPrinted>
  <dcterms:created xsi:type="dcterms:W3CDTF">2016-04-29T15:58:00Z</dcterms:created>
  <dcterms:modified xsi:type="dcterms:W3CDTF">2017-03-01T15:24:13Z</dcterms:modified>
</cp:coreProperties>
</file>