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6930" tabRatio="684" activeTab="1"/>
  </bookViews>
  <sheets>
    <sheet name="PLAN GESTION POR PROCESO" sheetId="1" r:id="rId1"/>
    <sheet name="PLAN AJUSTADO DGTH 2017" sheetId="3" r:id="rId2"/>
    <sheet name="Hoja1" sheetId="4" r:id="rId3"/>
    <sheet name="Hoja2" sheetId="2" state="hidden" r:id="rId4"/>
  </sheets>
  <definedNames>
    <definedName name="_xlnm.Print_Area" localSheetId="0">'PLAN GESTION POR PROCESO'!$A$1:$BC$55</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Hoja2!$C$6:$C$9</definedName>
    <definedName name="META2">Hoja2!$C$6:$C$8</definedName>
    <definedName name="METAO02">Hoja2!$C$6:$C$9</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25725"/>
</workbook>
</file>

<file path=xl/calcChain.xml><?xml version="1.0" encoding="utf-8"?>
<calcChain xmlns="http://schemas.openxmlformats.org/spreadsheetml/2006/main">
  <c r="AZ30" i="3"/>
  <c r="AZ27"/>
  <c r="AZ26"/>
  <c r="AZ25"/>
  <c r="AZ24"/>
  <c r="AZ23"/>
  <c r="AZ22"/>
  <c r="E9" i="4" l="1"/>
  <c r="AA23" i="3" l="1"/>
  <c r="AG23"/>
  <c r="AM23"/>
  <c r="AS23"/>
  <c r="AY23"/>
  <c r="AA22"/>
  <c r="AG22"/>
  <c r="AM22"/>
  <c r="AS22"/>
  <c r="AY22"/>
  <c r="F39" l="1"/>
  <c r="BA38"/>
  <c r="AZ38"/>
  <c r="AY38"/>
  <c r="AT38"/>
  <c r="AV38" s="1"/>
  <c r="AS38"/>
  <c r="AN38"/>
  <c r="AP38" s="1"/>
  <c r="AM38"/>
  <c r="AH38"/>
  <c r="AJ38" s="1"/>
  <c r="AG38"/>
  <c r="AB38"/>
  <c r="AD38" s="1"/>
  <c r="AA38"/>
  <c r="Y38"/>
  <c r="BA37"/>
  <c r="AZ37"/>
  <c r="AY37"/>
  <c r="AT37"/>
  <c r="AV37" s="1"/>
  <c r="AS37"/>
  <c r="AN37"/>
  <c r="AP37" s="1"/>
  <c r="AM37"/>
  <c r="AH37"/>
  <c r="AJ37" s="1"/>
  <c r="AG37"/>
  <c r="AB37"/>
  <c r="AD37" s="1"/>
  <c r="AA37"/>
  <c r="Y37"/>
  <c r="BA36"/>
  <c r="AZ36"/>
  <c r="AY36"/>
  <c r="AT36"/>
  <c r="AV36" s="1"/>
  <c r="AS36"/>
  <c r="AN36"/>
  <c r="AP36" s="1"/>
  <c r="AM36"/>
  <c r="AH36"/>
  <c r="AJ36" s="1"/>
  <c r="AG36"/>
  <c r="AB36"/>
  <c r="AD36" s="1"/>
  <c r="AA36"/>
  <c r="Y36"/>
  <c r="BA35"/>
  <c r="AZ35"/>
  <c r="AY35"/>
  <c r="AT35"/>
  <c r="AV35" s="1"/>
  <c r="AS35"/>
  <c r="AN35"/>
  <c r="AP35" s="1"/>
  <c r="AM35"/>
  <c r="AH35"/>
  <c r="AJ35" s="1"/>
  <c r="AG35"/>
  <c r="AB35"/>
  <c r="AD35" s="1"/>
  <c r="AA35"/>
  <c r="Y35"/>
  <c r="BA34"/>
  <c r="AZ34"/>
  <c r="AY34"/>
  <c r="AT34"/>
  <c r="AV34" s="1"/>
  <c r="AS34"/>
  <c r="AN34"/>
  <c r="AP34" s="1"/>
  <c r="AM34"/>
  <c r="AH34"/>
  <c r="AJ34" s="1"/>
  <c r="AG34"/>
  <c r="AB34"/>
  <c r="AD34" s="1"/>
  <c r="AA34"/>
  <c r="Y34"/>
  <c r="BA33"/>
  <c r="AZ33"/>
  <c r="AY33"/>
  <c r="AT33"/>
  <c r="AV33" s="1"/>
  <c r="AS33"/>
  <c r="AN33"/>
  <c r="AP33" s="1"/>
  <c r="AM33"/>
  <c r="AH33"/>
  <c r="AJ33" s="1"/>
  <c r="AG33"/>
  <c r="AB33"/>
  <c r="AD33" s="1"/>
  <c r="AA33"/>
  <c r="Y33"/>
  <c r="BA32"/>
  <c r="AZ32"/>
  <c r="AY32"/>
  <c r="AT32"/>
  <c r="AV32" s="1"/>
  <c r="AS32"/>
  <c r="AN32"/>
  <c r="AP32" s="1"/>
  <c r="AM32"/>
  <c r="AH32"/>
  <c r="AJ32" s="1"/>
  <c r="AG32"/>
  <c r="AB32"/>
  <c r="AD32" s="1"/>
  <c r="AA32"/>
  <c r="Y32"/>
  <c r="BA31"/>
  <c r="AZ31"/>
  <c r="AY31"/>
  <c r="AT31"/>
  <c r="AV31" s="1"/>
  <c r="AS31"/>
  <c r="AN31"/>
  <c r="AP31" s="1"/>
  <c r="AM31"/>
  <c r="AH31"/>
  <c r="AJ31" s="1"/>
  <c r="AG31"/>
  <c r="AB31"/>
  <c r="AD31" s="1"/>
  <c r="AA31"/>
  <c r="Y31"/>
  <c r="BA28"/>
  <c r="AZ28"/>
  <c r="AY28"/>
  <c r="AT28"/>
  <c r="AV28" s="1"/>
  <c r="AS28"/>
  <c r="AN28"/>
  <c r="AP28" s="1"/>
  <c r="AM28"/>
  <c r="AH28"/>
  <c r="AJ28" s="1"/>
  <c r="AG28"/>
  <c r="AB28"/>
  <c r="AD28" s="1"/>
  <c r="AA28"/>
  <c r="Y28"/>
  <c r="BA21"/>
  <c r="AZ21"/>
  <c r="AY21"/>
  <c r="AT21"/>
  <c r="AV21" s="1"/>
  <c r="AS21"/>
  <c r="AN21"/>
  <c r="AP21" s="1"/>
  <c r="AM21"/>
  <c r="AH21"/>
  <c r="AJ21" s="1"/>
  <c r="AG21"/>
  <c r="AB21"/>
  <c r="AD21" s="1"/>
  <c r="AA21"/>
  <c r="Y21"/>
  <c r="BA20"/>
  <c r="AZ20"/>
  <c r="AY20"/>
  <c r="AT20"/>
  <c r="AV20" s="1"/>
  <c r="AS20"/>
  <c r="AN20"/>
  <c r="AP20" s="1"/>
  <c r="AM20"/>
  <c r="AH20"/>
  <c r="AJ20" s="1"/>
  <c r="AG20"/>
  <c r="AB20"/>
  <c r="AD20" s="1"/>
  <c r="AA20"/>
  <c r="Y20"/>
  <c r="BA29"/>
  <c r="AZ29"/>
  <c r="AY29"/>
  <c r="AT29"/>
  <c r="AV29" s="1"/>
  <c r="AS29"/>
  <c r="AN29"/>
  <c r="AP29" s="1"/>
  <c r="AM29"/>
  <c r="AH29"/>
  <c r="AJ29" s="1"/>
  <c r="AG29"/>
  <c r="AB29"/>
  <c r="AD29" s="1"/>
  <c r="AA29"/>
  <c r="Y29"/>
  <c r="BA19"/>
  <c r="AZ19"/>
  <c r="AY19"/>
  <c r="AT19"/>
  <c r="AV19" s="1"/>
  <c r="AS19"/>
  <c r="AN19"/>
  <c r="AP19" s="1"/>
  <c r="AM19"/>
  <c r="AH19"/>
  <c r="AJ19" s="1"/>
  <c r="AG19"/>
  <c r="AB19"/>
  <c r="AD19" s="1"/>
  <c r="AA19"/>
  <c r="Y19"/>
  <c r="BA18"/>
  <c r="AZ18"/>
  <c r="AY18"/>
  <c r="AT18"/>
  <c r="AV18" s="1"/>
  <c r="AV39" s="1"/>
  <c r="AS18"/>
  <c r="AN18"/>
  <c r="AP18" s="1"/>
  <c r="AP39" s="1"/>
  <c r="AM18"/>
  <c r="AH18"/>
  <c r="AJ18" s="1"/>
  <c r="AG18"/>
  <c r="AB18"/>
  <c r="AD18" s="1"/>
  <c r="AD39" s="1"/>
  <c r="AA18"/>
  <c r="Y18"/>
  <c r="A1"/>
  <c r="AJ39" l="1"/>
  <c r="BA39"/>
  <c r="AN20" i="1" l="1"/>
  <c r="AN21"/>
  <c r="AN22"/>
  <c r="AN23"/>
  <c r="AN24"/>
  <c r="AN32"/>
  <c r="AN34"/>
  <c r="AN35"/>
  <c r="AN40"/>
  <c r="AN41"/>
  <c r="AN42"/>
  <c r="AN43"/>
  <c r="AN44"/>
  <c r="AN45"/>
  <c r="AN46"/>
  <c r="AN47"/>
  <c r="F48"/>
  <c r="A1"/>
  <c r="BA18" l="1"/>
  <c r="BA19"/>
  <c r="BA20"/>
  <c r="BA21"/>
  <c r="BA22"/>
  <c r="BA23"/>
  <c r="BA24"/>
  <c r="BA32"/>
  <c r="BA34"/>
  <c r="BA35"/>
  <c r="BA40"/>
  <c r="BA41"/>
  <c r="BA42"/>
  <c r="BA43"/>
  <c r="BA44"/>
  <c r="BA45"/>
  <c r="BA46"/>
  <c r="BA47"/>
  <c r="AZ18"/>
  <c r="AZ19"/>
  <c r="AZ20"/>
  <c r="AZ21"/>
  <c r="AZ22"/>
  <c r="AZ23"/>
  <c r="AZ24"/>
  <c r="AZ32"/>
  <c r="AZ34"/>
  <c r="AZ35"/>
  <c r="AZ40"/>
  <c r="AZ41"/>
  <c r="AZ42"/>
  <c r="AZ43"/>
  <c r="AZ44"/>
  <c r="AZ45"/>
  <c r="AZ46"/>
  <c r="AZ47"/>
  <c r="AY18"/>
  <c r="AY19"/>
  <c r="AY20"/>
  <c r="AY21"/>
  <c r="AY22"/>
  <c r="AY23"/>
  <c r="AY24"/>
  <c r="AY32"/>
  <c r="AY34"/>
  <c r="AY35"/>
  <c r="AY40"/>
  <c r="AY41"/>
  <c r="AY42"/>
  <c r="AY43"/>
  <c r="AY44"/>
  <c r="AY45"/>
  <c r="AY46"/>
  <c r="AY47"/>
  <c r="AT18"/>
  <c r="AV18" s="1"/>
  <c r="AV48" s="1"/>
  <c r="AT19"/>
  <c r="AV19" s="1"/>
  <c r="AT20"/>
  <c r="AV20" s="1"/>
  <c r="AT21"/>
  <c r="AV21" s="1"/>
  <c r="AT22"/>
  <c r="AV22" s="1"/>
  <c r="AT23"/>
  <c r="AV23" s="1"/>
  <c r="AT24"/>
  <c r="AV24" s="1"/>
  <c r="AT32"/>
  <c r="AV32" s="1"/>
  <c r="AT34"/>
  <c r="AV34" s="1"/>
  <c r="AT35"/>
  <c r="AV35" s="1"/>
  <c r="AT40"/>
  <c r="AV40" s="1"/>
  <c r="AT41"/>
  <c r="AV41" s="1"/>
  <c r="AT42"/>
  <c r="AV42" s="1"/>
  <c r="AT43"/>
  <c r="AV43" s="1"/>
  <c r="AT44"/>
  <c r="AV44" s="1"/>
  <c r="AT45"/>
  <c r="AV45" s="1"/>
  <c r="AT46"/>
  <c r="AV46" s="1"/>
  <c r="AT47"/>
  <c r="AV47" s="1"/>
  <c r="AP20"/>
  <c r="AP21"/>
  <c r="AP22"/>
  <c r="AP24"/>
  <c r="AP32"/>
  <c r="AP34"/>
  <c r="AP45"/>
  <c r="AP46"/>
  <c r="AP47"/>
  <c r="AH18"/>
  <c r="AJ18" s="1"/>
  <c r="AJ48" s="1"/>
  <c r="AH19"/>
  <c r="AJ19" s="1"/>
  <c r="AH20"/>
  <c r="AJ20" s="1"/>
  <c r="AH21"/>
  <c r="AJ21" s="1"/>
  <c r="AH22"/>
  <c r="AJ22" s="1"/>
  <c r="AH23"/>
  <c r="AJ23" s="1"/>
  <c r="AH24"/>
  <c r="AJ24" s="1"/>
  <c r="AH32"/>
  <c r="AJ32" s="1"/>
  <c r="AH34"/>
  <c r="AJ34" s="1"/>
  <c r="AH35"/>
  <c r="AJ35" s="1"/>
  <c r="AH40"/>
  <c r="AJ40" s="1"/>
  <c r="AH41"/>
  <c r="AJ41" s="1"/>
  <c r="AH42"/>
  <c r="AJ42" s="1"/>
  <c r="AH43"/>
  <c r="AJ43" s="1"/>
  <c r="AH44"/>
  <c r="AJ44" s="1"/>
  <c r="AH45"/>
  <c r="AJ45" s="1"/>
  <c r="AH46"/>
  <c r="AJ46" s="1"/>
  <c r="AH47"/>
  <c r="AJ47" s="1"/>
  <c r="AG18"/>
  <c r="AG19"/>
  <c r="AG20"/>
  <c r="AG21"/>
  <c r="AG22"/>
  <c r="AG23"/>
  <c r="AG24"/>
  <c r="AG32"/>
  <c r="AG34"/>
  <c r="AG35"/>
  <c r="AG40"/>
  <c r="AG41"/>
  <c r="AG42"/>
  <c r="AG43"/>
  <c r="AG44"/>
  <c r="AG45"/>
  <c r="AG46"/>
  <c r="AG47"/>
  <c r="AA18"/>
  <c r="AA19"/>
  <c r="AA20"/>
  <c r="AA21"/>
  <c r="AA22"/>
  <c r="AA23"/>
  <c r="AA24"/>
  <c r="AA32"/>
  <c r="AA34"/>
  <c r="AA35"/>
  <c r="AA40"/>
  <c r="AA41"/>
  <c r="AA42"/>
  <c r="AA43"/>
  <c r="AA44"/>
  <c r="AA45"/>
  <c r="AA46"/>
  <c r="AA47"/>
  <c r="AS18"/>
  <c r="AS19"/>
  <c r="AS20"/>
  <c r="AS21"/>
  <c r="AS22"/>
  <c r="AS23"/>
  <c r="AS24"/>
  <c r="AS32"/>
  <c r="AS34"/>
  <c r="AS35"/>
  <c r="AS40"/>
  <c r="AS41"/>
  <c r="AS42"/>
  <c r="AS43"/>
  <c r="AS44"/>
  <c r="AS45"/>
  <c r="AS46"/>
  <c r="AS47"/>
  <c r="AM18"/>
  <c r="AM19"/>
  <c r="AM20"/>
  <c r="AM21"/>
  <c r="AM22"/>
  <c r="AM23"/>
  <c r="AM24"/>
  <c r="AM32"/>
  <c r="AM34"/>
  <c r="AM35"/>
  <c r="AM40"/>
  <c r="AM41"/>
  <c r="AM42"/>
  <c r="AM43"/>
  <c r="AM44"/>
  <c r="AM45"/>
  <c r="AM46"/>
  <c r="AM47"/>
  <c r="AB18"/>
  <c r="AD18" s="1"/>
  <c r="AD48" s="1"/>
  <c r="AB19"/>
  <c r="AD19" s="1"/>
  <c r="AB20"/>
  <c r="AD20" s="1"/>
  <c r="AB21"/>
  <c r="AD21" s="1"/>
  <c r="AB22"/>
  <c r="AD22" s="1"/>
  <c r="AB23"/>
  <c r="AD23" s="1"/>
  <c r="AB24"/>
  <c r="AD24" s="1"/>
  <c r="AB32"/>
  <c r="AD32" s="1"/>
  <c r="AB34"/>
  <c r="AD34" s="1"/>
  <c r="AB35"/>
  <c r="AD35" s="1"/>
  <c r="AB40"/>
  <c r="AD40" s="1"/>
  <c r="AB41"/>
  <c r="AD41" s="1"/>
  <c r="AB42"/>
  <c r="AD42" s="1"/>
  <c r="AB43"/>
  <c r="AD43" s="1"/>
  <c r="AB44"/>
  <c r="AD44" s="1"/>
  <c r="AB45"/>
  <c r="AD45" s="1"/>
  <c r="AB46"/>
  <c r="AD46" s="1"/>
  <c r="AB47"/>
  <c r="AD47" s="1"/>
  <c r="Y18"/>
  <c r="Y19"/>
  <c r="Y20"/>
  <c r="Y21"/>
  <c r="Y22"/>
  <c r="Y23"/>
  <c r="Y24"/>
  <c r="Y32"/>
  <c r="Y34"/>
  <c r="Y35"/>
  <c r="Y40"/>
  <c r="Y41"/>
  <c r="Y42"/>
  <c r="Y43"/>
  <c r="Y44"/>
  <c r="Y45"/>
  <c r="Y46"/>
  <c r="Y47"/>
  <c r="BA48" l="1"/>
  <c r="AN18"/>
  <c r="AP18" s="1"/>
  <c r="AP48" s="1"/>
  <c r="AN19"/>
  <c r="AP19" s="1"/>
  <c r="AP23"/>
  <c r="AP35"/>
  <c r="AP40"/>
  <c r="AP41"/>
  <c r="AP42"/>
  <c r="AP43"/>
  <c r="AP44"/>
</calcChain>
</file>

<file path=xl/comments1.xml><?xml version="1.0" encoding="utf-8"?>
<comments xmlns="http://schemas.openxmlformats.org/spreadsheetml/2006/main">
  <authors>
    <author>juan.jimenez</author>
    <author>Clara Sonia Rodriguez Saavedra</author>
  </authors>
  <commentList>
    <comment ref="K16" authorId="0">
      <text>
        <r>
          <rPr>
            <b/>
            <sz val="8"/>
            <color indexed="81"/>
            <rFont val="Tahoma"/>
            <family val="2"/>
          </rPr>
          <t>juan.jimenez:</t>
        </r>
        <r>
          <rPr>
            <sz val="8"/>
            <color indexed="81"/>
            <rFont val="Tahoma"/>
            <family val="2"/>
          </rPr>
          <t xml:space="preserve">
Establecer el tipo programacion:
- Suma
-Constante
-Creciente
-Decreciente</t>
        </r>
      </text>
    </comment>
    <comment ref="R16" authorId="0">
      <text>
        <r>
          <rPr>
            <b/>
            <sz val="8"/>
            <color indexed="81"/>
            <rFont val="Tahoma"/>
            <family val="2"/>
          </rPr>
          <t>juan.jimenez:</t>
        </r>
        <r>
          <rPr>
            <sz val="8"/>
            <color indexed="81"/>
            <rFont val="Tahoma"/>
            <family val="2"/>
          </rPr>
          <t xml:space="preserve">
Establecer el tipo de indicador para la medicion:
- Eficacia
-Efectividad
-Eficiencia</t>
        </r>
      </text>
    </comment>
    <comment ref="T16" authorId="0">
      <text>
        <r>
          <rPr>
            <b/>
            <sz val="8"/>
            <color indexed="81"/>
            <rFont val="Tahoma"/>
            <family val="2"/>
          </rPr>
          <t>juan.jimenez:</t>
        </r>
        <r>
          <rPr>
            <sz val="8"/>
            <color indexed="81"/>
            <rFont val="Tahoma"/>
            <family val="2"/>
          </rPr>
          <t xml:space="preserve">
Establecer la o las dependencias responsables del proceso</t>
        </r>
      </text>
    </comment>
    <comment ref="U16" authorId="0">
      <text>
        <r>
          <rPr>
            <b/>
            <sz val="8"/>
            <color indexed="81"/>
            <rFont val="Tahoma"/>
            <family val="2"/>
          </rPr>
          <t>juan.jimenez:</t>
        </r>
        <r>
          <rPr>
            <sz val="8"/>
            <color indexed="81"/>
            <rFont val="Tahoma"/>
            <family val="2"/>
          </rPr>
          <t xml:space="preserve">
Dejar este apartado para el diligenciamiento en la DPSI</t>
        </r>
      </text>
    </comment>
    <comment ref="V16" authorId="0">
      <text>
        <r>
          <rPr>
            <b/>
            <sz val="8"/>
            <color indexed="81"/>
            <rFont val="Tahoma"/>
            <family val="2"/>
          </rPr>
          <t>juan.jimenez:</t>
        </r>
        <r>
          <rPr>
            <sz val="8"/>
            <color indexed="81"/>
            <rFont val="Tahoma"/>
            <family val="2"/>
          </rPr>
          <t xml:space="preserve">
Asociar la fuente de financiacion
-Recursos Inversion
-Recursos Funcionamiento</t>
        </r>
      </text>
    </comment>
    <comment ref="Z16" authorId="0">
      <text>
        <r>
          <rPr>
            <b/>
            <sz val="8"/>
            <color indexed="81"/>
            <rFont val="Tahoma"/>
            <family val="2"/>
          </rPr>
          <t>juan.jimenez:</t>
        </r>
        <r>
          <rPr>
            <sz val="8"/>
            <color indexed="81"/>
            <rFont val="Tahoma"/>
            <family val="2"/>
          </rPr>
          <t xml:space="preserve">
Cuantificar el valor total (en millones de pesos) de cada meta</t>
        </r>
      </text>
    </comment>
    <comment ref="X17" author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D21" authorId="1">
      <text>
        <r>
          <rPr>
            <b/>
            <sz val="9"/>
            <color indexed="81"/>
            <rFont val="Tahoma"/>
            <family val="2"/>
          </rPr>
          <t>Clara Sonia Rodriguez Saavedra:</t>
        </r>
        <r>
          <rPr>
            <sz val="9"/>
            <color indexed="81"/>
            <rFont val="Tahoma"/>
            <family val="2"/>
          </rPr>
          <t xml:space="preserve">
Esta meta corresponde al objetivo siguiente, luego debe trasladarse al relativo a ideario etico.
</t>
        </r>
      </text>
    </comment>
    <comment ref="D23" authorId="1">
      <text>
        <r>
          <rPr>
            <b/>
            <sz val="9"/>
            <color indexed="81"/>
            <rFont val="Tahoma"/>
            <family val="2"/>
          </rPr>
          <t>Clara Sonia Rodriguez Saavedra:</t>
        </r>
        <r>
          <rPr>
            <sz val="9"/>
            <color indexed="81"/>
            <rFont val="Tahoma"/>
            <family val="2"/>
          </rPr>
          <t xml:space="preserve">
La medición de impacto de los programas, se adelanta cuando medimos clima y cultura organizacional) y asi mismo se establecen lineas de base y lineas de inversion y esta medicion se hace cada dos años, luego no seria meta como impacto para la vigencia 2016.</t>
        </r>
      </text>
    </comment>
    <comment ref="D24" authorId="1">
      <text>
        <r>
          <rPr>
            <b/>
            <sz val="9"/>
            <color indexed="81"/>
            <rFont val="Tahoma"/>
            <family val="2"/>
          </rPr>
          <t>Clara Sonia Rodriguez Saavedra:</t>
        </r>
        <r>
          <rPr>
            <sz val="9"/>
            <color indexed="81"/>
            <rFont val="Tahoma"/>
            <family val="2"/>
          </rPr>
          <t xml:space="preserve">
Esta meta de incremento mo es  viable, pues nos comprometeríamos a un tema que no dependerá unicamente de la dirección ni siquira de la secretaría, sino de los recursos asignados por hacienda. Luego consieramos que debe excluirse del plan.</t>
        </r>
      </text>
    </comment>
    <comment ref="D34" authorId="1">
      <text>
        <r>
          <rPr>
            <b/>
            <sz val="9"/>
            <color indexed="81"/>
            <rFont val="Tahoma"/>
            <family val="2"/>
          </rPr>
          <t>Clara Sonia Rodriguez Saavedra:</t>
        </r>
        <r>
          <rPr>
            <sz val="9"/>
            <color indexed="81"/>
            <rFont val="Tahoma"/>
            <family val="2"/>
          </rPr>
          <t xml:space="preserve">
Esta meta se idesarrolla con los procesos de formación, de otra manera desborda la capacidad de la DGTH, pues no dispone de recurso humano para este tipo de tareas. Se requiere el compromiso de la alta dirección en la asistencia a estos procesos</t>
        </r>
      </text>
    </comment>
    <comment ref="D35" authorId="1">
      <text>
        <r>
          <rPr>
            <b/>
            <sz val="9"/>
            <color indexed="81"/>
            <rFont val="Tahoma"/>
            <family val="2"/>
          </rPr>
          <t>Clara Sonia Rodriguez Saavedra:</t>
        </r>
        <r>
          <rPr>
            <sz val="9"/>
            <color indexed="81"/>
            <rFont val="Tahoma"/>
            <family val="2"/>
          </rPr>
          <t xml:space="preserve">
Esta meta implica contratación externa y debería contarse con recursos para desarrollo de la misma.</t>
        </r>
      </text>
    </comment>
    <comment ref="E37" authorId="1">
      <text>
        <r>
          <rPr>
            <b/>
            <sz val="9"/>
            <color indexed="81"/>
            <rFont val="Tahoma"/>
            <family val="2"/>
          </rPr>
          <t>Clara Sonia Rodriguez Saavedra:</t>
        </r>
        <r>
          <rPr>
            <sz val="9"/>
            <color indexed="81"/>
            <rFont val="Tahoma"/>
            <family val="2"/>
          </rPr>
          <t xml:space="preserve">
Esta meta no dependen en su totalidad de la dependencia, depende de asignacion de recursos de Haciednda Distrital y de lineamientos del Ministerior del trabajo, luego es riesgoso comprometernos con el tema.</t>
        </r>
      </text>
    </comment>
    <comment ref="E39" authorId="1">
      <text>
        <r>
          <rPr>
            <b/>
            <sz val="9"/>
            <color indexed="81"/>
            <rFont val="Tahoma"/>
            <family val="2"/>
          </rPr>
          <t>Clara Sonia Rodriguez Saavedra:</t>
        </r>
        <r>
          <rPr>
            <sz val="9"/>
            <color indexed="81"/>
            <rFont val="Tahoma"/>
            <family val="2"/>
          </rPr>
          <t xml:space="preserve">
No depende en su totalidad de la DGTH, luego no es procedente incluirlo como compromiso</t>
        </r>
      </text>
    </comment>
    <comment ref="E43" authorId="0">
      <text>
        <r>
          <rPr>
            <b/>
            <sz val="20"/>
            <color indexed="81"/>
            <rFont val="Tahoma"/>
            <family val="2"/>
          </rPr>
          <t>EL CUMPLIMIENTO DE LOS PLANES DE MEJORAMIENTO CON BUREAU VERITAS (CALIDAD) TENDRÁ MAYOR PESO PROPORCIONAL EN EL AVANCE DE ESTA META</t>
        </r>
      </text>
    </comment>
    <comment ref="E44" authorId="0">
      <text>
        <r>
          <rPr>
            <b/>
            <sz val="20"/>
            <color indexed="81"/>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juan.jimenez</author>
  </authors>
  <commentList>
    <comment ref="K16" authorId="0">
      <text>
        <r>
          <rPr>
            <b/>
            <sz val="8"/>
            <color indexed="81"/>
            <rFont val="Tahoma"/>
            <family val="2"/>
          </rPr>
          <t>juan.jimenez:</t>
        </r>
        <r>
          <rPr>
            <sz val="8"/>
            <color indexed="81"/>
            <rFont val="Tahoma"/>
            <family val="2"/>
          </rPr>
          <t xml:space="preserve">
Establecer el tipo programacion:
- Suma
-Constante
-Creciente
-Decreciente</t>
        </r>
      </text>
    </comment>
    <comment ref="R16" authorId="0">
      <text>
        <r>
          <rPr>
            <b/>
            <sz val="8"/>
            <color indexed="81"/>
            <rFont val="Tahoma"/>
            <family val="2"/>
          </rPr>
          <t>juan.jimenez:</t>
        </r>
        <r>
          <rPr>
            <sz val="8"/>
            <color indexed="81"/>
            <rFont val="Tahoma"/>
            <family val="2"/>
          </rPr>
          <t xml:space="preserve">
Establecer el tipo de indicador para la medicion:
- Eficacia
-Efectividad
-Eficiencia</t>
        </r>
      </text>
    </comment>
    <comment ref="T16" authorId="0">
      <text>
        <r>
          <rPr>
            <b/>
            <sz val="8"/>
            <color indexed="81"/>
            <rFont val="Tahoma"/>
            <family val="2"/>
          </rPr>
          <t>juan.jimenez:</t>
        </r>
        <r>
          <rPr>
            <sz val="8"/>
            <color indexed="81"/>
            <rFont val="Tahoma"/>
            <family val="2"/>
          </rPr>
          <t xml:space="preserve">
Establecer la o las dependencias responsables del proceso</t>
        </r>
      </text>
    </comment>
    <comment ref="U16" authorId="0">
      <text>
        <r>
          <rPr>
            <b/>
            <sz val="8"/>
            <color indexed="81"/>
            <rFont val="Tahoma"/>
            <family val="2"/>
          </rPr>
          <t>juan.jimenez:</t>
        </r>
        <r>
          <rPr>
            <sz val="8"/>
            <color indexed="81"/>
            <rFont val="Tahoma"/>
            <family val="2"/>
          </rPr>
          <t xml:space="preserve">
Dejar este apartado para el diligenciamiento en la DPSI</t>
        </r>
      </text>
    </comment>
    <comment ref="V16" authorId="0">
      <text>
        <r>
          <rPr>
            <b/>
            <sz val="8"/>
            <color indexed="81"/>
            <rFont val="Tahoma"/>
            <family val="2"/>
          </rPr>
          <t>juan.jimenez:</t>
        </r>
        <r>
          <rPr>
            <sz val="8"/>
            <color indexed="81"/>
            <rFont val="Tahoma"/>
            <family val="2"/>
          </rPr>
          <t xml:space="preserve">
Asociar la fuente de financiacion
-Recursos Inversion
-Recursos Funcionamiento</t>
        </r>
      </text>
    </comment>
    <comment ref="Z16" authorId="0">
      <text>
        <r>
          <rPr>
            <b/>
            <sz val="8"/>
            <color indexed="81"/>
            <rFont val="Tahoma"/>
            <family val="2"/>
          </rPr>
          <t>juan.jimenez:</t>
        </r>
        <r>
          <rPr>
            <sz val="8"/>
            <color indexed="81"/>
            <rFont val="Tahoma"/>
            <family val="2"/>
          </rPr>
          <t xml:space="preserve">
Cuantificar el valor total (en millones de pesos) de cada meta</t>
        </r>
      </text>
    </comment>
    <comment ref="X17" author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E34" authorId="0">
      <text>
        <r>
          <rPr>
            <b/>
            <sz val="20"/>
            <color indexed="81"/>
            <rFont val="Tahoma"/>
            <family val="2"/>
          </rPr>
          <t>EL CUMPLIMIENTO DE LOS PLANES DE MEJORAMIENTO CON BUREAU VERITAS (CALIDAD) TENDRÁ MAYOR PESO PROPORCIONAL EN EL AVANCE DE ESTA META</t>
        </r>
      </text>
    </comment>
    <comment ref="E35" authorId="0">
      <text>
        <r>
          <rPr>
            <b/>
            <sz val="20"/>
            <color indexed="81"/>
            <rFont val="Tahoma"/>
            <family val="2"/>
          </rPr>
          <t>AMARILLO - METAS TRANSVERSALES ASOCIADAS AL MEJORAMIENTO DEL SISTEMA DE GESTIÓN DE LA ENTIDAD</t>
        </r>
      </text>
    </comment>
  </commentList>
</comments>
</file>

<file path=xl/comments3.xml><?xml version="1.0" encoding="utf-8"?>
<comments xmlns="http://schemas.openxmlformats.org/spreadsheetml/2006/main">
  <authors>
    <author>Sandy.Calderon</author>
  </authors>
  <commentList>
    <comment ref="C91" author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<sst xmlns="http://schemas.openxmlformats.org/spreadsheetml/2006/main" count="683" uniqueCount="258">
  <si>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</si>
  <si>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</si>
  <si>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</si>
  <si>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</si>
  <si>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</si>
  <si>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</si>
  <si>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</si>
  <si>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</si>
  <si>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</si>
  <si>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</si>
  <si>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</si>
  <si>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</si>
  <si>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</si>
  <si>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</si>
  <si>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</si>
  <si>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</si>
  <si>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</si>
  <si>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</si>
  <si>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</si>
  <si>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</si>
  <si>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</si>
  <si>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</si>
  <si>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</si>
  <si>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</si>
  <si>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</si>
  <si>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</si>
  <si>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</si>
  <si>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Objetivo Proceso:</t>
    </r>
    <r>
      <rPr>
        <sz val="10"/>
        <rFont val="Arial"/>
        <family val="2"/>
      </rPr>
      <t xml:space="preserve"> </t>
    </r>
  </si>
  <si>
    <r>
      <t>Alcance del Proceso:</t>
    </r>
    <r>
      <rPr>
        <sz val="10"/>
        <rFont val="Arial"/>
        <family val="2"/>
      </rPr>
      <t xml:space="preserve"> </t>
    </r>
  </si>
  <si>
    <r>
      <t>Nombre:</t>
    </r>
    <r>
      <rPr>
        <sz val="10"/>
        <color theme="1"/>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</si>
  <si>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</si>
  <si>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</si>
  <si>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</si>
  <si>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</si>
  <si>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</si>
  <si>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</si>
  <si>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</si>
  <si>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</si>
  <si>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</si>
  <si>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theme="1"/>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</si>
  <si>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</si>
  <si>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</si>
  <si>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</si>
  <si>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</si>
  <si>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</si>
  <si>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</si>
  <si>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</si>
  <si>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</si>
  <si>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</si>
  <si>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</si>
  <si>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</si>
  <si>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</si>
  <si>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</si>
  <si>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</si>
  <si>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</si>
  <si>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</si>
  <si>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</si>
  <si>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</si>
  <si>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</si>
  <si>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</si>
  <si>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</si>
  <si>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</si>
  <si>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</si>
  <si>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</si>
  <si>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</si>
  <si>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</si>
  <si>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</si>
  <si>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</si>
  <si>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</si>
  <si>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</si>
  <si>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</si>
  <si>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</si>
  <si>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</si>
  <si>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</si>
  <si>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</si>
  <si>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</si>
  <si>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</si>
  <si>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</si>
  <si>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</si>
  <si>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</si>
  <si>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theme="1"/>
        <rFont val="Arial"/>
        <family val="2"/>
      </rPr>
      <t xml:space="preserve">Nombre:            </t>
    </r>
    <r>
      <rPr>
        <sz val="10"/>
        <color theme="1"/>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</si>
  <si>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</si>
  <si>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</si>
  <si>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</si>
  <si>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</si>
  <si>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</si>
  <si>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</si>
  <si>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</si>
  <si>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</si>
  <si>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</si>
  <si>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</si>
  <si>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</si>
  <si>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</si>
  <si>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</si>
  <si>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</si>
  <si>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</si>
  <si>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</si>
  <si>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</si>
  <si>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</si>
  <si>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Integrar las herramientas de planeación, gestión y control, con enfoque de innovación, mejoramiento continuo, responsabilidad social, desarrollo integral del talento humano y transparencia</t>
  </si>
  <si>
    <t>(No. De acciones del plan anticorrupción cumplidas en el trimestre/No. De acciones del plan antocorrupción formuladas para el trimestre en la versión vigente del plan anticorrupción)*100</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</si>
  <si>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</si>
  <si>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</si>
  <si>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</si>
  <si>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</si>
  <si>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</si>
  <si>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</si>
  <si>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</si>
  <si>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</si>
  <si>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</si>
  <si>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</si>
  <si>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RUTINARIA</t>
  </si>
  <si>
    <t>Disminuir el consumo de papel en 20% respecto a la línea base en la secretaría de gobierno y Alcaldías locales en 2017</t>
  </si>
  <si>
    <t>6. Integrar las herramientas de planeación, gestión y control, con enfoque de innovación, mejoramiento continuo, responsabilidad social, desarrollo integral del talento humano y transparencia</t>
  </si>
  <si>
    <t>Fortalecer la cultura y el clima organizacional, mediante la implementación del modelo de "Gerencia de la Felicidad" programa me pido servir entregando la mejor Versión de MI", con el propósito de mejorar la calidad del servicio y la imagen que la ciudadanía tiene del servicio público.</t>
  </si>
  <si>
    <t>Establecer mecanismos de fortalecimiento en la ética de las actuaciones de los servidores públicos de la Secretaría, que conlleven una gestión transparente.</t>
  </si>
  <si>
    <t>Adelantar mínimo 60 procesos de formación que permita el mejoramiento de las competencias tanto de ser, saber y saber hacer en coherencia con los valores éticos institucionales.</t>
  </si>
  <si>
    <t>Incrementar en un 2% anual el nivel de impacto de los procesos de Bienestar y Capacitación en el desempeño de los colaboradores.</t>
  </si>
  <si>
    <t>Generar un plan de acompañamiento a la implementacion por parte de jefes de depencias y servidores publicos del acuerdo 565 de 2016 de la CNSC sobre evaluaciòn de desempeño</t>
  </si>
  <si>
    <t>Realizar un analisis que mida la coherencia entre las necesidades de los procesos/dependencias y las asignaciones de perfiles de recurso humano en la entidad</t>
  </si>
  <si>
    <t>Sumatoria de mediciones de clima y cultura</t>
  </si>
  <si>
    <t>Numero de intervenciones de las variables de medicion</t>
  </si>
  <si>
    <t>Sumatoria de mediciones de variables de intervenciones</t>
  </si>
  <si>
    <t>Numero de jornadas de reinduccion realizadas</t>
  </si>
  <si>
    <t>Sumatoria de jornadas de reinduccion realizadas</t>
  </si>
  <si>
    <t>Numero de procesos de formacion realizadas</t>
  </si>
  <si>
    <t>Sumatoria de procesos de formacion realizadas</t>
  </si>
  <si>
    <t>Numero de ambitos  del plan de bienestar aplicados</t>
  </si>
  <si>
    <t>Sumatoria de ambitos de plan de bienestar aplicados</t>
  </si>
  <si>
    <t>Linea base establecida de medicion de impacto de los procesos de bienestar</t>
  </si>
  <si>
    <t>Linea Base establecida</t>
  </si>
  <si>
    <t>Nivel de impacto  de los procesos de bienestar y capacitacion</t>
  </si>
  <si>
    <t>(nivel de impacto año xxxx / linea base 2017 ) * 100</t>
  </si>
  <si>
    <t>Incremento  conocimiento de ideario etico y buen gobierno</t>
  </si>
  <si>
    <t xml:space="preserve">nivel de conocimiento del ideario etico anual - linea base 2016 </t>
  </si>
  <si>
    <t>Dependencia:DIRECCION DE GESTION DEL TALENTO HUMANO</t>
  </si>
  <si>
    <r>
      <t>Líder del  Proceso:</t>
    </r>
    <r>
      <rPr>
        <sz val="10"/>
        <rFont val="Arial"/>
        <family val="2"/>
      </rPr>
      <t xml:space="preserve"> DIRECTORA DE GESTION DEL TALENTO HUMANO</t>
    </r>
  </si>
  <si>
    <t>RETADORA (MEJORA)</t>
  </si>
  <si>
    <t>GESTIÓN</t>
  </si>
  <si>
    <t>Formular y dar cumplimiento al plan de capacitación de la vigencia.
-Inducción
-Reinducción
-Solicitudes de capcitación
- Proyectos de aprendizaje PAE</t>
  </si>
  <si>
    <t>Implementar el 100% del Subsistema de seguridad y salud en el trabajo según el decreto unico reglamentario numero 1072 de 2015</t>
  </si>
  <si>
    <t>Levantar la línea base de quejas por presunto acoso laboral con base en información de 2016 de Secretaría de Gobierno y Alcaldías Locales</t>
  </si>
  <si>
    <t>Establecer linea base del perfil de riesgo del proceso aplicando metodologia del manual de gestión del riesgo 1D-PGE-M4</t>
  </si>
  <si>
    <t>SOTENIBILIDAD DEL SISTEMA DE GESTIÓN</t>
  </si>
  <si>
    <t>(No. de reportes remitidos oportunamente a la OAP/ No. De reportes relacionados con el Sistema de gestion de la entidad)*100</t>
  </si>
  <si>
    <t>(No. de espacios en las que se participó/ No. de espacios convocados relacionados con el Sistema de gestion de la entidad)*100</t>
  </si>
  <si>
    <t>Cumplir el 100% del Plan de Actualización de la documentación del Sistema de Gestión de la Entidad correspondientes al proceso</t>
  </si>
  <si>
    <t>(No. De Documentos actualizados según el  Plan/No. De Documentos previstos para actualización en el Plan  )*100</t>
  </si>
  <si>
    <t>SOSTENIBILIDAD DEL SISTEMA DE GESTIÓN</t>
  </si>
  <si>
    <t>Consumo de papel según loa datos entregados por el area Administrativa</t>
  </si>
  <si>
    <t>(Consumo respectivo 2017/consumo respectivo 2016) *100</t>
  </si>
  <si>
    <t>Consumo de papel 2017</t>
  </si>
  <si>
    <t>Datos entregados por la Dirección Administrativa</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</si>
  <si>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</si>
  <si>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</si>
  <si>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</si>
  <si>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</si>
  <si>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</si>
  <si>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</si>
  <si>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</si>
  <si>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</si>
  <si>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</si>
  <si>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</si>
  <si>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</si>
  <si>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</si>
  <si>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</si>
  <si>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</si>
  <si>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</si>
  <si>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</si>
  <si>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</si>
  <si>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t>Realizar 4 jornadas de reinducción que permita contextualizar a los servidores en el nuevo marco estratégico de la entidad y su rol dentro del proceso mismo.</t>
  </si>
  <si>
    <t>N.A.</t>
  </si>
  <si>
    <r>
      <t xml:space="preserve">Realizar 75 mediciones de Clima y Cultura, que permita intervenir variables que reflejen mayor complejidad para las condiciones del desempeño en los servidores públicos.
</t>
    </r>
    <r>
      <rPr>
        <sz val="10"/>
        <color rgb="FF0070C0"/>
        <rFont val="Arial"/>
        <family val="2"/>
      </rPr>
      <t xml:space="preserve">Realizar 2 mediciones de Clima y Cultura organizacional, que permita identificar las variables que se encuentran en nivel crítico, de manera que se pueda avanzar en el fortalecimiento de la cultura organizacional de cara al servicio.
(Nueral 1 del artículo 2.2.10.7 del Decreto 1083 de 2015 que regula el Decreto 1227 de 2005 reglamentario de la Ley 909) </t>
    </r>
  </si>
  <si>
    <r>
      <t xml:space="preserve">Realizar 108 intervenciones de las variables que arrojen la medición como prioritarias a intervenir.
</t>
    </r>
    <r>
      <rPr>
        <sz val="10"/>
        <color rgb="FF0070C0"/>
        <rFont val="Arial"/>
        <family val="2"/>
      </rPr>
      <t>Realizar 66 intervenciones, de las variables que arrojen como prioritaria a intervenir (cada dos años)</t>
    </r>
  </si>
  <si>
    <t>Realizar 33 jornadas de intervención de Clima y Cultura Organizacional con base en los resultados optenidos en la medición del clima y cultura organizacional</t>
  </si>
  <si>
    <r>
      <t xml:space="preserve">Realizar </t>
    </r>
    <r>
      <rPr>
        <sz val="10"/>
        <color rgb="FF0070C0"/>
        <rFont val="Arial"/>
        <family val="2"/>
      </rPr>
      <t>8</t>
    </r>
    <r>
      <rPr>
        <sz val="10"/>
        <color theme="1"/>
        <rFont val="Arial"/>
        <family val="2"/>
      </rPr>
      <t xml:space="preserve"> jornadas de reinducción que permita contextualizar a los servidores en el nuevo marco estratégico de la entidad y su rol dentro del proceso mismo. </t>
    </r>
    <r>
      <rPr>
        <sz val="10"/>
        <color rgb="FF0070C0"/>
        <rFont val="Arial"/>
        <family val="2"/>
      </rPr>
      <t>(cada dos años</t>
    </r>
    <r>
      <rPr>
        <sz val="10"/>
        <color theme="1"/>
        <rFont val="Arial"/>
        <family val="2"/>
      </rPr>
      <t>)</t>
    </r>
  </si>
  <si>
    <t>Realizar 20 jornadas  de acercamiento a los servidores públicos donde se enfatice en los valos éticos institucionales.</t>
  </si>
  <si>
    <r>
      <t xml:space="preserve">Aplicar anualmente </t>
    </r>
    <r>
      <rPr>
        <sz val="10"/>
        <color rgb="FF0070C0"/>
        <rFont val="Arial"/>
        <family val="2"/>
      </rPr>
      <t>6</t>
    </r>
    <r>
      <rPr>
        <sz val="10"/>
        <color theme="1"/>
        <rFont val="Arial"/>
        <family val="2"/>
      </rPr>
      <t xml:space="preserve"> ambitos del plan de Bienestar e incentivos, que motive a los servidores que hacen parte de la entidad a mejorar su desempeño en el marco de la corresponsabilidad.</t>
    </r>
  </si>
  <si>
    <t>Desarrollar actividades que impliquen intervención en el los siguientes ámbitos:  Familiar, deportivo, fortalecimiento de competencias del ser, actividades creativas y culturales, dias especiales, est{imulos e incentivos.</t>
  </si>
  <si>
    <t>Establecer la linea de base de cobertura por cada uno de los programas que se adelanten en los ambitos de Bienestar, Capacitación y Seguridad y Salud en el trabajo de la vigencia.</t>
  </si>
  <si>
    <r>
      <t>Establecer la línea base de  la medición de</t>
    </r>
    <r>
      <rPr>
        <sz val="10"/>
        <rFont val="Arial"/>
        <family val="2"/>
      </rPr>
      <t xml:space="preserve"> impacto</t>
    </r>
    <r>
      <rPr>
        <sz val="10"/>
        <color theme="1"/>
        <rFont val="Arial"/>
        <family val="2"/>
      </rPr>
      <t xml:space="preserve"> de los procesos de Bienestar y Capacitación en el desempeño de los colaboradores.
</t>
    </r>
    <r>
      <rPr>
        <sz val="10"/>
        <color rgb="FF0070C0"/>
        <rFont val="Arial"/>
        <family val="2"/>
      </rPr>
      <t>Establecer las lineas de base de cobertura en los programas adelantados, tanto en capacitación, como bienestar y Seguridad y Salud en el Trabajo</t>
    </r>
  </si>
  <si>
    <t>Realizar la aplicación de bateria de riesgo Psicosocial, a los servidores de la planta</t>
  </si>
  <si>
    <t>Realizar aplicación de batería de riesgo Psicosocial a los servidores de la entidad con periodicidad de dos años, la cual arroja los factores intralaborales, extralaborales y de personalidad.</t>
  </si>
  <si>
    <t>Establecer la linea de base de conocimiento de los servidores públicos en relación con la apropiación del ideario etico institucional</t>
  </si>
  <si>
    <t>Aplicación de prueba de conocimientos que establezca porcenta de apropiación.</t>
  </si>
  <si>
    <t xml:space="preserve">Adelantar 7 procesos de formación en temas como:
 Nuevo Código de Policía (recursos adición 2016)
Acción sin daño - Impactos y coherencia de las acciones del estado para abordar las intervenciones humanitarias, de desarrollo y de construcción de paz.
Contratación Estatal – Dependiendo si hay ajuste de la normatividad
Planeación Pública - Estructuración y seguimiento de Políticas Públicas Distritales- Planeación para el desarrollo Integral.
Norma Internacional Contable para el Servicio Público.
Auditores integrales internos.
Curso de expresión  y gramática eficaz.
</t>
  </si>
  <si>
    <t>Adelantar 15 procesos de formación con proyectos de aprendizaje en equipo PAE</t>
  </si>
  <si>
    <t>Adelantar con la red de formadores 5 procesos de formación de acuerdo a los requerimientos exigidos en temas que complementen los procesos contratados a página.</t>
  </si>
  <si>
    <t>Adelantar 15 procesos de formación de caracteristicas Transectoriales, en temas relativos al que hacer de la entidad y su relación con los demás sectores en el territorio.</t>
  </si>
  <si>
    <t>Adelantar de comun acuerdo con los diferentes sectores del distrito o nacionales  5 procesos que fortalezcan competencias en los servidores públicos de los diferentes niveles ocupacionales.</t>
  </si>
  <si>
    <t>Desarrollar el proceso de elección de los miembros del Comité partirario de Seguridad y Salud en el Trabajo COPASST (cada dos años)</t>
  </si>
  <si>
    <t>Desarrollar el proceso de elección de los miembros del Comité Comité de Convivencia Laboral (cada dos años)</t>
  </si>
  <si>
    <t>Desarrollar el proceso de elección de los miembros del Comisión de Personal (cada dos años)</t>
  </si>
  <si>
    <t>Adelantar el proceso de divulgación y elección respectivo</t>
  </si>
  <si>
    <t>Estructurar y dar cumplimiento a un (1) de plan institucional en los siguientes temas 
- Bienestar
- Seguridad y Salud en el trabajo
- Capacitacion
- Seguridad Social
Según los recursos asignados.</t>
  </si>
  <si>
    <r>
      <t>Incrementar en un</t>
    </r>
    <r>
      <rPr>
        <sz val="10"/>
        <color theme="3" tint="0.39997558519241921"/>
        <rFont val="Arial"/>
        <family val="2"/>
      </rPr>
      <t xml:space="preserve"> 5</t>
    </r>
    <r>
      <rPr>
        <sz val="10"/>
        <color theme="1"/>
        <rFont val="Arial"/>
        <family val="2"/>
      </rPr>
      <t>%  anual sobre la línea base, el conocimiento del Ideario Ético del Distrito y Código de Buen Gobierno de la SD</t>
    </r>
    <r>
      <rPr>
        <sz val="10"/>
        <color theme="2" tint="-0.499984740745262"/>
        <rFont val="Arial"/>
        <family val="2"/>
      </rPr>
      <t>G</t>
    </r>
    <r>
      <rPr>
        <sz val="10"/>
        <color theme="1"/>
        <rFont val="Arial"/>
        <family val="2"/>
      </rPr>
      <t>.</t>
    </r>
  </si>
  <si>
    <t>Adelantar 24 procesos  de formacion que generen competencias a los servidores públicos, en temas de gestión, misionales y de formación.</t>
  </si>
  <si>
    <t>Adelantar los procesos de encargo en virtud de los Articulos 24 y 25 de la Ley 909 con el propósito de proveer las vacantes definitivas y temporales de la entidad.</t>
  </si>
  <si>
    <r>
      <t xml:space="preserve">Cumplir con el 100% de los encargos de personal de planta identificados en la vigencia
</t>
    </r>
    <r>
      <rPr>
        <sz val="11"/>
        <color theme="3" tint="0.39997558519241921"/>
        <rFont val="Calibri"/>
        <family val="2"/>
        <scheme val="minor"/>
      </rPr>
      <t>Adelantar el proceso de encargo dependiendo de las vacantes disponibles</t>
    </r>
    <r>
      <rPr>
        <sz val="11"/>
        <color rgb="FFFF0000"/>
        <rFont val="Calibri"/>
        <family val="2"/>
        <scheme val="minor"/>
      </rPr>
      <t>.</t>
    </r>
  </si>
  <si>
    <t>Estructurar en cada una de las vigencias, el Plan de Desarrollo Organizacional .</t>
  </si>
  <si>
    <t>Diseño y elaboración del Plan Anual de Capacitación</t>
  </si>
  <si>
    <t xml:space="preserve"> Mediciones Clima y Cultura Organizacional</t>
  </si>
  <si>
    <t>suma</t>
  </si>
  <si>
    <t xml:space="preserve">
Realizar 66 intervenciones, de las variables que arrojen como prioritaria a intervenir (cada dos años)</t>
  </si>
  <si>
    <t>Realizar 8 jornadas de reinducción que permita contextualizar a los servidores en el nuevo marco estratégico de la entidad y su rol dentro del proceso mismo. (cada dos años)</t>
  </si>
  <si>
    <r>
      <rPr>
        <b/>
        <sz val="10"/>
        <rFont val="Arial"/>
        <family val="2"/>
      </rPr>
      <t xml:space="preserve">Nombre:            </t>
    </r>
    <r>
      <rPr>
        <sz val="10"/>
        <rFont val="Arial"/>
        <family val="2"/>
      </rPr>
      <t xml:space="preserve">
</t>
    </r>
  </si>
  <si>
    <r>
      <t>Nombre:</t>
    </r>
    <r>
      <rPr>
        <sz val="10"/>
        <rFont val="Arial"/>
        <family val="2"/>
      </rPr>
      <t xml:space="preserve"> </t>
    </r>
  </si>
  <si>
    <r>
      <t>Nombre:</t>
    </r>
    <r>
      <rPr>
        <sz val="10"/>
        <rFont val="Arial"/>
        <family val="2"/>
      </rPr>
      <t xml:space="preserve"> 
</t>
    </r>
  </si>
  <si>
    <t xml:space="preserve">
Establecer las lineas de base de cobertura en los programas adelantados, tanto en capacitación, como bienestar y Seguridad y Salud en el Trabajo</t>
  </si>
  <si>
    <t>Adelantar el proceso de encargo dependiendo de las vacantes disponibles.</t>
  </si>
  <si>
    <t>Numero de baterias aplicadas</t>
  </si>
  <si>
    <t>Sumatoria de baterias aplicadas</t>
  </si>
  <si>
    <t>Número de procesos adelantadas</t>
  </si>
  <si>
    <t xml:space="preserve">Número de procesos adelantadas </t>
  </si>
  <si>
    <t>Número de elecciones realizadas</t>
  </si>
  <si>
    <t>Número de pruebas aplicadas</t>
  </si>
  <si>
    <t>Sumatoria de pruebas aplicadas</t>
  </si>
  <si>
    <t>Numero de jornadas realizadas</t>
  </si>
  <si>
    <t>Sumatoria de  jornadas realizadas</t>
  </si>
  <si>
    <t>Número de procesos realizados</t>
  </si>
  <si>
    <t>Sumatoria de procesos realizados</t>
  </si>
  <si>
    <t>Número de planes estructurados</t>
  </si>
  <si>
    <t>Estructurar  un (1) de plan institucional en los siguientes temas 
- Bienestar
- Seguridad y Salud en el trabajo
- Capacitacion
- Seguridad Social
Según los recursos asignados.</t>
  </si>
  <si>
    <t xml:space="preserve"> elecciones realizadas</t>
  </si>
  <si>
    <t xml:space="preserve"> Planes estructurados</t>
  </si>
  <si>
    <t>bateria aplicada</t>
  </si>
  <si>
    <t>Intervenciones realizadas</t>
  </si>
  <si>
    <t>jornadas realizadas</t>
  </si>
  <si>
    <t>ambitos desarrollados</t>
  </si>
  <si>
    <t>linea de base estructuradas</t>
  </si>
  <si>
    <t>Procesos adelantados</t>
  </si>
  <si>
    <t>Elecciones realizadas</t>
  </si>
  <si>
    <t>Pruebas aplicadas</t>
  </si>
  <si>
    <t>Jornadas realizadas</t>
  </si>
  <si>
    <t>Procesos realizados</t>
  </si>
  <si>
    <t>Planes Estructurados</t>
  </si>
  <si>
    <t>DGTH</t>
  </si>
  <si>
    <t>Informe de resultados de intervención.</t>
  </si>
  <si>
    <t>Listados de Asistencia</t>
  </si>
  <si>
    <t>Listados de participación</t>
  </si>
  <si>
    <t>informe de resultados de medición</t>
  </si>
  <si>
    <t>listados de asistencia al proceso</t>
  </si>
  <si>
    <t>evidencias del proceso</t>
  </si>
  <si>
    <t>evidencais del proceso</t>
  </si>
  <si>
    <t>resultados optenidos</t>
  </si>
  <si>
    <t>listados de asistencia</t>
  </si>
  <si>
    <t>listados de candidatos y encargos</t>
  </si>
  <si>
    <t>plan estructurado</t>
  </si>
  <si>
    <t>Desarrollar 16  actividades que impliquen intervención en el los siguientes ámbitos:  Familiar , deportivo, fortalecimiento de competencias del ser, actividades creativas y culturales, dias especiales, est{imulos e incentivos.</t>
  </si>
  <si>
    <t>Adelantar 18 procesos de formación con proyectos de aprendizaje en equipo PAE</t>
  </si>
  <si>
    <t>Adelantar con la red de formadores 6 procesos de formación de acuerdo a los requerimientos exigidos en temas que complementen los procesos contratados a página.</t>
  </si>
  <si>
    <t>Aplicación de prueba de conocimientos que establezca porcentaje de apropiación, en desarrollo de las jornadas de acercamiento y apropiación del ideario ético.</t>
  </si>
  <si>
    <t>Aplicar anualmente un promedio de 16 actividades en coherencia con los  6 ambitos del plan de Bienestar e incentivos, que motive a los servidores que hacen parte de la entidad a mejorar su desempeño en el marco de la corresponsabilidad.</t>
  </si>
  <si>
    <t xml:space="preserve">Adelantar 9 procesos de formación en temas como:
Nuevo Código de Policía (recursos adición 2016-17)
Acción sin daño - Impactos y coherencia de las acciones del estado para abordar las intervenciones humanitarias, de desarrollo y de construcción de paz.
Contratación Estatal – Dependiendo si hay ajuste de la normatividad
Planeación Pública - Estructuración y seguimiento de Políticas Públicas Distritales- Planeación para el desarrollo Integral.
Norma Internacional Contable para el Servicio Público.
Auditores integrales internos.
Curso de expresión  y gramática eficaz.
</t>
  </si>
  <si>
    <t>Realizar la aplicación de la bateria de riesgo Psicosocial, a los servidores de la planta</t>
  </si>
  <si>
    <t>Establecer la linea base del consumo de papel del proceso durante la vigencia 2017</t>
  </si>
  <si>
    <t>Linea base del consumo de papel del proceso establecida</t>
  </si>
  <si>
    <t>Linea base del consumo de papel del proceso</t>
  </si>
</sst>
</file>

<file path=xl/styles.xml><?xml version="1.0" encoding="utf-8"?>
<styleSheet xmlns="http://schemas.openxmlformats.org/spreadsheetml/2006/main">
  <numFmts count="8">
    <numFmt numFmtId="44" formatCode="_-* #,##0.00\ &quot;€&quot;_-;\-* #,##0.00\ &quot;€&quot;_-;_-* &quot;-&quot;??\ &quot;€&quot;_-;_-@_-"/>
    <numFmt numFmtId="43" formatCode="_-* #,##0.00\ _€_-;\-* #,##0.00\ _€_-;_-* &quot;-&quot;??\ _€_-;_-@_-"/>
    <numFmt numFmtId="164" formatCode="_-* #,##0_-;\-* #,##0_-;_-* &quot;-&quot;_-;_-@_-"/>
    <numFmt numFmtId="165" formatCode="0.0%"/>
    <numFmt numFmtId="166" formatCode="_(* #,##0_);_(* \(#,##0\);_(* &quot;-&quot;??_);_(@_)"/>
    <numFmt numFmtId="167" formatCode="0.0"/>
    <numFmt numFmtId="168" formatCode="[$$-240A]\ #,##0.00"/>
    <numFmt numFmtId="169" formatCode="* #,##0.00&quot;    &quot;;\-* #,##0.00&quot;    &quot;;* \-#&quot;    &quot;;@\ "/>
  </numFmts>
  <fonts count="45">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Calibri"/>
      <family val="2"/>
      <scheme val="minor"/>
    </font>
    <font>
      <sz val="10"/>
      <color indexed="8"/>
      <name val="Arial"/>
      <family val="2"/>
    </font>
    <font>
      <b/>
      <sz val="10"/>
      <color indexed="8"/>
      <name val="Arial"/>
      <family val="2"/>
    </font>
    <font>
      <b/>
      <sz val="10"/>
      <color theme="1"/>
      <name val="Calibri"/>
      <family val="2"/>
      <scheme val="minor"/>
    </font>
    <font>
      <sz val="10"/>
      <color theme="1"/>
      <name val="Arial"/>
      <family val="2"/>
    </font>
    <font>
      <sz val="12"/>
      <color theme="1"/>
      <name val="Arial"/>
      <family val="2"/>
    </font>
    <font>
      <b/>
      <sz val="10"/>
      <color theme="1"/>
      <name val="Arial"/>
      <family val="2"/>
    </font>
    <font>
      <sz val="11"/>
      <color theme="1"/>
      <name val="Arial"/>
      <family val="2"/>
    </font>
    <font>
      <sz val="8"/>
      <color indexed="81"/>
      <name val="Tahoma"/>
      <family val="2"/>
    </font>
    <font>
      <b/>
      <sz val="8"/>
      <color indexed="81"/>
      <name val="Tahoma"/>
      <family val="2"/>
    </font>
    <font>
      <b/>
      <sz val="18"/>
      <color theme="1"/>
      <name val="Calibri"/>
      <family val="2"/>
      <scheme val="minor"/>
    </font>
    <font>
      <sz val="14"/>
      <color theme="1"/>
      <name val="Arial Narrow"/>
      <family val="2"/>
    </font>
    <font>
      <sz val="14"/>
      <name val="Arial Narrow"/>
      <family val="2"/>
    </font>
    <font>
      <sz val="14"/>
      <color rgb="FFFF0000"/>
      <name val="Arial Narrow"/>
      <family val="2"/>
    </font>
    <font>
      <sz val="14"/>
      <color theme="1"/>
      <name val="Arial"/>
      <family val="2"/>
    </font>
    <font>
      <sz val="11"/>
      <name val="Calibri"/>
      <family val="2"/>
      <scheme val="minor"/>
    </font>
    <font>
      <b/>
      <sz val="20"/>
      <color indexed="81"/>
      <name val="Tahoma"/>
      <family val="2"/>
    </font>
    <font>
      <b/>
      <sz val="11"/>
      <color theme="1"/>
      <name val="Arial"/>
      <family val="2"/>
    </font>
    <font>
      <b/>
      <sz val="20"/>
      <color theme="1"/>
      <name val="Arial"/>
      <family val="2"/>
    </font>
    <font>
      <b/>
      <sz val="26"/>
      <color theme="1"/>
      <name val="Arial"/>
      <family val="2"/>
    </font>
    <font>
      <b/>
      <sz val="28"/>
      <color theme="1"/>
      <name val="Arial"/>
      <family val="2"/>
    </font>
    <font>
      <b/>
      <sz val="22"/>
      <name val="Arial"/>
      <family val="2"/>
    </font>
    <font>
      <sz val="11"/>
      <color rgb="FFFF0000"/>
      <name val="Calibri"/>
      <family val="2"/>
      <scheme val="minor"/>
    </font>
    <font>
      <sz val="10"/>
      <color theme="3" tint="0.39997558519241921"/>
      <name val="Arial"/>
      <family val="2"/>
    </font>
    <font>
      <sz val="10"/>
      <color rgb="FF0070C0"/>
      <name val="Arial"/>
      <family val="2"/>
    </font>
    <font>
      <sz val="9"/>
      <color indexed="81"/>
      <name val="Tahoma"/>
      <family val="2"/>
    </font>
    <font>
      <b/>
      <sz val="9"/>
      <color indexed="81"/>
      <name val="Tahoma"/>
      <family val="2"/>
    </font>
    <font>
      <sz val="10"/>
      <color rgb="FFFF0000"/>
      <name val="Arial"/>
      <family val="2"/>
    </font>
    <font>
      <sz val="10"/>
      <color theme="6" tint="-0.249977111117893"/>
      <name val="Arial"/>
      <family val="2"/>
    </font>
    <font>
      <sz val="10"/>
      <color theme="2" tint="-0.499984740745262"/>
      <name val="Arial"/>
      <family val="2"/>
    </font>
    <font>
      <sz val="11"/>
      <color theme="3" tint="0.39997558519241921"/>
      <name val="Calibri"/>
      <family val="2"/>
      <scheme val="minor"/>
    </font>
    <font>
      <b/>
      <sz val="18"/>
      <name val="Calibri"/>
      <family val="2"/>
      <scheme val="minor"/>
    </font>
    <font>
      <sz val="10"/>
      <name val="Calibri"/>
      <family val="2"/>
      <scheme val="minor"/>
    </font>
    <font>
      <b/>
      <sz val="10"/>
      <name val="Calibri"/>
      <family val="2"/>
      <scheme val="minor"/>
    </font>
    <font>
      <sz val="12"/>
      <name val="Arial"/>
      <family val="2"/>
    </font>
    <font>
      <b/>
      <sz val="26"/>
      <name val="Arial"/>
      <family val="2"/>
    </font>
    <font>
      <b/>
      <sz val="28"/>
      <name val="Arial"/>
      <family val="2"/>
    </font>
    <font>
      <b/>
      <sz val="11"/>
      <name val="Arial"/>
      <family val="2"/>
    </font>
    <font>
      <b/>
      <sz val="20"/>
      <name val="Arial"/>
      <family val="2"/>
    </font>
    <font>
      <sz val="12"/>
      <name val="Arial Narrow"/>
      <family val="2"/>
    </font>
    <font>
      <sz val="10"/>
      <color indexed="8"/>
      <name val="Calibri"/>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6"/>
        <bgColor indexed="64"/>
      </patternFill>
    </fill>
    <fill>
      <patternFill patternType="solid">
        <fgColor theme="6" tint="0.39997558519241921"/>
        <bgColor indexed="64"/>
      </patternFill>
    </fill>
    <fill>
      <patternFill patternType="solid">
        <fgColor theme="9"/>
        <bgColor indexed="64"/>
      </patternFill>
    </fill>
    <fill>
      <patternFill patternType="solid">
        <fgColor theme="0" tint="-0.249977111117893"/>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169" fontId="3" fillId="0" borderId="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164" fontId="1" fillId="0" borderId="0" applyFont="0" applyFill="0" applyBorder="0" applyAlignment="0" applyProtection="0"/>
  </cellStyleXfs>
  <cellXfs count="349">
    <xf numFmtId="0" fontId="0" fillId="0" borderId="0" xfId="0"/>
    <xf numFmtId="0" fontId="4" fillId="2" borderId="0" xfId="0" applyFont="1" applyFill="1"/>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Alignment="1">
      <alignment horizont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9" fontId="3" fillId="2" borderId="5" xfId="3"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9" fontId="8" fillId="2" borderId="5" xfId="3"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Font="1" applyFill="1"/>
    <xf numFmtId="0" fontId="4" fillId="2" borderId="0" xfId="0" applyFont="1" applyFill="1" applyAlignment="1">
      <alignment vertical="top" wrapText="1"/>
    </xf>
    <xf numFmtId="0" fontId="6" fillId="8"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7" fillId="2" borderId="0" xfId="0" applyFont="1" applyFill="1" applyBorder="1" applyAlignment="1">
      <alignment vertical="center"/>
    </xf>
    <xf numFmtId="0" fontId="6" fillId="2" borderId="0" xfId="0" applyFont="1" applyFill="1" applyBorder="1" applyAlignment="1">
      <alignment horizontal="center" vertical="center" wrapText="1"/>
    </xf>
    <xf numFmtId="0" fontId="4" fillId="2" borderId="0" xfId="0" applyFont="1" applyFill="1" applyBorder="1"/>
    <xf numFmtId="0" fontId="8" fillId="2" borderId="5" xfId="0" applyFont="1" applyFill="1" applyBorder="1" applyAlignment="1">
      <alignment horizontal="center" vertical="center" wrapText="1"/>
    </xf>
    <xf numFmtId="0" fontId="11" fillId="0" borderId="14"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0" fillId="0" borderId="0" xfId="0" applyAlignment="1">
      <alignment wrapText="1"/>
    </xf>
    <xf numFmtId="0" fontId="11" fillId="0" borderId="7"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 fillId="2" borderId="0" xfId="0" applyFont="1" applyFill="1" applyBorder="1" applyAlignment="1">
      <alignment horizontal="center"/>
    </xf>
    <xf numFmtId="0" fontId="8" fillId="2" borderId="5" xfId="3" applyNumberFormat="1" applyFont="1" applyFill="1" applyBorder="1" applyAlignment="1">
      <alignment horizontal="center" vertical="center" wrapText="1"/>
    </xf>
    <xf numFmtId="0" fontId="9" fillId="0" borderId="0" xfId="0" applyFont="1" applyAlignment="1">
      <alignment horizontal="justify"/>
    </xf>
    <xf numFmtId="0" fontId="15" fillId="13"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6" fillId="7" borderId="5" xfId="0" applyFont="1" applyFill="1" applyBorder="1" applyAlignment="1">
      <alignment horizontal="center" vertical="center" wrapText="1"/>
    </xf>
    <xf numFmtId="0" fontId="16" fillId="7" borderId="5" xfId="0" applyFont="1" applyFill="1" applyBorder="1" applyAlignment="1">
      <alignment horizontal="justify" vertical="center" wrapText="1"/>
    </xf>
    <xf numFmtId="0" fontId="15" fillId="7" borderId="3" xfId="0" applyFont="1" applyFill="1" applyBorder="1" applyAlignment="1">
      <alignment horizontal="justify" vertical="center" wrapText="1"/>
    </xf>
    <xf numFmtId="0" fontId="15" fillId="7" borderId="9" xfId="0" applyFont="1" applyFill="1" applyBorder="1" applyAlignment="1">
      <alignment horizontal="justify" vertical="center" wrapText="1"/>
    </xf>
    <xf numFmtId="0" fontId="16" fillId="3" borderId="13" xfId="0" applyFont="1" applyFill="1" applyBorder="1" applyAlignment="1">
      <alignment horizontal="justify" vertical="center" wrapText="1"/>
    </xf>
    <xf numFmtId="0" fontId="16" fillId="3" borderId="3" xfId="0" applyFont="1" applyFill="1" applyBorder="1" applyAlignment="1">
      <alignment horizontal="justify" vertical="center" wrapText="1"/>
    </xf>
    <xf numFmtId="0" fontId="16" fillId="14" borderId="5" xfId="0" applyFont="1" applyFill="1" applyBorder="1" applyAlignment="1">
      <alignment horizontal="justify" vertical="center" wrapText="1"/>
    </xf>
    <xf numFmtId="0" fontId="16" fillId="14" borderId="3" xfId="0" applyFont="1" applyFill="1" applyBorder="1" applyAlignment="1">
      <alignment horizontal="justify" vertical="center" wrapText="1"/>
    </xf>
    <xf numFmtId="0" fontId="16" fillId="15" borderId="3" xfId="0" applyFont="1" applyFill="1" applyBorder="1" applyAlignment="1">
      <alignment horizontal="justify" vertical="center" wrapText="1"/>
    </xf>
    <xf numFmtId="0" fontId="15" fillId="15" borderId="12" xfId="0" applyFont="1" applyFill="1" applyBorder="1" applyAlignment="1">
      <alignment horizontal="justify" vertical="center" wrapText="1"/>
    </xf>
    <xf numFmtId="0" fontId="15" fillId="15" borderId="3" xfId="0" applyFont="1" applyFill="1" applyBorder="1" applyAlignment="1">
      <alignment horizontal="justify" vertical="center" wrapText="1"/>
    </xf>
    <xf numFmtId="0" fontId="16" fillId="15" borderId="5" xfId="0" applyFont="1" applyFill="1" applyBorder="1" applyAlignment="1">
      <alignment vertical="center" wrapText="1"/>
    </xf>
    <xf numFmtId="0" fontId="15" fillId="16" borderId="13" xfId="0" applyFont="1" applyFill="1" applyBorder="1" applyAlignment="1">
      <alignment horizontal="justify" vertical="center" wrapText="1"/>
    </xf>
    <xf numFmtId="0" fontId="15" fillId="16" borderId="3" xfId="0" applyFont="1" applyFill="1" applyBorder="1" applyAlignment="1">
      <alignment horizontal="justify" vertical="center" wrapText="1"/>
    </xf>
    <xf numFmtId="0" fontId="16" fillId="16" borderId="3" xfId="0" applyFont="1" applyFill="1" applyBorder="1" applyAlignment="1">
      <alignment horizontal="justify" vertical="center" wrapText="1"/>
    </xf>
    <xf numFmtId="0" fontId="17" fillId="16" borderId="3" xfId="0" applyFont="1" applyFill="1" applyBorder="1" applyAlignment="1">
      <alignment horizontal="justify" vertical="center" wrapText="1"/>
    </xf>
    <xf numFmtId="0" fontId="15" fillId="16" borderId="11" xfId="0" applyFont="1" applyFill="1" applyBorder="1" applyAlignment="1">
      <alignment horizontal="left" vertical="center" wrapText="1"/>
    </xf>
    <xf numFmtId="0" fontId="15" fillId="16" borderId="9" xfId="0" applyFont="1" applyFill="1" applyBorder="1" applyAlignment="1">
      <alignment horizontal="justify" vertical="center" wrapText="1"/>
    </xf>
    <xf numFmtId="0" fontId="16" fillId="16" borderId="13" xfId="0" applyFont="1" applyFill="1" applyBorder="1" applyAlignment="1">
      <alignment horizontal="justify" vertical="center" wrapText="1"/>
    </xf>
    <xf numFmtId="0" fontId="16" fillId="16" borderId="9" xfId="0" applyFont="1" applyFill="1" applyBorder="1" applyAlignment="1">
      <alignment horizontal="justify" vertical="center" wrapText="1"/>
    </xf>
    <xf numFmtId="0" fontId="6"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vertical="center" wrapText="1"/>
    </xf>
    <xf numFmtId="0" fontId="2" fillId="5" borderId="6" xfId="0" applyFont="1" applyFill="1" applyBorder="1" applyAlignment="1">
      <alignment horizontal="center" vertical="center" wrapText="1"/>
    </xf>
    <xf numFmtId="0" fontId="7" fillId="5" borderId="6" xfId="0" applyFont="1" applyFill="1" applyBorder="1"/>
    <xf numFmtId="0" fontId="2" fillId="6"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9" borderId="5" xfId="0" applyFont="1" applyFill="1" applyBorder="1" applyAlignment="1">
      <alignment horizontal="center" vertical="center" wrapText="1"/>
    </xf>
    <xf numFmtId="9" fontId="3" fillId="2" borderId="0" xfId="3"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2" borderId="5" xfId="0" applyFont="1" applyFill="1" applyBorder="1" applyAlignment="1">
      <alignment horizontal="justify" vertical="center" wrapText="1"/>
    </xf>
    <xf numFmtId="9" fontId="3" fillId="2" borderId="5" xfId="3"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center" vertical="center" wrapText="1"/>
      <protection locked="0"/>
    </xf>
    <xf numFmtId="9" fontId="8" fillId="2" borderId="5" xfId="3" applyFont="1" applyFill="1" applyBorder="1" applyAlignment="1" applyProtection="1">
      <alignment horizontal="center" vertical="center" wrapText="1"/>
      <protection locked="0"/>
    </xf>
    <xf numFmtId="9" fontId="8" fillId="2" borderId="5" xfId="0" applyNumberFormat="1" applyFont="1" applyFill="1" applyBorder="1" applyAlignment="1" applyProtection="1">
      <alignment horizontal="center" vertical="center" wrapText="1"/>
      <protection locked="0"/>
    </xf>
    <xf numFmtId="165" fontId="8" fillId="2" borderId="5" xfId="3" applyNumberFormat="1" applyFont="1" applyFill="1" applyBorder="1" applyAlignment="1" applyProtection="1">
      <alignment horizontal="center" vertical="center" wrapText="1"/>
      <protection locked="0"/>
    </xf>
    <xf numFmtId="0" fontId="8" fillId="2" borderId="5" xfId="1" applyNumberFormat="1" applyFont="1" applyFill="1" applyBorder="1" applyAlignment="1" applyProtection="1">
      <alignment horizontal="center" vertical="center" wrapText="1"/>
      <protection locked="0"/>
    </xf>
    <xf numFmtId="9" fontId="8" fillId="2" borderId="5" xfId="3" applyNumberFormat="1" applyFont="1" applyFill="1" applyBorder="1" applyAlignment="1" applyProtection="1">
      <alignment horizontal="center" vertical="center" wrapText="1"/>
      <protection locked="0"/>
    </xf>
    <xf numFmtId="167" fontId="8" fillId="2" borderId="5"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left" vertical="center" wrapText="1"/>
      <protection locked="0"/>
    </xf>
    <xf numFmtId="0" fontId="4" fillId="2" borderId="5" xfId="0" applyFont="1" applyFill="1" applyBorder="1" applyAlignment="1" applyProtection="1">
      <alignment wrapText="1"/>
      <protection locked="0"/>
    </xf>
    <xf numFmtId="168" fontId="8" fillId="2" borderId="5" xfId="0" applyNumberFormat="1" applyFont="1" applyFill="1" applyBorder="1" applyAlignment="1" applyProtection="1">
      <alignment horizontal="center" vertical="center" wrapText="1"/>
      <protection locked="0"/>
    </xf>
    <xf numFmtId="168" fontId="8" fillId="2" borderId="5" xfId="2" applyNumberFormat="1"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166" fontId="8" fillId="2" borderId="5" xfId="1" applyNumberFormat="1" applyFont="1" applyFill="1" applyBorder="1" applyAlignment="1" applyProtection="1">
      <alignment horizontal="center" vertical="center" wrapText="1"/>
      <protection locked="0"/>
    </xf>
    <xf numFmtId="0" fontId="0" fillId="0" borderId="5" xfId="0" applyBorder="1" applyAlignment="1">
      <alignment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justify" vertical="center" wrapText="1"/>
    </xf>
    <xf numFmtId="9" fontId="0" fillId="2" borderId="5" xfId="3" applyFont="1" applyFill="1" applyBorder="1" applyAlignment="1">
      <alignment vertical="center" wrapText="1"/>
    </xf>
    <xf numFmtId="9" fontId="0" fillId="0" borderId="5" xfId="3" applyFont="1" applyBorder="1" applyAlignment="1">
      <alignment vertical="center" wrapText="1"/>
    </xf>
    <xf numFmtId="9" fontId="19" fillId="0" borderId="5" xfId="3" applyFont="1" applyBorder="1" applyAlignment="1">
      <alignment vertical="center" wrapText="1"/>
    </xf>
    <xf numFmtId="9" fontId="0" fillId="0" borderId="5" xfId="3" applyFont="1" applyBorder="1" applyAlignment="1">
      <alignment horizontal="center" vertical="center"/>
    </xf>
    <xf numFmtId="0" fontId="7" fillId="2" borderId="0" xfId="0" applyFont="1" applyFill="1" applyBorder="1" applyAlignment="1">
      <alignment horizontal="right" vertical="center" wrapText="1"/>
    </xf>
    <xf numFmtId="0" fontId="7" fillId="2" borderId="0" xfId="0" applyFont="1" applyFill="1" applyBorder="1" applyAlignment="1">
      <alignment vertical="top" wrapText="1"/>
    </xf>
    <xf numFmtId="0" fontId="7"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2" borderId="5" xfId="0" applyFont="1" applyFill="1" applyBorder="1" applyAlignment="1">
      <alignment horizontal="center" vertical="top" wrapText="1"/>
    </xf>
    <xf numFmtId="0" fontId="0" fillId="0" borderId="5" xfId="0" applyBorder="1" applyAlignment="1">
      <alignment wrapText="1"/>
    </xf>
    <xf numFmtId="0" fontId="0" fillId="0" borderId="5" xfId="0" applyBorder="1" applyAlignment="1">
      <alignment horizontal="center" vertical="center" wrapText="1"/>
    </xf>
    <xf numFmtId="0" fontId="18" fillId="2" borderId="15" xfId="0" applyFont="1" applyFill="1" applyBorder="1" applyAlignment="1" applyProtection="1">
      <alignment vertical="center" wrapText="1"/>
      <protection locked="0"/>
    </xf>
    <xf numFmtId="0" fontId="16" fillId="2" borderId="15" xfId="0" applyFont="1" applyFill="1" applyBorder="1" applyAlignment="1" applyProtection="1">
      <alignment vertical="center" wrapText="1"/>
      <protection locked="0"/>
    </xf>
    <xf numFmtId="0" fontId="8" fillId="2" borderId="5" xfId="0" applyFont="1" applyFill="1" applyBorder="1" applyAlignment="1">
      <alignment horizontal="justify"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15"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vertical="center" wrapText="1"/>
    </xf>
    <xf numFmtId="0" fontId="4" fillId="2" borderId="5" xfId="0" applyFont="1" applyFill="1" applyBorder="1" applyAlignment="1">
      <alignment vertical="center"/>
    </xf>
    <xf numFmtId="0" fontId="4" fillId="2" borderId="5" xfId="0" applyFont="1" applyFill="1" applyBorder="1" applyAlignment="1">
      <alignmen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5" xfId="0" applyBorder="1" applyAlignment="1" applyProtection="1">
      <alignment vertical="center" wrapText="1"/>
      <protection locked="0"/>
    </xf>
    <xf numFmtId="0" fontId="0" fillId="0" borderId="5" xfId="0" applyFont="1" applyBorder="1" applyAlignment="1" applyProtection="1">
      <alignment vertical="center" wrapText="1"/>
      <protection locked="0"/>
    </xf>
    <xf numFmtId="9" fontId="24" fillId="2" borderId="5" xfId="3" applyFont="1" applyFill="1" applyBorder="1" applyAlignment="1" applyProtection="1">
      <alignment horizontal="center" vertical="center" wrapText="1"/>
    </xf>
    <xf numFmtId="9" fontId="3" fillId="2" borderId="5" xfId="3"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9" fontId="25" fillId="2" borderId="5" xfId="3" applyFont="1" applyFill="1" applyBorder="1" applyAlignment="1" applyProtection="1">
      <alignment horizontal="center" vertical="center" wrapText="1"/>
    </xf>
    <xf numFmtId="0" fontId="8" fillId="2" borderId="3" xfId="0" applyFont="1" applyFill="1" applyBorder="1" applyAlignment="1">
      <alignment horizontal="center" vertical="center" wrapText="1"/>
    </xf>
    <xf numFmtId="0" fontId="26" fillId="0" borderId="5" xfId="0" applyFont="1" applyBorder="1" applyAlignment="1">
      <alignment horizontal="center" vertical="center" wrapText="1"/>
    </xf>
    <xf numFmtId="9" fontId="1" fillId="0" borderId="5" xfId="3" applyFont="1" applyBorder="1" applyAlignment="1">
      <alignment horizontal="center" vertical="center"/>
    </xf>
    <xf numFmtId="0" fontId="8" fillId="3" borderId="5" xfId="0" applyFont="1" applyFill="1" applyBorder="1" applyAlignment="1" applyProtection="1">
      <alignment horizontal="center" vertical="center" wrapText="1"/>
      <protection locked="0"/>
    </xf>
    <xf numFmtId="0" fontId="0" fillId="3" borderId="5" xfId="0" applyFill="1" applyBorder="1" applyAlignment="1" applyProtection="1">
      <alignment horizontal="left" vertical="center" wrapText="1"/>
      <protection locked="0"/>
    </xf>
    <xf numFmtId="0" fontId="19" fillId="3" borderId="5" xfId="0" applyFont="1" applyFill="1" applyBorder="1" applyAlignment="1" applyProtection="1">
      <alignment horizontal="left" vertical="center" wrapText="1"/>
      <protection locked="0"/>
    </xf>
    <xf numFmtId="9" fontId="0" fillId="2" borderId="5" xfId="3" applyFont="1" applyFill="1" applyBorder="1" applyAlignment="1">
      <alignment horizontal="center" vertical="center"/>
    </xf>
    <xf numFmtId="0" fontId="8" fillId="2" borderId="5" xfId="0" applyFont="1" applyFill="1" applyBorder="1" applyAlignment="1">
      <alignment horizontal="center" vertical="center" wrapText="1"/>
    </xf>
    <xf numFmtId="0" fontId="0" fillId="3" borderId="16" xfId="0" applyFill="1" applyBorder="1" applyAlignment="1">
      <alignment vertical="center" wrapText="1"/>
    </xf>
    <xf numFmtId="0" fontId="8" fillId="2" borderId="5" xfId="0" applyFont="1" applyFill="1" applyBorder="1" applyAlignment="1">
      <alignment horizontal="left" vertical="center" wrapText="1"/>
    </xf>
    <xf numFmtId="0" fontId="4" fillId="2" borderId="5" xfId="0" applyFont="1" applyFill="1" applyBorder="1" applyAlignment="1" applyProtection="1">
      <alignment horizontal="center" vertical="center"/>
      <protection locked="0"/>
    </xf>
    <xf numFmtId="0" fontId="19" fillId="3" borderId="16" xfId="0" applyFont="1" applyFill="1" applyBorder="1" applyAlignment="1">
      <alignment vertical="center" wrapText="1"/>
    </xf>
    <xf numFmtId="0" fontId="0" fillId="3" borderId="17" xfId="0" applyFill="1" applyBorder="1" applyAlignment="1">
      <alignment vertical="center" wrapText="1"/>
    </xf>
    <xf numFmtId="9" fontId="0" fillId="0" borderId="10" xfId="3" applyFont="1" applyBorder="1" applyAlignment="1">
      <alignment horizontal="center" vertical="center"/>
    </xf>
    <xf numFmtId="0" fontId="8" fillId="3" borderId="1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3" borderId="10" xfId="0" applyFill="1" applyBorder="1" applyAlignment="1" applyProtection="1">
      <alignment horizontal="left" vertical="center" wrapText="1"/>
      <protection locked="0"/>
    </xf>
    <xf numFmtId="0" fontId="8" fillId="2" borderId="10" xfId="0" applyFont="1" applyFill="1" applyBorder="1" applyAlignment="1" applyProtection="1">
      <alignment horizontal="center" vertical="center" wrapText="1"/>
      <protection locked="0"/>
    </xf>
    <xf numFmtId="0" fontId="8" fillId="2" borderId="10" xfId="0" applyFont="1" applyFill="1" applyBorder="1" applyAlignment="1">
      <alignment horizontal="center" vertical="center" wrapText="1"/>
    </xf>
    <xf numFmtId="9" fontId="8" fillId="2" borderId="10"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9" fontId="19" fillId="0" borderId="6" xfId="3" applyFont="1" applyBorder="1" applyAlignment="1">
      <alignment vertical="center" wrapText="1"/>
    </xf>
    <xf numFmtId="0" fontId="8" fillId="2" borderId="6" xfId="0" applyFont="1" applyFill="1" applyBorder="1" applyAlignment="1" applyProtection="1">
      <alignment horizontal="center" vertical="center" wrapText="1"/>
      <protection locked="0"/>
    </xf>
    <xf numFmtId="0" fontId="19" fillId="0" borderId="6" xfId="0" applyFont="1" applyBorder="1" applyAlignment="1">
      <alignment wrapText="1"/>
    </xf>
    <xf numFmtId="0" fontId="8" fillId="2" borderId="6" xfId="0" applyFont="1" applyFill="1" applyBorder="1" applyAlignment="1" applyProtection="1">
      <alignment horizontal="justify" vertical="center" wrapText="1"/>
      <protection locked="0"/>
    </xf>
    <xf numFmtId="9" fontId="8" fillId="2" borderId="6" xfId="0" applyNumberFormat="1" applyFont="1" applyFill="1" applyBorder="1" applyAlignment="1" applyProtection="1">
      <alignment horizontal="center" vertical="center" wrapText="1"/>
      <protection locked="0"/>
    </xf>
    <xf numFmtId="166" fontId="8" fillId="2" borderId="6" xfId="1" applyNumberFormat="1" applyFont="1" applyFill="1" applyBorder="1" applyAlignment="1" applyProtection="1">
      <alignment horizontal="center" vertical="center" wrapText="1"/>
      <protection locked="0"/>
    </xf>
    <xf numFmtId="0" fontId="0" fillId="3" borderId="18" xfId="0" applyFill="1" applyBorder="1" applyAlignment="1">
      <alignment vertical="center" wrapText="1"/>
    </xf>
    <xf numFmtId="9" fontId="19" fillId="0" borderId="7" xfId="3" applyFont="1" applyBorder="1" applyAlignment="1">
      <alignment horizontal="center" vertical="center" wrapText="1"/>
    </xf>
    <xf numFmtId="0" fontId="8" fillId="3" borderId="7"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0" fillId="3" borderId="7" xfId="0" applyFill="1" applyBorder="1" applyAlignment="1">
      <alignment horizontal="left" vertical="center" wrapText="1"/>
    </xf>
    <xf numFmtId="0" fontId="8" fillId="2" borderId="7"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9" fontId="8" fillId="2" borderId="7" xfId="0" applyNumberFormat="1" applyFont="1" applyFill="1" applyBorder="1" applyAlignment="1" applyProtection="1">
      <alignment horizontal="center" vertical="center" wrapText="1"/>
      <protection locked="0"/>
    </xf>
    <xf numFmtId="9" fontId="4" fillId="2" borderId="7" xfId="0" applyNumberFormat="1"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5"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2" fillId="2" borderId="0"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5" xfId="0" applyFont="1" applyFill="1" applyBorder="1" applyAlignment="1">
      <alignment vertical="center" wrapText="1"/>
    </xf>
    <xf numFmtId="0" fontId="0" fillId="0" borderId="15" xfId="0" applyBorder="1" applyAlignment="1">
      <alignment vertical="center" wrapText="1"/>
    </xf>
    <xf numFmtId="0" fontId="3" fillId="2" borderId="5" xfId="0" applyFont="1" applyFill="1" applyBorder="1" applyAlignment="1">
      <alignment horizontal="center" vertical="center" wrapText="1"/>
    </xf>
    <xf numFmtId="0" fontId="19" fillId="0" borderId="0" xfId="0" applyFont="1"/>
    <xf numFmtId="0" fontId="36" fillId="2" borderId="0" xfId="0" applyFont="1" applyFill="1"/>
    <xf numFmtId="0" fontId="3" fillId="2" borderId="0" xfId="0" applyFont="1" applyFill="1" applyBorder="1" applyAlignment="1">
      <alignment horizontal="center"/>
    </xf>
    <xf numFmtId="0" fontId="37" fillId="2" borderId="0" xfId="0" applyFont="1" applyFill="1" applyBorder="1" applyAlignment="1">
      <alignment vertical="center"/>
    </xf>
    <xf numFmtId="0" fontId="36" fillId="2" borderId="0" xfId="0" applyFont="1" applyFill="1" applyAlignment="1">
      <alignment horizontal="center"/>
    </xf>
    <xf numFmtId="0" fontId="37" fillId="5" borderId="6" xfId="0" applyFont="1" applyFill="1" applyBorder="1"/>
    <xf numFmtId="0" fontId="3" fillId="2" borderId="5" xfId="0" applyFont="1" applyFill="1" applyBorder="1" applyAlignment="1">
      <alignment vertical="center" wrapText="1"/>
    </xf>
    <xf numFmtId="0" fontId="3" fillId="2" borderId="5" xfId="0" applyFont="1" applyFill="1" applyBorder="1" applyAlignment="1" applyProtection="1">
      <alignment horizontal="justify" vertical="center" wrapText="1"/>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9" fontId="3" fillId="2" borderId="5" xfId="0"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protection locked="0"/>
    </xf>
    <xf numFmtId="168" fontId="3" fillId="2" borderId="5" xfId="2" applyNumberFormat="1" applyFont="1" applyFill="1" applyBorder="1" applyAlignment="1" applyProtection="1">
      <alignment horizontal="center" vertical="center" wrapText="1"/>
      <protection locked="0"/>
    </xf>
    <xf numFmtId="0" fontId="3" fillId="2" borderId="5" xfId="3" applyNumberFormat="1" applyFont="1" applyFill="1" applyBorder="1" applyAlignment="1">
      <alignment horizontal="center" vertical="center" wrapText="1"/>
    </xf>
    <xf numFmtId="165" fontId="3" fillId="2" borderId="5" xfId="3" applyNumberFormat="1"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 fillId="2" borderId="5" xfId="0" applyFont="1" applyFill="1" applyBorder="1" applyAlignment="1">
      <alignment horizontal="justify" vertical="center" wrapText="1"/>
    </xf>
    <xf numFmtId="168" fontId="3" fillId="2" borderId="5" xfId="0" applyNumberFormat="1" applyFont="1" applyFill="1" applyBorder="1" applyAlignment="1" applyProtection="1">
      <alignment horizontal="center" vertical="center" wrapText="1"/>
      <protection locked="0"/>
    </xf>
    <xf numFmtId="0" fontId="38" fillId="2" borderId="5" xfId="0" applyFont="1" applyFill="1" applyBorder="1" applyAlignment="1" applyProtection="1">
      <alignment horizontal="left" vertical="center" wrapText="1"/>
      <protection locked="0"/>
    </xf>
    <xf numFmtId="0" fontId="36" fillId="2" borderId="5" xfId="0" applyFont="1" applyFill="1" applyBorder="1" applyAlignment="1" applyProtection="1">
      <alignment wrapText="1"/>
      <protection locked="0"/>
    </xf>
    <xf numFmtId="0" fontId="3" fillId="2" borderId="5" xfId="1" applyNumberFormat="1"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justify" vertical="center" wrapText="1"/>
      <protection locked="0"/>
    </xf>
    <xf numFmtId="0" fontId="38" fillId="2" borderId="5" xfId="0" applyFont="1" applyFill="1" applyBorder="1" applyAlignment="1" applyProtection="1">
      <alignment horizontal="justify" vertical="center" wrapText="1"/>
      <protection locked="0"/>
    </xf>
    <xf numFmtId="0" fontId="3" fillId="2" borderId="7"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9" fontId="3" fillId="2" borderId="5" xfId="3" applyNumberFormat="1" applyFont="1" applyFill="1" applyBorder="1" applyAlignment="1" applyProtection="1">
      <alignment horizontal="center" vertical="center" wrapText="1"/>
      <protection locked="0"/>
    </xf>
    <xf numFmtId="9" fontId="19" fillId="0" borderId="5" xfId="3" applyFont="1" applyBorder="1" applyAlignment="1">
      <alignment horizontal="center" vertical="center"/>
    </xf>
    <xf numFmtId="0" fontId="3" fillId="3" borderId="5" xfId="0" applyFont="1" applyFill="1" applyBorder="1" applyAlignment="1" applyProtection="1">
      <alignment horizontal="center" vertical="center" wrapText="1"/>
      <protection locked="0"/>
    </xf>
    <xf numFmtId="0" fontId="3" fillId="2" borderId="5" xfId="0" applyFont="1" applyFill="1" applyBorder="1" applyAlignment="1">
      <alignment horizontal="left" vertical="center" wrapText="1"/>
    </xf>
    <xf numFmtId="0" fontId="36" fillId="2" borderId="5"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wrapText="1"/>
      <protection locked="0"/>
    </xf>
    <xf numFmtId="0" fontId="19" fillId="0" borderId="5" xfId="0" applyFont="1" applyBorder="1" applyAlignment="1">
      <alignment vertical="center" wrapText="1"/>
    </xf>
    <xf numFmtId="167" fontId="3" fillId="2" borderId="5" xfId="0" applyNumberFormat="1" applyFont="1" applyFill="1" applyBorder="1" applyAlignment="1" applyProtection="1">
      <alignment horizontal="center" vertical="center" wrapText="1"/>
      <protection locked="0"/>
    </xf>
    <xf numFmtId="9" fontId="19" fillId="2" borderId="5" xfId="3" applyFont="1" applyFill="1" applyBorder="1" applyAlignment="1">
      <alignment horizontal="center" vertical="center"/>
    </xf>
    <xf numFmtId="0" fontId="19" fillId="3" borderId="17" xfId="0" applyFont="1" applyFill="1" applyBorder="1" applyAlignment="1">
      <alignment vertical="center" wrapText="1"/>
    </xf>
    <xf numFmtId="9" fontId="19" fillId="0" borderId="10" xfId="3" applyFont="1" applyBorder="1" applyAlignment="1">
      <alignment horizontal="center" vertical="center"/>
    </xf>
    <xf numFmtId="0" fontId="3" fillId="3" borderId="10" xfId="0" applyFont="1" applyFill="1" applyBorder="1" applyAlignment="1" applyProtection="1">
      <alignment horizontal="center" vertical="center" wrapText="1"/>
      <protection locked="0"/>
    </xf>
    <xf numFmtId="0" fontId="19" fillId="0" borderId="10" xfId="0" applyFont="1" applyBorder="1" applyAlignment="1">
      <alignment horizontal="center" vertical="center" wrapText="1"/>
    </xf>
    <xf numFmtId="0" fontId="19" fillId="3" borderId="10"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wrapText="1"/>
    </xf>
    <xf numFmtId="9" fontId="3" fillId="2" borderId="10"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9" fontId="40" fillId="2" borderId="5" xfId="3" applyFont="1" applyFill="1" applyBorder="1" applyAlignment="1" applyProtection="1">
      <alignment horizontal="center" vertical="center" wrapText="1"/>
    </xf>
    <xf numFmtId="0" fontId="38" fillId="2" borderId="5" xfId="0" applyFont="1" applyFill="1" applyBorder="1" applyAlignment="1" applyProtection="1">
      <alignment horizontal="center" vertical="center" wrapText="1"/>
    </xf>
    <xf numFmtId="0" fontId="3" fillId="2" borderId="0" xfId="0" applyFont="1" applyFill="1" applyBorder="1" applyAlignment="1">
      <alignment vertical="center" wrapText="1"/>
    </xf>
    <xf numFmtId="0" fontId="3" fillId="2" borderId="0" xfId="0" applyFont="1" applyFill="1"/>
    <xf numFmtId="0" fontId="36" fillId="2" borderId="0" xfId="0" applyFont="1" applyFill="1" applyBorder="1"/>
    <xf numFmtId="0" fontId="37" fillId="2" borderId="0" xfId="0" applyFont="1" applyFill="1" applyBorder="1" applyAlignment="1">
      <alignment horizontal="right" vertical="center" wrapText="1"/>
    </xf>
    <xf numFmtId="0" fontId="37" fillId="2" borderId="0" xfId="0" applyFont="1" applyFill="1" applyBorder="1" applyAlignment="1">
      <alignment vertical="top" wrapText="1"/>
    </xf>
    <xf numFmtId="0" fontId="37"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6" fillId="2" borderId="0" xfId="0" applyFont="1" applyFill="1" applyAlignment="1">
      <alignment vertical="top" wrapText="1"/>
    </xf>
    <xf numFmtId="9" fontId="2" fillId="5" borderId="5" xfId="3" applyFont="1" applyFill="1" applyBorder="1" applyAlignment="1">
      <alignment horizontal="center" vertical="center" wrapText="1"/>
    </xf>
    <xf numFmtId="9" fontId="2" fillId="2" borderId="5" xfId="3" applyFont="1" applyFill="1" applyBorder="1" applyAlignment="1">
      <alignment horizontal="center" vertical="center" wrapText="1"/>
    </xf>
    <xf numFmtId="9" fontId="36" fillId="2" borderId="0" xfId="3" applyFont="1" applyFill="1" applyAlignment="1">
      <alignment horizontal="center"/>
    </xf>
    <xf numFmtId="9" fontId="37" fillId="5" borderId="6" xfId="3" applyFont="1" applyFill="1" applyBorder="1" applyAlignment="1">
      <alignment horizontal="center"/>
    </xf>
    <xf numFmtId="9" fontId="3" fillId="2" borderId="0" xfId="3" applyFont="1" applyFill="1" applyAlignment="1">
      <alignment horizontal="center"/>
    </xf>
    <xf numFmtId="9" fontId="19" fillId="0" borderId="0" xfId="3" applyFont="1" applyAlignment="1">
      <alignment horizontal="center"/>
    </xf>
    <xf numFmtId="9" fontId="19" fillId="2" borderId="5" xfId="3" applyFont="1" applyFill="1" applyBorder="1" applyAlignment="1">
      <alignment horizontal="center" vertical="center" wrapText="1"/>
    </xf>
    <xf numFmtId="9" fontId="19" fillId="0" borderId="5" xfId="3" applyFont="1" applyBorder="1" applyAlignment="1">
      <alignment horizontal="center" vertical="center" wrapText="1"/>
    </xf>
    <xf numFmtId="9" fontId="19" fillId="0" borderId="6" xfId="3" applyFont="1" applyBorder="1" applyAlignment="1">
      <alignment horizontal="center" vertical="center" wrapText="1"/>
    </xf>
    <xf numFmtId="0" fontId="3" fillId="2" borderId="5" xfId="11"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center" vertical="center" wrapText="1"/>
      <protection locked="0"/>
    </xf>
    <xf numFmtId="0" fontId="2" fillId="2" borderId="5" xfId="0" applyFont="1" applyFill="1" applyBorder="1" applyAlignment="1">
      <alignment horizontal="justify"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2" borderId="0" xfId="0" applyFont="1" applyFill="1" applyBorder="1" applyAlignment="1">
      <alignment horizontal="center"/>
    </xf>
    <xf numFmtId="0" fontId="6" fillId="3" borderId="5"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0" xfId="0" applyFont="1" applyFill="1" applyBorder="1" applyAlignment="1">
      <alignment horizontal="right" vertical="center" wrapText="1"/>
    </xf>
    <xf numFmtId="0" fontId="8" fillId="2" borderId="5" xfId="0" applyFont="1" applyFill="1" applyBorder="1" applyAlignment="1">
      <alignment horizontal="center" vertical="top" wrapText="1"/>
    </xf>
    <xf numFmtId="0" fontId="10" fillId="2" borderId="5" xfId="0" applyFont="1" applyFill="1" applyBorder="1" applyAlignment="1">
      <alignment horizontal="center" vertical="top" wrapText="1"/>
    </xf>
    <xf numFmtId="0" fontId="7" fillId="2" borderId="0" xfId="0" applyFont="1" applyFill="1" applyBorder="1" applyAlignment="1">
      <alignment horizontal="justify" vertical="center" wrapText="1"/>
    </xf>
    <xf numFmtId="22" fontId="14" fillId="9" borderId="5" xfId="0" applyNumberFormat="1" applyFont="1" applyFill="1" applyBorder="1" applyAlignment="1">
      <alignment horizontal="center" vertical="center"/>
    </xf>
    <xf numFmtId="0" fontId="14" fillId="9" borderId="5" xfId="0" applyFont="1" applyFill="1" applyBorder="1" applyAlignment="1">
      <alignment horizontal="center" vertical="center"/>
    </xf>
    <xf numFmtId="0" fontId="14" fillId="7" borderId="5" xfId="0" applyFont="1" applyFill="1" applyBorder="1" applyAlignment="1">
      <alignment horizontal="center" vertical="center"/>
    </xf>
    <xf numFmtId="0" fontId="2" fillId="6" borderId="5" xfId="0" applyFont="1" applyFill="1" applyBorder="1" applyAlignment="1">
      <alignment horizontal="center" vertical="center" wrapText="1"/>
    </xf>
    <xf numFmtId="0" fontId="18" fillId="2" borderId="5" xfId="0" applyFont="1" applyFill="1" applyBorder="1" applyAlignment="1" applyProtection="1">
      <alignment horizontal="center" vertical="center" wrapText="1"/>
      <protection locked="0"/>
    </xf>
    <xf numFmtId="0" fontId="2" fillId="18"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1" fillId="18" borderId="4" xfId="0" applyFont="1" applyFill="1" applyBorder="1" applyAlignment="1" applyProtection="1">
      <alignment horizontal="center" vertical="center" wrapText="1"/>
    </xf>
    <xf numFmtId="0" fontId="21" fillId="18" borderId="1" xfId="0" applyFont="1" applyFill="1" applyBorder="1" applyAlignment="1" applyProtection="1">
      <alignment horizontal="center" vertical="center" wrapText="1"/>
    </xf>
    <xf numFmtId="0" fontId="21" fillId="18" borderId="3" xfId="0" applyFont="1" applyFill="1" applyBorder="1" applyAlignment="1" applyProtection="1">
      <alignment horizontal="center" vertical="center" wrapText="1"/>
    </xf>
    <xf numFmtId="9" fontId="3" fillId="2" borderId="4" xfId="3" applyFont="1" applyFill="1" applyBorder="1" applyAlignment="1" applyProtection="1">
      <alignment horizontal="center" vertical="center" wrapText="1"/>
    </xf>
    <xf numFmtId="9" fontId="3" fillId="2" borderId="3" xfId="3" applyFont="1" applyFill="1" applyBorder="1" applyAlignment="1" applyProtection="1">
      <alignment horizontal="center" vertical="center" wrapText="1"/>
    </xf>
    <xf numFmtId="0" fontId="23" fillId="21" borderId="4" xfId="0" applyFont="1" applyFill="1" applyBorder="1" applyAlignment="1" applyProtection="1">
      <alignment horizontal="center" vertical="center" wrapText="1"/>
    </xf>
    <xf numFmtId="0" fontId="23" fillId="21" borderId="1" xfId="0" applyFont="1" applyFill="1" applyBorder="1" applyAlignment="1" applyProtection="1">
      <alignment horizontal="center" vertical="center" wrapText="1"/>
    </xf>
    <xf numFmtId="0" fontId="23" fillId="21" borderId="3" xfId="0" applyFont="1" applyFill="1" applyBorder="1" applyAlignment="1" applyProtection="1">
      <alignment horizontal="center" vertical="center" wrapText="1"/>
    </xf>
    <xf numFmtId="0" fontId="21" fillId="20" borderId="4" xfId="0" applyFont="1" applyFill="1" applyBorder="1" applyAlignment="1" applyProtection="1">
      <alignment horizontal="center" vertical="center" wrapText="1"/>
    </xf>
    <xf numFmtId="0" fontId="21" fillId="20" borderId="1" xfId="0" applyFont="1" applyFill="1" applyBorder="1" applyAlignment="1" applyProtection="1">
      <alignment horizontal="center" vertical="center" wrapText="1"/>
    </xf>
    <xf numFmtId="0" fontId="21" fillId="20"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2" fillId="18" borderId="4" xfId="0" applyFont="1" applyFill="1" applyBorder="1" applyAlignment="1" applyProtection="1">
      <alignment horizontal="center" vertical="center" wrapText="1"/>
    </xf>
    <xf numFmtId="0" fontId="22" fillId="18" borderId="1" xfId="0" applyFont="1" applyFill="1" applyBorder="1" applyAlignment="1" applyProtection="1">
      <alignment horizontal="center" vertical="center" wrapText="1"/>
    </xf>
    <xf numFmtId="0" fontId="22" fillId="18"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37" fillId="2" borderId="0"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7" fillId="2" borderId="0" xfId="0" applyFont="1" applyFill="1" applyBorder="1" applyAlignment="1">
      <alignment horizontal="right" vertical="center" wrapText="1"/>
    </xf>
    <xf numFmtId="0" fontId="3" fillId="2" borderId="5" xfId="0" applyFont="1" applyFill="1" applyBorder="1" applyAlignment="1">
      <alignment horizontal="center" vertical="top" wrapText="1"/>
    </xf>
    <xf numFmtId="0" fontId="2" fillId="2" borderId="5" xfId="0" applyFont="1" applyFill="1" applyBorder="1" applyAlignment="1">
      <alignment horizontal="center" vertical="top" wrapText="1"/>
    </xf>
    <xf numFmtId="0" fontId="41" fillId="18" borderId="4" xfId="0" applyFont="1" applyFill="1" applyBorder="1" applyAlignment="1" applyProtection="1">
      <alignment horizontal="center" vertical="center" wrapText="1"/>
    </xf>
    <xf numFmtId="0" fontId="41" fillId="18" borderId="1" xfId="0" applyFont="1" applyFill="1" applyBorder="1" applyAlignment="1" applyProtection="1">
      <alignment horizontal="center" vertical="center" wrapText="1"/>
    </xf>
    <xf numFmtId="0" fontId="41" fillId="18" borderId="3" xfId="0" applyFont="1" applyFill="1" applyBorder="1" applyAlignment="1" applyProtection="1">
      <alignment horizontal="center" vertical="center" wrapText="1"/>
    </xf>
    <xf numFmtId="0" fontId="38" fillId="2" borderId="4" xfId="0" applyFont="1" applyFill="1" applyBorder="1" applyAlignment="1" applyProtection="1">
      <alignment horizontal="center" vertical="center" wrapText="1"/>
    </xf>
    <xf numFmtId="0" fontId="38" fillId="2" borderId="3" xfId="0" applyFont="1" applyFill="1" applyBorder="1" applyAlignment="1" applyProtection="1">
      <alignment horizontal="center" vertical="center" wrapText="1"/>
    </xf>
    <xf numFmtId="0" fontId="41" fillId="3" borderId="4" xfId="0" applyFont="1" applyFill="1" applyBorder="1" applyAlignment="1" applyProtection="1">
      <alignment horizontal="center" vertical="center" wrapText="1"/>
    </xf>
    <xf numFmtId="0" fontId="41" fillId="3" borderId="1" xfId="0" applyFont="1" applyFill="1" applyBorder="1" applyAlignment="1" applyProtection="1">
      <alignment horizontal="center" vertical="center" wrapText="1"/>
    </xf>
    <xf numFmtId="0" fontId="41" fillId="3" borderId="3" xfId="0" applyFont="1" applyFill="1" applyBorder="1" applyAlignment="1" applyProtection="1">
      <alignment horizontal="center" vertical="center" wrapText="1"/>
    </xf>
    <xf numFmtId="0" fontId="42" fillId="18" borderId="4" xfId="0" applyFont="1" applyFill="1" applyBorder="1" applyAlignment="1" applyProtection="1">
      <alignment horizontal="center" vertical="center" wrapText="1"/>
    </xf>
    <xf numFmtId="0" fontId="42" fillId="18" borderId="1" xfId="0" applyFont="1" applyFill="1" applyBorder="1" applyAlignment="1" applyProtection="1">
      <alignment horizontal="center" vertical="center" wrapText="1"/>
    </xf>
    <xf numFmtId="0" fontId="42" fillId="18" borderId="3" xfId="0" applyFont="1" applyFill="1" applyBorder="1" applyAlignment="1" applyProtection="1">
      <alignment horizontal="center" vertical="center" wrapText="1"/>
    </xf>
    <xf numFmtId="0" fontId="39" fillId="21" borderId="4" xfId="0" applyFont="1" applyFill="1" applyBorder="1" applyAlignment="1" applyProtection="1">
      <alignment horizontal="center" vertical="center" wrapText="1"/>
    </xf>
    <xf numFmtId="0" fontId="39" fillId="21" borderId="1" xfId="0" applyFont="1" applyFill="1" applyBorder="1" applyAlignment="1" applyProtection="1">
      <alignment horizontal="center" vertical="center" wrapText="1"/>
    </xf>
    <xf numFmtId="0" fontId="39" fillId="21"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41" fillId="20" borderId="4" xfId="0" applyFont="1" applyFill="1" applyBorder="1" applyAlignment="1" applyProtection="1">
      <alignment horizontal="center" vertical="center" wrapText="1"/>
    </xf>
    <xf numFmtId="0" fontId="41" fillId="20" borderId="1" xfId="0" applyFont="1" applyFill="1" applyBorder="1" applyAlignment="1" applyProtection="1">
      <alignment horizontal="center" vertical="center" wrapText="1"/>
    </xf>
    <xf numFmtId="0" fontId="41" fillId="20" borderId="3" xfId="0" applyFont="1" applyFill="1" applyBorder="1" applyAlignment="1" applyProtection="1">
      <alignment horizontal="center" vertical="center" wrapText="1"/>
    </xf>
    <xf numFmtId="0" fontId="3" fillId="2" borderId="15" xfId="0" applyFont="1" applyFill="1" applyBorder="1" applyAlignment="1">
      <alignment horizontal="justify" vertical="center" wrapText="1"/>
    </xf>
    <xf numFmtId="0" fontId="0" fillId="0" borderId="15" xfId="0" applyBorder="1" applyAlignment="1">
      <alignment horizontal="justify" vertical="center" wrapText="1"/>
    </xf>
    <xf numFmtId="0" fontId="0" fillId="0" borderId="8" xfId="0" applyBorder="1" applyAlignment="1">
      <alignment horizontal="justify" vertical="center" wrapText="1"/>
    </xf>
    <xf numFmtId="0" fontId="0" fillId="0" borderId="15" xfId="0" applyBorder="1" applyAlignment="1">
      <alignment vertical="center" wrapText="1"/>
    </xf>
    <xf numFmtId="0" fontId="0" fillId="0" borderId="8" xfId="0" applyBorder="1" applyAlignment="1">
      <alignment vertical="center" wrapText="1"/>
    </xf>
    <xf numFmtId="0" fontId="2" fillId="8"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7" fillId="2" borderId="0" xfId="0" applyFont="1" applyFill="1" applyBorder="1" applyAlignment="1">
      <alignment horizontal="center" vertical="center"/>
    </xf>
    <xf numFmtId="0" fontId="36" fillId="2" borderId="0" xfId="0" applyFont="1" applyFill="1" applyBorder="1" applyAlignment="1">
      <alignment horizontal="center"/>
    </xf>
    <xf numFmtId="22" fontId="35" fillId="9" borderId="5" xfId="0" applyNumberFormat="1" applyFont="1" applyFill="1" applyBorder="1" applyAlignment="1">
      <alignment horizontal="center" vertical="center"/>
    </xf>
    <xf numFmtId="0" fontId="35" fillId="9" borderId="5" xfId="0" applyFont="1" applyFill="1" applyBorder="1" applyAlignment="1">
      <alignment horizontal="center" vertical="center"/>
    </xf>
    <xf numFmtId="0" fontId="35" fillId="7" borderId="5"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6" xfId="0" applyFont="1" applyFill="1" applyBorder="1" applyAlignment="1">
      <alignment vertical="center" wrapText="1"/>
    </xf>
    <xf numFmtId="0" fontId="3" fillId="2" borderId="6" xfId="11" applyNumberFormat="1" applyFont="1" applyFill="1" applyBorder="1" applyAlignment="1" applyProtection="1">
      <alignment horizontal="center" vertical="center" wrapText="1"/>
      <protection locked="0"/>
    </xf>
    <xf numFmtId="0" fontId="43" fillId="22" borderId="5" xfId="0" applyFont="1" applyFill="1" applyBorder="1" applyAlignment="1">
      <alignment vertical="center" wrapText="1"/>
    </xf>
    <xf numFmtId="9" fontId="43" fillId="23" borderId="5" xfId="3" applyFont="1" applyFill="1" applyBorder="1" applyAlignment="1">
      <alignment horizontal="center" vertical="center" wrapText="1"/>
    </xf>
    <xf numFmtId="0" fontId="43" fillId="22" borderId="5" xfId="0" applyFont="1" applyFill="1" applyBorder="1" applyAlignment="1" applyProtection="1">
      <alignment horizontal="center" vertical="center" wrapText="1"/>
      <protection locked="0"/>
    </xf>
    <xf numFmtId="0" fontId="43" fillId="23" borderId="5" xfId="0" applyFont="1" applyFill="1" applyBorder="1" applyAlignment="1">
      <alignment vertical="center" wrapText="1"/>
    </xf>
    <xf numFmtId="0" fontId="43" fillId="22" borderId="5" xfId="0" applyFont="1" applyFill="1" applyBorder="1" applyAlignment="1">
      <alignment horizontal="left" vertical="center" wrapText="1"/>
    </xf>
    <xf numFmtId="0" fontId="43" fillId="23" borderId="5" xfId="0" applyFont="1" applyFill="1" applyBorder="1" applyAlignment="1" applyProtection="1">
      <alignment horizontal="center" vertical="center" wrapText="1"/>
      <protection locked="0"/>
    </xf>
    <xf numFmtId="0" fontId="43" fillId="23" borderId="5" xfId="0" applyFont="1" applyFill="1" applyBorder="1" applyAlignment="1">
      <alignment horizontal="center" vertical="center" wrapText="1"/>
    </xf>
    <xf numFmtId="9" fontId="5" fillId="23" borderId="5" xfId="0" applyNumberFormat="1" applyFont="1" applyFill="1" applyBorder="1" applyAlignment="1" applyProtection="1">
      <alignment horizontal="center" vertical="center" wrapText="1"/>
      <protection locked="0"/>
    </xf>
    <xf numFmtId="0" fontId="44" fillId="23" borderId="5" xfId="0" applyNumberFormat="1" applyFont="1" applyFill="1" applyBorder="1" applyAlignment="1" applyProtection="1">
      <alignment horizontal="center" vertical="center"/>
      <protection locked="0"/>
    </xf>
  </cellXfs>
  <cellStyles count="12">
    <cellStyle name="Amarillo" xfId="8"/>
    <cellStyle name="Millares" xfId="1" builtinId="3"/>
    <cellStyle name="Millares [0]" xfId="11" builtinId="6"/>
    <cellStyle name="Millares 2" xfId="7"/>
    <cellStyle name="Moneda" xfId="2" builtinId="4"/>
    <cellStyle name="Normal" xfId="0" builtinId="0"/>
    <cellStyle name="Normal 2" xfId="4"/>
    <cellStyle name="Porcentaje 2" xfId="5"/>
    <cellStyle name="Porcentual" xfId="3" builtinId="5"/>
    <cellStyle name="Porcentual 2" xfId="6"/>
    <cellStyle name="Rojo" xfId="9"/>
    <cellStyle name="Verde" xfId="10"/>
  </cellStyles>
  <dxfs count="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00FF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C1048575"/>
  <sheetViews>
    <sheetView showGridLines="0" zoomScaleNormal="100" workbookViewId="0">
      <pane xSplit="4" ySplit="6" topLeftCell="G18" activePane="bottomRight" state="frozen"/>
      <selection pane="topRight" activeCell="E1" sqref="E1"/>
      <selection pane="bottomLeft" activeCell="A7" sqref="A7"/>
      <selection pane="bottomRight" activeCell="H18" sqref="H18"/>
    </sheetView>
  </sheetViews>
  <sheetFormatPr baseColWidth="10" defaultRowHeight="15"/>
  <cols>
    <col min="1" max="1" width="8.85546875" customWidth="1"/>
    <col min="2" max="2" width="29.28515625" customWidth="1"/>
    <col min="3" max="3" width="46.42578125" customWidth="1"/>
    <col min="4" max="4" width="34.42578125" customWidth="1"/>
    <col min="5" max="5" width="63.140625" customWidth="1"/>
    <col min="6" max="6" width="39" customWidth="1"/>
    <col min="7" max="7" width="36" customWidth="1"/>
    <col min="8" max="8" width="33.85546875" customWidth="1"/>
    <col min="9" max="9" width="39.7109375" customWidth="1"/>
    <col min="11" max="11" width="18.85546875" customWidth="1"/>
    <col min="17" max="17" width="24.5703125" customWidth="1"/>
    <col min="18" max="18" width="20" customWidth="1"/>
    <col min="19" max="19" width="27.28515625" customWidth="1"/>
    <col min="20" max="20" width="19.5703125" customWidth="1"/>
    <col min="25" max="25" width="20.85546875" customWidth="1"/>
    <col min="26" max="26" width="18.85546875" customWidth="1"/>
    <col min="27" max="27" width="26.7109375" customWidth="1"/>
    <col min="28" max="28" width="18.85546875" customWidth="1"/>
    <col min="29" max="29" width="14.140625" customWidth="1"/>
    <col min="30" max="30" width="18.42578125" customWidth="1"/>
    <col min="31" max="31" width="22.140625" customWidth="1"/>
    <col min="32" max="32" width="17.7109375" customWidth="1"/>
    <col min="33" max="33" width="18.140625" customWidth="1"/>
    <col min="34" max="34" width="19.7109375" customWidth="1"/>
    <col min="35" max="36" width="16.42578125" customWidth="1"/>
    <col min="37" max="37" width="17.140625" customWidth="1"/>
    <col min="38" max="38" width="17.85546875" customWidth="1"/>
    <col min="48" max="48" width="14.85546875" customWidth="1"/>
    <col min="49" max="49" width="14.5703125" customWidth="1"/>
    <col min="50" max="50" width="20.7109375" customWidth="1"/>
    <col min="51" max="51" width="15.85546875" customWidth="1"/>
    <col min="52" max="52" width="19.140625" customWidth="1"/>
    <col min="53" max="53" width="31.42578125" customWidth="1"/>
    <col min="54" max="54" width="18.42578125" customWidth="1"/>
    <col min="55" max="55" width="19.85546875" customWidth="1"/>
  </cols>
  <sheetData>
    <row r="1" spans="1:55" ht="40.5" customHeight="1">
      <c r="A1" s="269">
        <f ca="1">NOW()</f>
        <v>42871.762471875001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row>
    <row r="2" spans="1:55" ht="40.5" customHeight="1">
      <c r="A2" s="271" t="s">
        <v>30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row>
    <row r="3" spans="1:55" ht="15" customHeight="1">
      <c r="A3" s="246" t="s">
        <v>86</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46" t="s">
        <v>135</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246" t="s">
        <v>27</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246" t="s">
        <v>28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3"/>
      <c r="AB6" s="33"/>
      <c r="AC6" s="33"/>
      <c r="AD6" s="33"/>
      <c r="AE6" s="33"/>
      <c r="AF6" s="33"/>
      <c r="AG6" s="3"/>
      <c r="AH6" s="33"/>
      <c r="AI6" s="33"/>
      <c r="AJ6" s="33"/>
      <c r="AK6" s="33"/>
      <c r="AL6" s="33"/>
      <c r="AM6" s="3"/>
      <c r="AN6" s="33"/>
      <c r="AO6" s="33"/>
      <c r="AP6" s="33"/>
      <c r="AQ6" s="33"/>
      <c r="AR6" s="33"/>
      <c r="AS6" s="3"/>
      <c r="AT6" s="33"/>
      <c r="AU6" s="33"/>
      <c r="AV6" s="33"/>
      <c r="AW6" s="33"/>
      <c r="AX6" s="33"/>
      <c r="AY6" s="3"/>
      <c r="AZ6" s="33"/>
      <c r="BA6" s="33"/>
      <c r="BB6" s="33"/>
      <c r="BC6" s="33"/>
    </row>
    <row r="7" spans="1:55" ht="17.25" customHeight="1">
      <c r="A7" s="246" t="s">
        <v>79</v>
      </c>
      <c r="B7" s="246"/>
      <c r="C7" s="246"/>
      <c r="D7" s="246"/>
      <c r="E7" s="70"/>
      <c r="F7" s="94"/>
      <c r="G7" s="70"/>
      <c r="H7" s="70"/>
      <c r="I7" s="70"/>
      <c r="J7" s="70"/>
      <c r="K7" s="70"/>
      <c r="L7" s="70"/>
      <c r="M7" s="70"/>
      <c r="N7" s="70"/>
      <c r="O7" s="70"/>
      <c r="P7" s="70"/>
      <c r="Q7" s="70"/>
      <c r="R7" s="70"/>
      <c r="S7" s="70"/>
      <c r="T7" s="70"/>
      <c r="U7" s="70"/>
      <c r="V7" s="70"/>
      <c r="W7" s="70"/>
      <c r="X7" s="70"/>
      <c r="Y7" s="70"/>
      <c r="Z7" s="70"/>
      <c r="AA7" s="3"/>
      <c r="AB7" s="33"/>
      <c r="AC7" s="33"/>
      <c r="AD7" s="33"/>
      <c r="AE7" s="33"/>
      <c r="AF7" s="33"/>
      <c r="AG7" s="3"/>
      <c r="AH7" s="33"/>
      <c r="AI7" s="33"/>
      <c r="AJ7" s="33"/>
      <c r="AK7" s="33"/>
      <c r="AL7" s="33"/>
      <c r="AM7" s="3"/>
      <c r="AN7" s="33"/>
      <c r="AO7" s="33"/>
      <c r="AP7" s="33"/>
      <c r="AQ7" s="33"/>
      <c r="AR7" s="33"/>
      <c r="AS7" s="3"/>
      <c r="AT7" s="33"/>
      <c r="AU7" s="33"/>
      <c r="AV7" s="33"/>
      <c r="AW7" s="33"/>
      <c r="AX7" s="33"/>
      <c r="AY7" s="3"/>
      <c r="AZ7" s="33"/>
      <c r="BA7" s="33"/>
      <c r="BB7" s="33"/>
      <c r="BC7" s="33"/>
    </row>
    <row r="8" spans="1:55" ht="15.75" customHeight="1">
      <c r="A8" s="246" t="s">
        <v>136</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row>
    <row r="9" spans="1:55">
      <c r="A9" s="2"/>
      <c r="B9" s="3"/>
      <c r="C9" s="3"/>
      <c r="D9" s="3"/>
      <c r="E9" s="3"/>
      <c r="F9" s="3"/>
      <c r="G9" s="3"/>
      <c r="H9" s="3"/>
      <c r="I9" s="3"/>
      <c r="J9" s="3"/>
      <c r="K9" s="3"/>
      <c r="L9" s="3"/>
      <c r="M9" s="3"/>
      <c r="N9" s="3"/>
      <c r="O9" s="3"/>
      <c r="P9" s="3"/>
      <c r="Q9" s="3"/>
      <c r="R9" s="1"/>
      <c r="S9" s="1"/>
      <c r="T9" s="1"/>
      <c r="U9" s="1"/>
      <c r="V9" s="1"/>
      <c r="W9" s="1"/>
      <c r="X9" s="1"/>
      <c r="Y9" s="1"/>
      <c r="Z9" s="1"/>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row>
    <row r="10" spans="1:55">
      <c r="A10" s="3"/>
      <c r="B10" s="3"/>
      <c r="C10" s="3"/>
      <c r="D10" s="3"/>
      <c r="E10" s="248"/>
      <c r="F10" s="248"/>
      <c r="G10" s="248"/>
      <c r="H10" s="248"/>
      <c r="I10" s="248"/>
      <c r="J10" s="248"/>
      <c r="K10" s="248"/>
      <c r="L10" s="248"/>
      <c r="M10" s="248"/>
      <c r="N10" s="248"/>
      <c r="O10" s="248"/>
      <c r="P10" s="248"/>
      <c r="Q10" s="248"/>
      <c r="R10" s="248"/>
      <c r="S10" s="248"/>
      <c r="T10" s="248"/>
      <c r="U10" s="19"/>
      <c r="V10" s="1"/>
      <c r="W10" s="1"/>
      <c r="X10" s="1"/>
      <c r="Y10" s="1"/>
      <c r="Z10" s="1"/>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55">
      <c r="A11" s="4"/>
      <c r="B11" s="1"/>
      <c r="C11" s="1"/>
      <c r="D11" s="1"/>
      <c r="E11" s="256"/>
      <c r="F11" s="256"/>
      <c r="G11" s="256"/>
      <c r="H11" s="256"/>
      <c r="I11" s="256"/>
      <c r="J11" s="256"/>
      <c r="K11" s="256"/>
      <c r="L11" s="256"/>
      <c r="M11" s="249"/>
      <c r="N11" s="249"/>
      <c r="O11" s="249"/>
      <c r="P11" s="249"/>
      <c r="Q11" s="92"/>
      <c r="R11" s="92"/>
      <c r="S11" s="92"/>
      <c r="T11" s="92"/>
      <c r="U11" s="20"/>
      <c r="V11" s="1"/>
      <c r="W11" s="1"/>
      <c r="X11" s="1"/>
      <c r="Y11" s="1"/>
      <c r="Z11" s="1"/>
      <c r="AA11" s="249"/>
      <c r="AB11" s="249"/>
      <c r="AC11" s="249"/>
      <c r="AD11" s="93"/>
      <c r="AE11" s="93"/>
      <c r="AF11" s="93"/>
      <c r="AG11" s="249"/>
      <c r="AH11" s="249"/>
      <c r="AI11" s="249"/>
      <c r="AJ11" s="93"/>
      <c r="AK11" s="93"/>
      <c r="AL11" s="93"/>
      <c r="AM11" s="249"/>
      <c r="AN11" s="249"/>
      <c r="AO11" s="249"/>
      <c r="AP11" s="93"/>
      <c r="AQ11" s="93"/>
      <c r="AR11" s="93"/>
      <c r="AS11" s="249"/>
      <c r="AT11" s="249"/>
      <c r="AU11" s="249"/>
      <c r="AV11" s="93"/>
      <c r="AW11" s="93"/>
      <c r="AX11" s="93"/>
      <c r="AY11" s="249"/>
      <c r="AZ11" s="249"/>
      <c r="BA11" s="249"/>
      <c r="BB11" s="93"/>
      <c r="BC11" s="93"/>
    </row>
    <row r="12" spans="1:55">
      <c r="A12" s="1"/>
      <c r="B12" s="1"/>
      <c r="C12" s="1"/>
      <c r="D12" s="1"/>
      <c r="E12" s="1"/>
      <c r="F12" s="1"/>
      <c r="G12" s="1"/>
      <c r="H12" s="1"/>
      <c r="I12" s="1"/>
      <c r="J12" s="1"/>
      <c r="K12" s="1"/>
      <c r="L12" s="1"/>
      <c r="M12" s="1"/>
      <c r="N12" s="1"/>
      <c r="O12" s="1"/>
      <c r="P12" s="1"/>
      <c r="Q12" s="1"/>
      <c r="R12" s="1"/>
      <c r="S12" s="1"/>
      <c r="T12" s="1"/>
      <c r="U12" s="1"/>
      <c r="V12" s="1"/>
      <c r="W12" s="1"/>
      <c r="X12" s="1"/>
      <c r="Y12" s="1"/>
      <c r="Z12" s="1"/>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row>
    <row r="13" spans="1:55">
      <c r="A13" s="250" t="s">
        <v>70</v>
      </c>
      <c r="B13" s="250"/>
      <c r="C13" s="250"/>
      <c r="D13" s="250"/>
      <c r="E13" s="251"/>
      <c r="F13" s="251"/>
      <c r="G13" s="251"/>
      <c r="H13" s="251"/>
      <c r="I13" s="251"/>
      <c r="J13" s="251"/>
      <c r="K13" s="251"/>
      <c r="L13" s="251"/>
      <c r="M13" s="251"/>
      <c r="N13" s="251"/>
      <c r="O13" s="251"/>
      <c r="P13" s="251"/>
      <c r="Q13" s="251"/>
      <c r="R13" s="251"/>
      <c r="S13" s="251"/>
      <c r="T13" s="251"/>
      <c r="U13" s="251"/>
      <c r="V13" s="251"/>
      <c r="W13" s="251"/>
      <c r="X13" s="251"/>
      <c r="Y13" s="251"/>
      <c r="Z13" s="251"/>
      <c r="AA13" s="252" t="s">
        <v>71</v>
      </c>
      <c r="AB13" s="252"/>
      <c r="AC13" s="252"/>
      <c r="AD13" s="252"/>
      <c r="AE13" s="252"/>
      <c r="AF13" s="252"/>
      <c r="AG13" s="253" t="s">
        <v>71</v>
      </c>
      <c r="AH13" s="253"/>
      <c r="AI13" s="253"/>
      <c r="AJ13" s="253"/>
      <c r="AK13" s="253"/>
      <c r="AL13" s="253"/>
      <c r="AM13" s="252" t="s">
        <v>71</v>
      </c>
      <c r="AN13" s="252"/>
      <c r="AO13" s="252"/>
      <c r="AP13" s="252"/>
      <c r="AQ13" s="252"/>
      <c r="AR13" s="252"/>
      <c r="AS13" s="257" t="s">
        <v>71</v>
      </c>
      <c r="AT13" s="257"/>
      <c r="AU13" s="257"/>
      <c r="AV13" s="257"/>
      <c r="AW13" s="257"/>
      <c r="AX13" s="257"/>
      <c r="AY13" s="258" t="s">
        <v>71</v>
      </c>
      <c r="AZ13" s="258"/>
      <c r="BA13" s="258"/>
      <c r="BB13" s="258"/>
      <c r="BC13" s="258"/>
    </row>
    <row r="14" spans="1:55">
      <c r="A14" s="250"/>
      <c r="B14" s="250"/>
      <c r="C14" s="250"/>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2" t="s">
        <v>0</v>
      </c>
      <c r="AB14" s="252"/>
      <c r="AC14" s="252"/>
      <c r="AD14" s="252"/>
      <c r="AE14" s="252"/>
      <c r="AF14" s="252"/>
      <c r="AG14" s="253" t="s">
        <v>1</v>
      </c>
      <c r="AH14" s="253"/>
      <c r="AI14" s="253"/>
      <c r="AJ14" s="253"/>
      <c r="AK14" s="253"/>
      <c r="AL14" s="253"/>
      <c r="AM14" s="252" t="s">
        <v>2</v>
      </c>
      <c r="AN14" s="252"/>
      <c r="AO14" s="252"/>
      <c r="AP14" s="252"/>
      <c r="AQ14" s="252"/>
      <c r="AR14" s="252"/>
      <c r="AS14" s="257" t="s">
        <v>3</v>
      </c>
      <c r="AT14" s="257"/>
      <c r="AU14" s="257"/>
      <c r="AV14" s="257"/>
      <c r="AW14" s="257"/>
      <c r="AX14" s="257"/>
      <c r="AY14" s="258" t="s">
        <v>94</v>
      </c>
      <c r="AZ14" s="258"/>
      <c r="BA14" s="258"/>
      <c r="BB14" s="258"/>
      <c r="BC14" s="258"/>
    </row>
    <row r="15" spans="1:55" ht="15" customHeight="1">
      <c r="A15" s="16"/>
      <c r="B15" s="16"/>
      <c r="C15" s="58"/>
      <c r="D15" s="16"/>
      <c r="E15" s="260" t="s">
        <v>4</v>
      </c>
      <c r="F15" s="261"/>
      <c r="G15" s="261"/>
      <c r="H15" s="261"/>
      <c r="I15" s="261"/>
      <c r="J15" s="261"/>
      <c r="K15" s="261"/>
      <c r="L15" s="261"/>
      <c r="M15" s="261"/>
      <c r="N15" s="261"/>
      <c r="O15" s="261"/>
      <c r="P15" s="261"/>
      <c r="Q15" s="261"/>
      <c r="R15" s="261"/>
      <c r="S15" s="261"/>
      <c r="T15" s="262"/>
      <c r="U15" s="18"/>
      <c r="V15" s="253" t="s">
        <v>31</v>
      </c>
      <c r="W15" s="253"/>
      <c r="X15" s="253"/>
      <c r="Y15" s="253"/>
      <c r="Z15" s="253"/>
      <c r="AA15" s="259" t="s">
        <v>5</v>
      </c>
      <c r="AB15" s="259"/>
      <c r="AC15" s="259"/>
      <c r="AD15" s="274" t="s">
        <v>6</v>
      </c>
      <c r="AE15" s="259" t="s">
        <v>7</v>
      </c>
      <c r="AF15" s="259" t="s">
        <v>8</v>
      </c>
      <c r="AG15" s="272" t="s">
        <v>5</v>
      </c>
      <c r="AH15" s="272"/>
      <c r="AI15" s="272"/>
      <c r="AJ15" s="272" t="s">
        <v>6</v>
      </c>
      <c r="AK15" s="272" t="s">
        <v>7</v>
      </c>
      <c r="AL15" s="272" t="s">
        <v>8</v>
      </c>
      <c r="AM15" s="259" t="s">
        <v>5</v>
      </c>
      <c r="AN15" s="259"/>
      <c r="AO15" s="259"/>
      <c r="AP15" s="259" t="s">
        <v>6</v>
      </c>
      <c r="AQ15" s="259" t="s">
        <v>7</v>
      </c>
      <c r="AR15" s="259" t="s">
        <v>8</v>
      </c>
      <c r="AS15" s="255" t="s">
        <v>5</v>
      </c>
      <c r="AT15" s="255"/>
      <c r="AU15" s="255"/>
      <c r="AV15" s="255" t="s">
        <v>6</v>
      </c>
      <c r="AW15" s="255" t="s">
        <v>7</v>
      </c>
      <c r="AX15" s="255" t="s">
        <v>8</v>
      </c>
      <c r="AY15" s="254" t="s">
        <v>5</v>
      </c>
      <c r="AZ15" s="254"/>
      <c r="BA15" s="254"/>
      <c r="BB15" s="254" t="s">
        <v>6</v>
      </c>
      <c r="BC15" s="254" t="s">
        <v>78</v>
      </c>
    </row>
    <row r="16" spans="1:55" ht="51">
      <c r="A16" s="17" t="s">
        <v>18</v>
      </c>
      <c r="B16" s="17" t="s">
        <v>19</v>
      </c>
      <c r="C16" s="17" t="s">
        <v>85</v>
      </c>
      <c r="D16" s="66" t="s">
        <v>89</v>
      </c>
      <c r="E16" s="8" t="s">
        <v>88</v>
      </c>
      <c r="F16" s="9" t="s">
        <v>102</v>
      </c>
      <c r="G16" s="9" t="s">
        <v>87</v>
      </c>
      <c r="H16" s="8" t="s">
        <v>9</v>
      </c>
      <c r="I16" s="8" t="s">
        <v>10</v>
      </c>
      <c r="J16" s="8" t="s">
        <v>11</v>
      </c>
      <c r="K16" s="9" t="s">
        <v>50</v>
      </c>
      <c r="L16" s="8" t="s">
        <v>12</v>
      </c>
      <c r="M16" s="9" t="s">
        <v>90</v>
      </c>
      <c r="N16" s="9" t="s">
        <v>91</v>
      </c>
      <c r="O16" s="9" t="s">
        <v>92</v>
      </c>
      <c r="P16" s="9" t="s">
        <v>93</v>
      </c>
      <c r="Q16" s="9" t="s">
        <v>98</v>
      </c>
      <c r="R16" s="8" t="s">
        <v>13</v>
      </c>
      <c r="S16" s="8" t="s">
        <v>14</v>
      </c>
      <c r="T16" s="9" t="s">
        <v>15</v>
      </c>
      <c r="U16" s="9" t="s">
        <v>38</v>
      </c>
      <c r="V16" s="10" t="s">
        <v>32</v>
      </c>
      <c r="W16" s="10" t="s">
        <v>34</v>
      </c>
      <c r="X16" s="275" t="s">
        <v>35</v>
      </c>
      <c r="Y16" s="276"/>
      <c r="Z16" s="10" t="s">
        <v>21</v>
      </c>
      <c r="AA16" s="69" t="s">
        <v>9</v>
      </c>
      <c r="AB16" s="64" t="s">
        <v>16</v>
      </c>
      <c r="AC16" s="64" t="s">
        <v>17</v>
      </c>
      <c r="AD16" s="274"/>
      <c r="AE16" s="259"/>
      <c r="AF16" s="259"/>
      <c r="AG16" s="63" t="s">
        <v>9</v>
      </c>
      <c r="AH16" s="63" t="s">
        <v>16</v>
      </c>
      <c r="AI16" s="63" t="s">
        <v>17</v>
      </c>
      <c r="AJ16" s="272"/>
      <c r="AK16" s="272"/>
      <c r="AL16" s="272"/>
      <c r="AM16" s="64" t="s">
        <v>9</v>
      </c>
      <c r="AN16" s="64" t="s">
        <v>16</v>
      </c>
      <c r="AO16" s="64" t="s">
        <v>17</v>
      </c>
      <c r="AP16" s="259"/>
      <c r="AQ16" s="259"/>
      <c r="AR16" s="259"/>
      <c r="AS16" s="65" t="s">
        <v>9</v>
      </c>
      <c r="AT16" s="65" t="s">
        <v>16</v>
      </c>
      <c r="AU16" s="65" t="s">
        <v>17</v>
      </c>
      <c r="AV16" s="255"/>
      <c r="AW16" s="255"/>
      <c r="AX16" s="255"/>
      <c r="AY16" s="67" t="s">
        <v>9</v>
      </c>
      <c r="AZ16" s="67" t="s">
        <v>16</v>
      </c>
      <c r="BA16" s="67" t="s">
        <v>17</v>
      </c>
      <c r="BB16" s="254"/>
      <c r="BC16" s="254"/>
    </row>
    <row r="17" spans="1:55">
      <c r="A17" s="59"/>
      <c r="B17" s="60"/>
      <c r="C17" s="60"/>
      <c r="D17" s="59"/>
      <c r="E17" s="61" t="s">
        <v>22</v>
      </c>
      <c r="F17" s="61"/>
      <c r="G17" s="61" t="s">
        <v>22</v>
      </c>
      <c r="H17" s="61" t="s">
        <v>22</v>
      </c>
      <c r="I17" s="61" t="s">
        <v>22</v>
      </c>
      <c r="J17" s="61" t="s">
        <v>22</v>
      </c>
      <c r="K17" s="61" t="s">
        <v>22</v>
      </c>
      <c r="L17" s="61" t="s">
        <v>22</v>
      </c>
      <c r="M17" s="62" t="s">
        <v>22</v>
      </c>
      <c r="N17" s="62" t="s">
        <v>22</v>
      </c>
      <c r="O17" s="62" t="s">
        <v>22</v>
      </c>
      <c r="P17" s="62" t="s">
        <v>22</v>
      </c>
      <c r="Q17" s="61" t="s">
        <v>22</v>
      </c>
      <c r="R17" s="61" t="s">
        <v>22</v>
      </c>
      <c r="S17" s="61" t="s">
        <v>22</v>
      </c>
      <c r="T17" s="61" t="s">
        <v>22</v>
      </c>
      <c r="U17" s="61"/>
      <c r="V17" s="11" t="s">
        <v>33</v>
      </c>
      <c r="W17" s="11" t="s">
        <v>22</v>
      </c>
      <c r="X17" s="11" t="s">
        <v>36</v>
      </c>
      <c r="Y17" s="11" t="s">
        <v>37</v>
      </c>
      <c r="Z17" s="11" t="s">
        <v>22</v>
      </c>
      <c r="AA17" s="64" t="s">
        <v>22</v>
      </c>
      <c r="AB17" s="64" t="s">
        <v>22</v>
      </c>
      <c r="AC17" s="64"/>
      <c r="AD17" s="69" t="s">
        <v>22</v>
      </c>
      <c r="AE17" s="64" t="s">
        <v>22</v>
      </c>
      <c r="AF17" s="64" t="s">
        <v>22</v>
      </c>
      <c r="AG17" s="63" t="s">
        <v>22</v>
      </c>
      <c r="AH17" s="63" t="s">
        <v>22</v>
      </c>
      <c r="AI17" s="63" t="s">
        <v>22</v>
      </c>
      <c r="AJ17" s="63" t="s">
        <v>22</v>
      </c>
      <c r="AK17" s="63" t="s">
        <v>22</v>
      </c>
      <c r="AL17" s="63" t="s">
        <v>22</v>
      </c>
      <c r="AM17" s="64" t="s">
        <v>22</v>
      </c>
      <c r="AN17" s="64" t="s">
        <v>22</v>
      </c>
      <c r="AO17" s="64" t="s">
        <v>22</v>
      </c>
      <c r="AP17" s="64"/>
      <c r="AQ17" s="64" t="s">
        <v>22</v>
      </c>
      <c r="AR17" s="64" t="s">
        <v>22</v>
      </c>
      <c r="AS17" s="65" t="s">
        <v>22</v>
      </c>
      <c r="AT17" s="65" t="s">
        <v>22</v>
      </c>
      <c r="AU17" s="65" t="s">
        <v>22</v>
      </c>
      <c r="AV17" s="65" t="s">
        <v>22</v>
      </c>
      <c r="AW17" s="65" t="s">
        <v>22</v>
      </c>
      <c r="AX17" s="65" t="s">
        <v>22</v>
      </c>
      <c r="AY17" s="67" t="s">
        <v>22</v>
      </c>
      <c r="AZ17" s="67"/>
      <c r="BA17" s="67" t="s">
        <v>22</v>
      </c>
      <c r="BB17" s="67" t="s">
        <v>22</v>
      </c>
      <c r="BC17" s="67" t="s">
        <v>22</v>
      </c>
    </row>
    <row r="18" spans="1:55" ht="218.25" customHeight="1">
      <c r="A18" s="6">
        <v>3</v>
      </c>
      <c r="B18" s="111" t="s">
        <v>113</v>
      </c>
      <c r="C18" s="111" t="s">
        <v>114</v>
      </c>
      <c r="D18" s="114" t="s">
        <v>172</v>
      </c>
      <c r="E18" s="82" t="s">
        <v>171</v>
      </c>
      <c r="F18" s="95"/>
      <c r="G18" s="75"/>
      <c r="H18" s="114" t="s">
        <v>201</v>
      </c>
      <c r="I18" s="114" t="s">
        <v>120</v>
      </c>
      <c r="J18" s="88"/>
      <c r="K18" s="89" t="s">
        <v>202</v>
      </c>
      <c r="L18" s="89"/>
      <c r="M18" s="76"/>
      <c r="N18" s="77"/>
      <c r="O18" s="75"/>
      <c r="P18" s="77"/>
      <c r="Q18" s="75"/>
      <c r="R18" s="75"/>
      <c r="S18" s="75"/>
      <c r="T18" s="75"/>
      <c r="U18" s="75"/>
      <c r="V18" s="75"/>
      <c r="W18" s="75"/>
      <c r="X18" s="75"/>
      <c r="Y18" s="83"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86"/>
      <c r="AA18" s="22" t="str">
        <f t="shared" ref="AA18:AA47" si="0">H18</f>
        <v xml:space="preserve"> Mediciones Clima y Cultura Organizacional</v>
      </c>
      <c r="AB18" s="22">
        <f t="shared" ref="AB18:AB47" si="1">M18</f>
        <v>0</v>
      </c>
      <c r="AC18" s="75"/>
      <c r="AD18" s="7" t="e">
        <f t="shared" ref="AD18:AD47" si="2">(AC18/AB18)</f>
        <v>#DIV/0!</v>
      </c>
      <c r="AE18" s="82"/>
      <c r="AF18" s="82"/>
      <c r="AG18" s="22" t="str">
        <f t="shared" ref="AG18:AG47" si="3">H18</f>
        <v xml:space="preserve"> Mediciones Clima y Cultura Organizacional</v>
      </c>
      <c r="AH18" s="34">
        <f t="shared" ref="AH18:AH47" si="4">N18</f>
        <v>0</v>
      </c>
      <c r="AI18" s="76"/>
      <c r="AJ18" s="7" t="e">
        <f t="shared" ref="AJ18:AJ47" si="5">(AI18/AH18)</f>
        <v>#DIV/0!</v>
      </c>
      <c r="AK18" s="75"/>
      <c r="AL18" s="75"/>
      <c r="AM18" s="22" t="str">
        <f t="shared" ref="AM18:AM47" si="6">H18</f>
        <v xml:space="preserve"> Mediciones Clima y Cultura Organizacional</v>
      </c>
      <c r="AN18" s="22">
        <f t="shared" ref="AN18:AN47" si="7">O18</f>
        <v>0</v>
      </c>
      <c r="AO18" s="75"/>
      <c r="AP18" s="7" t="e">
        <f t="shared" ref="AP18:AP47" si="8">(AO18/AN18)</f>
        <v>#DIV/0!</v>
      </c>
      <c r="AQ18" s="75"/>
      <c r="AR18" s="75"/>
      <c r="AS18" s="22" t="str">
        <f t="shared" ref="AS18:AS47" si="9">H18</f>
        <v xml:space="preserve"> Mediciones Clima y Cultura Organizacional</v>
      </c>
      <c r="AT18" s="22">
        <f t="shared" ref="AT18:AT47" si="10">P18</f>
        <v>0</v>
      </c>
      <c r="AU18" s="77"/>
      <c r="AV18" s="7" t="e">
        <f t="shared" ref="AV18:AV47" si="11">(AU18/AT18)</f>
        <v>#DIV/0!</v>
      </c>
      <c r="AW18" s="72"/>
      <c r="AX18" s="75"/>
      <c r="AY18" s="22" t="str">
        <f t="shared" ref="AY18:AY47" si="12">H18</f>
        <v xml:space="preserve"> Mediciones Clima y Cultura Organizacional</v>
      </c>
      <c r="AZ18" s="22">
        <f t="shared" ref="AZ18:AZ47" si="13">Q18</f>
        <v>0</v>
      </c>
      <c r="BA18" s="12">
        <f t="shared" ref="BA18:BA47" si="14">IF(K18="CONSTANTE",AVERAGE(AC18,AI18,AO18,AU18),(SUM(AC18,AI18,AO18,AU18)))</f>
        <v>0</v>
      </c>
      <c r="BB18" s="71"/>
      <c r="BC18" s="72"/>
    </row>
    <row r="19" spans="1:55" ht="183" customHeight="1">
      <c r="A19" s="6">
        <v>4</v>
      </c>
      <c r="B19" s="112"/>
      <c r="C19" s="112"/>
      <c r="D19" s="114" t="s">
        <v>173</v>
      </c>
      <c r="E19" s="82" t="s">
        <v>174</v>
      </c>
      <c r="F19" s="95">
        <v>0.08</v>
      </c>
      <c r="G19" s="75"/>
      <c r="H19" s="114" t="s">
        <v>121</v>
      </c>
      <c r="I19" s="114" t="s">
        <v>122</v>
      </c>
      <c r="J19" s="87"/>
      <c r="K19" s="89"/>
      <c r="L19" s="75"/>
      <c r="M19" s="75"/>
      <c r="N19" s="77"/>
      <c r="O19" s="75"/>
      <c r="P19" s="77"/>
      <c r="Q19" s="75"/>
      <c r="R19" s="75"/>
      <c r="S19" s="75"/>
      <c r="T19" s="75"/>
      <c r="U19" s="75"/>
      <c r="V19" s="75"/>
      <c r="W19" s="75"/>
      <c r="X19" s="75"/>
      <c r="Y19" s="83"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86"/>
      <c r="AA19" s="22" t="str">
        <f t="shared" si="0"/>
        <v>Numero de intervenciones de las variables de medicion</v>
      </c>
      <c r="AB19" s="22">
        <f t="shared" si="1"/>
        <v>0</v>
      </c>
      <c r="AC19" s="75"/>
      <c r="AD19" s="7" t="e">
        <f t="shared" si="2"/>
        <v>#DIV/0!</v>
      </c>
      <c r="AE19" s="82"/>
      <c r="AF19" s="82"/>
      <c r="AG19" s="22" t="str">
        <f t="shared" si="3"/>
        <v>Numero de intervenciones de las variables de medicion</v>
      </c>
      <c r="AH19" s="34">
        <f t="shared" si="4"/>
        <v>0</v>
      </c>
      <c r="AI19" s="76"/>
      <c r="AJ19" s="7" t="e">
        <f t="shared" si="5"/>
        <v>#DIV/0!</v>
      </c>
      <c r="AK19" s="83"/>
      <c r="AL19" s="75"/>
      <c r="AM19" s="22" t="str">
        <f t="shared" si="6"/>
        <v>Numero de intervenciones de las variables de medicion</v>
      </c>
      <c r="AN19" s="22">
        <f t="shared" si="7"/>
        <v>0</v>
      </c>
      <c r="AO19" s="75"/>
      <c r="AP19" s="7" t="e">
        <f t="shared" si="8"/>
        <v>#DIV/0!</v>
      </c>
      <c r="AQ19" s="75"/>
      <c r="AR19" s="75"/>
      <c r="AS19" s="22" t="str">
        <f t="shared" si="9"/>
        <v>Numero de intervenciones de las variables de medicion</v>
      </c>
      <c r="AT19" s="22">
        <f t="shared" si="10"/>
        <v>0</v>
      </c>
      <c r="AU19" s="78"/>
      <c r="AV19" s="7" t="e">
        <f t="shared" si="11"/>
        <v>#DIV/0!</v>
      </c>
      <c r="AW19" s="72"/>
      <c r="AX19" s="75"/>
      <c r="AY19" s="22" t="str">
        <f t="shared" si="12"/>
        <v>Numero de intervenciones de las variables de medicion</v>
      </c>
      <c r="AZ19" s="22">
        <f t="shared" si="13"/>
        <v>0</v>
      </c>
      <c r="BA19" s="12">
        <f t="shared" si="14"/>
        <v>0</v>
      </c>
      <c r="BB19" s="71"/>
      <c r="BC19" s="72"/>
    </row>
    <row r="20" spans="1:55" ht="183" customHeight="1">
      <c r="A20" s="6"/>
      <c r="B20" s="112"/>
      <c r="C20" s="112"/>
      <c r="D20" s="114" t="s">
        <v>175</v>
      </c>
      <c r="E20" s="114" t="s">
        <v>170</v>
      </c>
      <c r="F20" s="95">
        <v>0.04</v>
      </c>
      <c r="G20" s="75"/>
      <c r="H20" s="114" t="s">
        <v>123</v>
      </c>
      <c r="I20" s="114" t="s">
        <v>124</v>
      </c>
      <c r="J20" s="87"/>
      <c r="K20" s="89"/>
      <c r="L20" s="75"/>
      <c r="M20" s="75"/>
      <c r="N20" s="77"/>
      <c r="O20" s="75"/>
      <c r="P20" s="77"/>
      <c r="Q20" s="75"/>
      <c r="R20" s="75"/>
      <c r="S20" s="75"/>
      <c r="T20" s="75"/>
      <c r="U20" s="75"/>
      <c r="V20" s="75"/>
      <c r="W20" s="75"/>
      <c r="X20" s="75"/>
      <c r="Y20" s="83"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86"/>
      <c r="AA20" s="22" t="str">
        <f t="shared" si="0"/>
        <v>Numero de jornadas de reinduccion realizadas</v>
      </c>
      <c r="AB20" s="22">
        <f t="shared" si="1"/>
        <v>0</v>
      </c>
      <c r="AC20" s="75"/>
      <c r="AD20" s="7" t="e">
        <f t="shared" si="2"/>
        <v>#DIV/0!</v>
      </c>
      <c r="AE20" s="82"/>
      <c r="AF20" s="82"/>
      <c r="AG20" s="22" t="str">
        <f t="shared" si="3"/>
        <v>Numero de jornadas de reinduccion realizadas</v>
      </c>
      <c r="AH20" s="34">
        <f t="shared" si="4"/>
        <v>0</v>
      </c>
      <c r="AI20" s="76"/>
      <c r="AJ20" s="7" t="e">
        <f t="shared" si="5"/>
        <v>#DIV/0!</v>
      </c>
      <c r="AK20" s="83"/>
      <c r="AL20" s="75"/>
      <c r="AM20" s="22" t="str">
        <f t="shared" si="6"/>
        <v>Numero de jornadas de reinduccion realizadas</v>
      </c>
      <c r="AN20" s="117">
        <f t="shared" si="7"/>
        <v>0</v>
      </c>
      <c r="AO20" s="75"/>
      <c r="AP20" s="7" t="e">
        <f t="shared" si="8"/>
        <v>#DIV/0!</v>
      </c>
      <c r="AQ20" s="75"/>
      <c r="AR20" s="75"/>
      <c r="AS20" s="22" t="str">
        <f t="shared" si="9"/>
        <v>Numero de jornadas de reinduccion realizadas</v>
      </c>
      <c r="AT20" s="22">
        <f t="shared" si="10"/>
        <v>0</v>
      </c>
      <c r="AU20" s="78"/>
      <c r="AV20" s="7" t="e">
        <f t="shared" si="11"/>
        <v>#DIV/0!</v>
      </c>
      <c r="AW20" s="72"/>
      <c r="AX20" s="75"/>
      <c r="AY20" s="22" t="str">
        <f t="shared" si="12"/>
        <v>Numero de jornadas de reinduccion realizadas</v>
      </c>
      <c r="AZ20" s="22">
        <f t="shared" si="13"/>
        <v>0</v>
      </c>
      <c r="BA20" s="12">
        <f t="shared" si="14"/>
        <v>0</v>
      </c>
      <c r="BB20" s="71"/>
      <c r="BC20" s="72"/>
    </row>
    <row r="21" spans="1:55" ht="183" customHeight="1">
      <c r="A21" s="6"/>
      <c r="B21" s="112"/>
      <c r="C21" s="112"/>
      <c r="D21" s="175" t="s">
        <v>116</v>
      </c>
      <c r="E21" s="119" t="s">
        <v>176</v>
      </c>
      <c r="F21" s="96">
        <v>0.04</v>
      </c>
      <c r="G21" s="75"/>
      <c r="H21" s="114" t="s">
        <v>125</v>
      </c>
      <c r="I21" s="114" t="s">
        <v>126</v>
      </c>
      <c r="J21" s="87"/>
      <c r="K21" s="89"/>
      <c r="L21" s="75"/>
      <c r="M21" s="75"/>
      <c r="N21" s="77"/>
      <c r="O21" s="75"/>
      <c r="P21" s="77"/>
      <c r="Q21" s="75"/>
      <c r="R21" s="75"/>
      <c r="S21" s="75"/>
      <c r="T21" s="75"/>
      <c r="U21" s="75"/>
      <c r="V21" s="75"/>
      <c r="W21" s="75"/>
      <c r="X21" s="75"/>
      <c r="Y21" s="83"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86"/>
      <c r="AA21" s="22" t="str">
        <f t="shared" si="0"/>
        <v>Numero de procesos de formacion realizadas</v>
      </c>
      <c r="AB21" s="22">
        <f t="shared" si="1"/>
        <v>0</v>
      </c>
      <c r="AC21" s="75"/>
      <c r="AD21" s="7" t="e">
        <f t="shared" si="2"/>
        <v>#DIV/0!</v>
      </c>
      <c r="AE21" s="82"/>
      <c r="AF21" s="82"/>
      <c r="AG21" s="22" t="str">
        <f t="shared" si="3"/>
        <v>Numero de procesos de formacion realizadas</v>
      </c>
      <c r="AH21" s="34">
        <f t="shared" si="4"/>
        <v>0</v>
      </c>
      <c r="AI21" s="76"/>
      <c r="AJ21" s="7" t="e">
        <f t="shared" si="5"/>
        <v>#DIV/0!</v>
      </c>
      <c r="AK21" s="83"/>
      <c r="AL21" s="75"/>
      <c r="AM21" s="22" t="str">
        <f t="shared" si="6"/>
        <v>Numero de procesos de formacion realizadas</v>
      </c>
      <c r="AN21" s="117">
        <f t="shared" si="7"/>
        <v>0</v>
      </c>
      <c r="AO21" s="75"/>
      <c r="AP21" s="7" t="e">
        <f t="shared" si="8"/>
        <v>#DIV/0!</v>
      </c>
      <c r="AQ21" s="75"/>
      <c r="AR21" s="75"/>
      <c r="AS21" s="22" t="str">
        <f t="shared" si="9"/>
        <v>Numero de procesos de formacion realizadas</v>
      </c>
      <c r="AT21" s="22">
        <f t="shared" si="10"/>
        <v>0</v>
      </c>
      <c r="AU21" s="78"/>
      <c r="AV21" s="7" t="e">
        <f t="shared" si="11"/>
        <v>#DIV/0!</v>
      </c>
      <c r="AW21" s="72"/>
      <c r="AX21" s="75"/>
      <c r="AY21" s="22" t="str">
        <f t="shared" si="12"/>
        <v>Numero de procesos de formacion realizadas</v>
      </c>
      <c r="AZ21" s="22">
        <f t="shared" si="13"/>
        <v>0</v>
      </c>
      <c r="BA21" s="12">
        <f t="shared" si="14"/>
        <v>0</v>
      </c>
      <c r="BB21" s="71"/>
      <c r="BC21" s="72"/>
    </row>
    <row r="22" spans="1:55" ht="183" customHeight="1">
      <c r="A22" s="6"/>
      <c r="B22" s="112"/>
      <c r="C22" s="112"/>
      <c r="D22" s="114" t="s">
        <v>177</v>
      </c>
      <c r="E22" s="119" t="s">
        <v>178</v>
      </c>
      <c r="F22" s="96">
        <v>0.15</v>
      </c>
      <c r="G22" s="75"/>
      <c r="H22" s="114" t="s">
        <v>127</v>
      </c>
      <c r="I22" s="114" t="s">
        <v>128</v>
      </c>
      <c r="J22" s="87"/>
      <c r="K22" s="89"/>
      <c r="L22" s="75"/>
      <c r="M22" s="75"/>
      <c r="N22" s="77"/>
      <c r="O22" s="75"/>
      <c r="P22" s="77"/>
      <c r="Q22" s="75"/>
      <c r="R22" s="75"/>
      <c r="S22" s="75"/>
      <c r="T22" s="75"/>
      <c r="U22" s="75"/>
      <c r="V22" s="75"/>
      <c r="W22" s="75"/>
      <c r="X22" s="75"/>
      <c r="Y22" s="83"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86"/>
      <c r="AA22" s="22" t="str">
        <f t="shared" si="0"/>
        <v>Numero de ambitos  del plan de bienestar aplicados</v>
      </c>
      <c r="AB22" s="22">
        <f t="shared" si="1"/>
        <v>0</v>
      </c>
      <c r="AC22" s="75"/>
      <c r="AD22" s="7" t="e">
        <f t="shared" si="2"/>
        <v>#DIV/0!</v>
      </c>
      <c r="AE22" s="82"/>
      <c r="AF22" s="82"/>
      <c r="AG22" s="22" t="str">
        <f t="shared" si="3"/>
        <v>Numero de ambitos  del plan de bienestar aplicados</v>
      </c>
      <c r="AH22" s="34">
        <f t="shared" si="4"/>
        <v>0</v>
      </c>
      <c r="AI22" s="76"/>
      <c r="AJ22" s="7" t="e">
        <f t="shared" si="5"/>
        <v>#DIV/0!</v>
      </c>
      <c r="AK22" s="83"/>
      <c r="AL22" s="75"/>
      <c r="AM22" s="22" t="str">
        <f t="shared" si="6"/>
        <v>Numero de ambitos  del plan de bienestar aplicados</v>
      </c>
      <c r="AN22" s="117">
        <f t="shared" si="7"/>
        <v>0</v>
      </c>
      <c r="AO22" s="75"/>
      <c r="AP22" s="7" t="e">
        <f t="shared" si="8"/>
        <v>#DIV/0!</v>
      </c>
      <c r="AQ22" s="75"/>
      <c r="AR22" s="75"/>
      <c r="AS22" s="22" t="str">
        <f t="shared" si="9"/>
        <v>Numero de ambitos  del plan de bienestar aplicados</v>
      </c>
      <c r="AT22" s="22">
        <f t="shared" si="10"/>
        <v>0</v>
      </c>
      <c r="AU22" s="78"/>
      <c r="AV22" s="7" t="e">
        <f t="shared" si="11"/>
        <v>#DIV/0!</v>
      </c>
      <c r="AW22" s="72"/>
      <c r="AX22" s="75"/>
      <c r="AY22" s="22" t="str">
        <f t="shared" si="12"/>
        <v>Numero de ambitos  del plan de bienestar aplicados</v>
      </c>
      <c r="AZ22" s="22">
        <f t="shared" si="13"/>
        <v>0</v>
      </c>
      <c r="BA22" s="12">
        <f t="shared" si="14"/>
        <v>0</v>
      </c>
      <c r="BB22" s="71"/>
      <c r="BC22" s="72"/>
    </row>
    <row r="23" spans="1:55" ht="213" customHeight="1">
      <c r="A23" s="6">
        <v>5</v>
      </c>
      <c r="B23" s="112"/>
      <c r="C23" s="176"/>
      <c r="D23" s="109" t="s">
        <v>180</v>
      </c>
      <c r="E23" s="119" t="s">
        <v>179</v>
      </c>
      <c r="F23" s="96">
        <v>0.02</v>
      </c>
      <c r="G23" s="75"/>
      <c r="H23" s="115" t="s">
        <v>129</v>
      </c>
      <c r="I23" s="108" t="s">
        <v>130</v>
      </c>
      <c r="J23" s="87"/>
      <c r="K23" s="89"/>
      <c r="L23" s="75"/>
      <c r="M23" s="75"/>
      <c r="N23" s="77"/>
      <c r="O23" s="75"/>
      <c r="P23" s="77"/>
      <c r="Q23" s="75"/>
      <c r="R23" s="75"/>
      <c r="S23" s="75"/>
      <c r="T23" s="75"/>
      <c r="U23" s="75"/>
      <c r="V23" s="75"/>
      <c r="W23" s="75"/>
      <c r="X23" s="75"/>
      <c r="Y23" s="83"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85"/>
      <c r="AA23" s="22" t="str">
        <f t="shared" si="0"/>
        <v>Linea base establecida de medicion de impacto de los procesos de bienestar</v>
      </c>
      <c r="AB23" s="22">
        <f t="shared" si="1"/>
        <v>0</v>
      </c>
      <c r="AC23" s="75"/>
      <c r="AD23" s="7" t="e">
        <f t="shared" si="2"/>
        <v>#DIV/0!</v>
      </c>
      <c r="AE23" s="82"/>
      <c r="AF23" s="82"/>
      <c r="AG23" s="22" t="str">
        <f t="shared" si="3"/>
        <v>Linea base establecida de medicion de impacto de los procesos de bienestar</v>
      </c>
      <c r="AH23" s="34">
        <f t="shared" si="4"/>
        <v>0</v>
      </c>
      <c r="AI23" s="76"/>
      <c r="AJ23" s="7" t="e">
        <f t="shared" si="5"/>
        <v>#DIV/0!</v>
      </c>
      <c r="AK23" s="75"/>
      <c r="AL23" s="75"/>
      <c r="AM23" s="22" t="str">
        <f t="shared" si="6"/>
        <v>Linea base establecida de medicion de impacto de los procesos de bienestar</v>
      </c>
      <c r="AN23" s="117">
        <f t="shared" si="7"/>
        <v>0</v>
      </c>
      <c r="AO23" s="75"/>
      <c r="AP23" s="7" t="e">
        <f t="shared" si="8"/>
        <v>#DIV/0!</v>
      </c>
      <c r="AQ23" s="75"/>
      <c r="AR23" s="75"/>
      <c r="AS23" s="22" t="str">
        <f t="shared" si="9"/>
        <v>Linea base establecida de medicion de impacto de los procesos de bienestar</v>
      </c>
      <c r="AT23" s="22">
        <f t="shared" si="10"/>
        <v>0</v>
      </c>
      <c r="AU23" s="77"/>
      <c r="AV23" s="7" t="e">
        <f t="shared" si="11"/>
        <v>#DIV/0!</v>
      </c>
      <c r="AW23" s="73"/>
      <c r="AX23" s="75"/>
      <c r="AY23" s="22" t="str">
        <f t="shared" si="12"/>
        <v>Linea base establecida de medicion de impacto de los procesos de bienestar</v>
      </c>
      <c r="AZ23" s="22">
        <f t="shared" si="13"/>
        <v>0</v>
      </c>
      <c r="BA23" s="12">
        <f t="shared" si="14"/>
        <v>0</v>
      </c>
      <c r="BB23" s="71"/>
      <c r="BC23" s="73"/>
    </row>
    <row r="24" spans="1:55" ht="68.25" customHeight="1">
      <c r="A24" s="6">
        <v>7</v>
      </c>
      <c r="B24" s="112"/>
      <c r="C24" s="176"/>
      <c r="D24" s="173" t="s">
        <v>117</v>
      </c>
      <c r="E24" s="119"/>
      <c r="F24" s="96"/>
      <c r="G24" s="75"/>
      <c r="H24" s="116" t="s">
        <v>131</v>
      </c>
      <c r="I24" s="108" t="s">
        <v>132</v>
      </c>
      <c r="J24" s="75"/>
      <c r="K24" s="89"/>
      <c r="L24" s="75"/>
      <c r="M24" s="75"/>
      <c r="N24" s="77"/>
      <c r="O24" s="75"/>
      <c r="P24" s="77"/>
      <c r="Q24" s="75"/>
      <c r="R24" s="75"/>
      <c r="S24" s="75"/>
      <c r="T24" s="75"/>
      <c r="U24" s="75"/>
      <c r="V24" s="75"/>
      <c r="W24" s="75"/>
      <c r="X24" s="75"/>
      <c r="Y24" s="83"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85"/>
      <c r="AA24" s="22" t="str">
        <f t="shared" si="0"/>
        <v>Nivel de impacto  de los procesos de bienestar y capacitacion</v>
      </c>
      <c r="AB24" s="22">
        <f t="shared" si="1"/>
        <v>0</v>
      </c>
      <c r="AC24" s="75"/>
      <c r="AD24" s="7" t="e">
        <f t="shared" si="2"/>
        <v>#DIV/0!</v>
      </c>
      <c r="AE24" s="82"/>
      <c r="AF24" s="82"/>
      <c r="AG24" s="22" t="str">
        <f t="shared" si="3"/>
        <v>Nivel de impacto  de los procesos de bienestar y capacitacion</v>
      </c>
      <c r="AH24" s="34">
        <f t="shared" si="4"/>
        <v>0</v>
      </c>
      <c r="AI24" s="76"/>
      <c r="AJ24" s="7" t="e">
        <f t="shared" si="5"/>
        <v>#DIV/0!</v>
      </c>
      <c r="AK24" s="75"/>
      <c r="AL24" s="75"/>
      <c r="AM24" s="22" t="str">
        <f t="shared" si="6"/>
        <v>Nivel de impacto  de los procesos de bienestar y capacitacion</v>
      </c>
      <c r="AN24" s="117">
        <f t="shared" si="7"/>
        <v>0</v>
      </c>
      <c r="AO24" s="75"/>
      <c r="AP24" s="7" t="e">
        <f t="shared" si="8"/>
        <v>#DIV/0!</v>
      </c>
      <c r="AQ24" s="75"/>
      <c r="AR24" s="75"/>
      <c r="AS24" s="22" t="str">
        <f t="shared" si="9"/>
        <v>Nivel de impacto  de los procesos de bienestar y capacitacion</v>
      </c>
      <c r="AT24" s="22">
        <f t="shared" si="10"/>
        <v>0</v>
      </c>
      <c r="AU24" s="77"/>
      <c r="AV24" s="7" t="e">
        <f t="shared" si="11"/>
        <v>#DIV/0!</v>
      </c>
      <c r="AW24" s="73"/>
      <c r="AX24" s="75"/>
      <c r="AY24" s="22" t="str">
        <f t="shared" si="12"/>
        <v>Nivel de impacto  de los procesos de bienestar y capacitacion</v>
      </c>
      <c r="AZ24" s="22">
        <f t="shared" si="13"/>
        <v>0</v>
      </c>
      <c r="BA24" s="12">
        <f t="shared" si="14"/>
        <v>0</v>
      </c>
      <c r="BB24" s="71"/>
      <c r="BC24" s="73"/>
    </row>
    <row r="25" spans="1:55" ht="68.25" customHeight="1">
      <c r="A25" s="6"/>
      <c r="B25" s="112"/>
      <c r="C25" s="176"/>
      <c r="D25" s="174" t="s">
        <v>182</v>
      </c>
      <c r="E25" s="119" t="s">
        <v>181</v>
      </c>
      <c r="F25" s="96">
        <v>0.03</v>
      </c>
      <c r="G25" s="75"/>
      <c r="H25" s="116"/>
      <c r="I25" s="108"/>
      <c r="J25" s="75"/>
      <c r="K25" s="89"/>
      <c r="L25" s="75"/>
      <c r="M25" s="75"/>
      <c r="N25" s="77"/>
      <c r="O25" s="75"/>
      <c r="P25" s="77"/>
      <c r="Q25" s="75"/>
      <c r="R25" s="75"/>
      <c r="S25" s="75"/>
      <c r="T25" s="75"/>
      <c r="U25" s="75"/>
      <c r="V25" s="75"/>
      <c r="W25" s="75"/>
      <c r="X25" s="75"/>
      <c r="Y25" s="83"/>
      <c r="Z25" s="85"/>
      <c r="AA25" s="164"/>
      <c r="AB25" s="164"/>
      <c r="AC25" s="75"/>
      <c r="AD25" s="7"/>
      <c r="AE25" s="82"/>
      <c r="AF25" s="82"/>
      <c r="AG25" s="164"/>
      <c r="AH25" s="34"/>
      <c r="AI25" s="76"/>
      <c r="AJ25" s="7"/>
      <c r="AK25" s="75"/>
      <c r="AL25" s="75"/>
      <c r="AM25" s="164"/>
      <c r="AN25" s="164"/>
      <c r="AO25" s="75"/>
      <c r="AP25" s="7"/>
      <c r="AQ25" s="75"/>
      <c r="AR25" s="75"/>
      <c r="AS25" s="164"/>
      <c r="AT25" s="164"/>
      <c r="AU25" s="77"/>
      <c r="AV25" s="7"/>
      <c r="AW25" s="73"/>
      <c r="AX25" s="75"/>
      <c r="AY25" s="164"/>
      <c r="AZ25" s="164"/>
      <c r="BA25" s="12"/>
      <c r="BB25" s="71"/>
      <c r="BC25" s="73"/>
    </row>
    <row r="26" spans="1:55" ht="195.75" customHeight="1">
      <c r="A26" s="6"/>
      <c r="B26" s="112"/>
      <c r="C26" s="176"/>
      <c r="D26" s="174" t="s">
        <v>196</v>
      </c>
      <c r="E26" s="119" t="s">
        <v>185</v>
      </c>
      <c r="F26" s="96">
        <v>0.15</v>
      </c>
      <c r="G26" s="75"/>
      <c r="H26" s="116"/>
      <c r="I26" s="108"/>
      <c r="J26" s="75"/>
      <c r="K26" s="89"/>
      <c r="L26" s="75"/>
      <c r="M26" s="75"/>
      <c r="N26" s="77"/>
      <c r="O26" s="75"/>
      <c r="P26" s="77"/>
      <c r="Q26" s="75"/>
      <c r="R26" s="75"/>
      <c r="S26" s="75"/>
      <c r="T26" s="75"/>
      <c r="U26" s="75"/>
      <c r="V26" s="75"/>
      <c r="W26" s="75"/>
      <c r="X26" s="75"/>
      <c r="Y26" s="83"/>
      <c r="Z26" s="85"/>
      <c r="AA26" s="164"/>
      <c r="AB26" s="164"/>
      <c r="AC26" s="75"/>
      <c r="AD26" s="7"/>
      <c r="AE26" s="82"/>
      <c r="AF26" s="82"/>
      <c r="AG26" s="164"/>
      <c r="AH26" s="34"/>
      <c r="AI26" s="76"/>
      <c r="AJ26" s="7"/>
      <c r="AK26" s="75"/>
      <c r="AL26" s="75"/>
      <c r="AM26" s="164"/>
      <c r="AN26" s="164"/>
      <c r="AO26" s="75"/>
      <c r="AP26" s="7"/>
      <c r="AQ26" s="75"/>
      <c r="AR26" s="75"/>
      <c r="AS26" s="164"/>
      <c r="AT26" s="164"/>
      <c r="AU26" s="77"/>
      <c r="AV26" s="7"/>
      <c r="AW26" s="73"/>
      <c r="AX26" s="75"/>
      <c r="AY26" s="164"/>
      <c r="AZ26" s="164"/>
      <c r="BA26" s="12"/>
      <c r="BB26" s="71"/>
      <c r="BC26" s="73"/>
    </row>
    <row r="27" spans="1:55" ht="84" customHeight="1">
      <c r="A27" s="6"/>
      <c r="B27" s="112"/>
      <c r="C27" s="176"/>
      <c r="D27" s="174" t="s">
        <v>186</v>
      </c>
      <c r="E27" s="119" t="s">
        <v>187</v>
      </c>
      <c r="F27" s="96">
        <v>0.04</v>
      </c>
      <c r="G27" s="75"/>
      <c r="H27" s="116"/>
      <c r="I27" s="108"/>
      <c r="J27" s="75"/>
      <c r="K27" s="89"/>
      <c r="L27" s="75"/>
      <c r="M27" s="75"/>
      <c r="N27" s="77"/>
      <c r="O27" s="75"/>
      <c r="P27" s="77"/>
      <c r="Q27" s="75"/>
      <c r="R27" s="75"/>
      <c r="S27" s="75"/>
      <c r="T27" s="75"/>
      <c r="U27" s="75"/>
      <c r="V27" s="75"/>
      <c r="W27" s="75"/>
      <c r="X27" s="75"/>
      <c r="Y27" s="83"/>
      <c r="Z27" s="85"/>
      <c r="AA27" s="164"/>
      <c r="AB27" s="164"/>
      <c r="AC27" s="75"/>
      <c r="AD27" s="7"/>
      <c r="AE27" s="82"/>
      <c r="AF27" s="82"/>
      <c r="AG27" s="164"/>
      <c r="AH27" s="34"/>
      <c r="AI27" s="76"/>
      <c r="AJ27" s="7"/>
      <c r="AK27" s="75"/>
      <c r="AL27" s="75"/>
      <c r="AM27" s="164"/>
      <c r="AN27" s="164"/>
      <c r="AO27" s="75"/>
      <c r="AP27" s="7"/>
      <c r="AQ27" s="75"/>
      <c r="AR27" s="75"/>
      <c r="AS27" s="164"/>
      <c r="AT27" s="164"/>
      <c r="AU27" s="77"/>
      <c r="AV27" s="7"/>
      <c r="AW27" s="73"/>
      <c r="AX27" s="75"/>
      <c r="AY27" s="164"/>
      <c r="AZ27" s="164"/>
      <c r="BA27" s="12"/>
      <c r="BB27" s="71"/>
      <c r="BC27" s="73"/>
    </row>
    <row r="28" spans="1:55" ht="84" customHeight="1">
      <c r="A28" s="6"/>
      <c r="B28" s="112"/>
      <c r="C28" s="176"/>
      <c r="D28" s="174" t="s">
        <v>188</v>
      </c>
      <c r="E28" s="119" t="s">
        <v>189</v>
      </c>
      <c r="F28" s="96">
        <v>0.03</v>
      </c>
      <c r="G28" s="75"/>
      <c r="H28" s="116"/>
      <c r="I28" s="108"/>
      <c r="J28" s="75"/>
      <c r="K28" s="89"/>
      <c r="L28" s="75"/>
      <c r="M28" s="75"/>
      <c r="N28" s="77"/>
      <c r="O28" s="75"/>
      <c r="P28" s="77"/>
      <c r="Q28" s="75"/>
      <c r="R28" s="75"/>
      <c r="S28" s="75"/>
      <c r="T28" s="75"/>
      <c r="U28" s="75"/>
      <c r="V28" s="75"/>
      <c r="W28" s="75"/>
      <c r="X28" s="75"/>
      <c r="Y28" s="83"/>
      <c r="Z28" s="85"/>
      <c r="AA28" s="164"/>
      <c r="AB28" s="164"/>
      <c r="AC28" s="75"/>
      <c r="AD28" s="7"/>
      <c r="AE28" s="82"/>
      <c r="AF28" s="82"/>
      <c r="AG28" s="164"/>
      <c r="AH28" s="34"/>
      <c r="AI28" s="76"/>
      <c r="AJ28" s="7"/>
      <c r="AK28" s="75"/>
      <c r="AL28" s="75"/>
      <c r="AM28" s="164"/>
      <c r="AN28" s="164"/>
      <c r="AO28" s="75"/>
      <c r="AP28" s="7"/>
      <c r="AQ28" s="75"/>
      <c r="AR28" s="75"/>
      <c r="AS28" s="164"/>
      <c r="AT28" s="164"/>
      <c r="AU28" s="77"/>
      <c r="AV28" s="7"/>
      <c r="AW28" s="73"/>
      <c r="AX28" s="75"/>
      <c r="AY28" s="164"/>
      <c r="AZ28" s="164"/>
      <c r="BA28" s="12"/>
      <c r="BB28" s="71"/>
      <c r="BC28" s="73"/>
    </row>
    <row r="29" spans="1:55" ht="84" customHeight="1">
      <c r="A29" s="6"/>
      <c r="B29" s="112"/>
      <c r="C29" s="176"/>
      <c r="D29" s="174" t="s">
        <v>190</v>
      </c>
      <c r="E29" s="119" t="s">
        <v>193</v>
      </c>
      <c r="F29" s="96">
        <v>0.02</v>
      </c>
      <c r="G29" s="75"/>
      <c r="H29" s="116"/>
      <c r="I29" s="108"/>
      <c r="J29" s="75"/>
      <c r="K29" s="89"/>
      <c r="L29" s="75"/>
      <c r="M29" s="75"/>
      <c r="N29" s="77"/>
      <c r="O29" s="75"/>
      <c r="P29" s="77"/>
      <c r="Q29" s="75"/>
      <c r="R29" s="75"/>
      <c r="S29" s="75"/>
      <c r="T29" s="75"/>
      <c r="U29" s="75"/>
      <c r="V29" s="75"/>
      <c r="W29" s="75"/>
      <c r="X29" s="75"/>
      <c r="Y29" s="83"/>
      <c r="Z29" s="85"/>
      <c r="AA29" s="164"/>
      <c r="AB29" s="164"/>
      <c r="AC29" s="75"/>
      <c r="AD29" s="7"/>
      <c r="AE29" s="82"/>
      <c r="AF29" s="82"/>
      <c r="AG29" s="164"/>
      <c r="AH29" s="34"/>
      <c r="AI29" s="76"/>
      <c r="AJ29" s="7"/>
      <c r="AK29" s="75"/>
      <c r="AL29" s="75"/>
      <c r="AM29" s="164"/>
      <c r="AN29" s="164"/>
      <c r="AO29" s="75"/>
      <c r="AP29" s="7"/>
      <c r="AQ29" s="75"/>
      <c r="AR29" s="75"/>
      <c r="AS29" s="164"/>
      <c r="AT29" s="164"/>
      <c r="AU29" s="77"/>
      <c r="AV29" s="7"/>
      <c r="AW29" s="73"/>
      <c r="AX29" s="75"/>
      <c r="AY29" s="164"/>
      <c r="AZ29" s="164"/>
      <c r="BA29" s="12"/>
      <c r="BB29" s="71"/>
      <c r="BC29" s="73"/>
    </row>
    <row r="30" spans="1:55" ht="84" customHeight="1">
      <c r="A30" s="6"/>
      <c r="B30" s="112"/>
      <c r="C30" s="176"/>
      <c r="D30" s="174" t="s">
        <v>191</v>
      </c>
      <c r="E30" s="119" t="s">
        <v>171</v>
      </c>
      <c r="F30" s="96" t="s">
        <v>171</v>
      </c>
      <c r="G30" s="75"/>
      <c r="H30" s="116"/>
      <c r="I30" s="108"/>
      <c r="J30" s="75"/>
      <c r="K30" s="89"/>
      <c r="L30" s="75"/>
      <c r="M30" s="75"/>
      <c r="N30" s="77"/>
      <c r="O30" s="75"/>
      <c r="P30" s="77"/>
      <c r="Q30" s="75"/>
      <c r="R30" s="75"/>
      <c r="S30" s="75"/>
      <c r="T30" s="75"/>
      <c r="U30" s="75"/>
      <c r="V30" s="75"/>
      <c r="W30" s="75"/>
      <c r="X30" s="75"/>
      <c r="Y30" s="83"/>
      <c r="Z30" s="85"/>
      <c r="AA30" s="164"/>
      <c r="AB30" s="164"/>
      <c r="AC30" s="75"/>
      <c r="AD30" s="7"/>
      <c r="AE30" s="82"/>
      <c r="AF30" s="82"/>
      <c r="AG30" s="164"/>
      <c r="AH30" s="34"/>
      <c r="AI30" s="76"/>
      <c r="AJ30" s="7"/>
      <c r="AK30" s="75"/>
      <c r="AL30" s="75"/>
      <c r="AM30" s="164"/>
      <c r="AN30" s="164"/>
      <c r="AO30" s="75"/>
      <c r="AP30" s="7"/>
      <c r="AQ30" s="75"/>
      <c r="AR30" s="75"/>
      <c r="AS30" s="164"/>
      <c r="AT30" s="164"/>
      <c r="AU30" s="77"/>
      <c r="AV30" s="7"/>
      <c r="AW30" s="73"/>
      <c r="AX30" s="75"/>
      <c r="AY30" s="164"/>
      <c r="AZ30" s="164"/>
      <c r="BA30" s="12"/>
      <c r="BB30" s="71"/>
      <c r="BC30" s="73"/>
    </row>
    <row r="31" spans="1:55" ht="84" customHeight="1">
      <c r="A31" s="6"/>
      <c r="B31" s="112"/>
      <c r="C31" s="176"/>
      <c r="D31" s="174" t="s">
        <v>192</v>
      </c>
      <c r="E31" s="119" t="s">
        <v>193</v>
      </c>
      <c r="F31" s="96">
        <v>0.02</v>
      </c>
      <c r="G31" s="75"/>
      <c r="H31" s="116"/>
      <c r="I31" s="108"/>
      <c r="J31" s="75"/>
      <c r="K31" s="89"/>
      <c r="L31" s="75"/>
      <c r="M31" s="75"/>
      <c r="N31" s="77"/>
      <c r="O31" s="75"/>
      <c r="P31" s="77"/>
      <c r="Q31" s="75"/>
      <c r="R31" s="75"/>
      <c r="S31" s="75"/>
      <c r="T31" s="75"/>
      <c r="U31" s="75"/>
      <c r="V31" s="75"/>
      <c r="W31" s="75"/>
      <c r="X31" s="75"/>
      <c r="Y31" s="83"/>
      <c r="Z31" s="85"/>
      <c r="AA31" s="164"/>
      <c r="AB31" s="164"/>
      <c r="AC31" s="75"/>
      <c r="AD31" s="7"/>
      <c r="AE31" s="82"/>
      <c r="AF31" s="82"/>
      <c r="AG31" s="164"/>
      <c r="AH31" s="34"/>
      <c r="AI31" s="76"/>
      <c r="AJ31" s="7"/>
      <c r="AK31" s="75"/>
      <c r="AL31" s="75"/>
      <c r="AM31" s="164"/>
      <c r="AN31" s="164"/>
      <c r="AO31" s="75"/>
      <c r="AP31" s="7"/>
      <c r="AQ31" s="75"/>
      <c r="AR31" s="75"/>
      <c r="AS31" s="164"/>
      <c r="AT31" s="164"/>
      <c r="AU31" s="77"/>
      <c r="AV31" s="7"/>
      <c r="AW31" s="73"/>
      <c r="AX31" s="75"/>
      <c r="AY31" s="164"/>
      <c r="AZ31" s="164"/>
      <c r="BA31" s="12"/>
      <c r="BB31" s="71"/>
      <c r="BC31" s="73"/>
    </row>
    <row r="32" spans="1:55" ht="110.25" customHeight="1">
      <c r="A32" s="6">
        <v>8</v>
      </c>
      <c r="B32" s="112"/>
      <c r="C32" s="111" t="s">
        <v>115</v>
      </c>
      <c r="D32" s="174" t="s">
        <v>183</v>
      </c>
      <c r="E32" s="119" t="s">
        <v>184</v>
      </c>
      <c r="F32" s="96">
        <v>0.02</v>
      </c>
      <c r="G32" s="75"/>
      <c r="H32" s="115" t="s">
        <v>133</v>
      </c>
      <c r="I32" s="108" t="s">
        <v>134</v>
      </c>
      <c r="J32" s="75"/>
      <c r="K32" s="89"/>
      <c r="L32" s="75"/>
      <c r="M32" s="75"/>
      <c r="N32" s="77"/>
      <c r="O32" s="75"/>
      <c r="P32" s="77"/>
      <c r="Q32" s="75"/>
      <c r="R32" s="75"/>
      <c r="S32" s="75"/>
      <c r="T32" s="75"/>
      <c r="U32" s="75"/>
      <c r="V32" s="75"/>
      <c r="W32" s="75"/>
      <c r="X32" s="75"/>
      <c r="Y32" s="83"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85"/>
      <c r="AA32" s="22" t="str">
        <f t="shared" si="0"/>
        <v>Incremento  conocimiento de ideario etico y buen gobierno</v>
      </c>
      <c r="AB32" s="22">
        <f t="shared" si="1"/>
        <v>0</v>
      </c>
      <c r="AC32" s="75"/>
      <c r="AD32" s="7" t="e">
        <f t="shared" si="2"/>
        <v>#DIV/0!</v>
      </c>
      <c r="AE32" s="82"/>
      <c r="AF32" s="82"/>
      <c r="AG32" s="22" t="str">
        <f t="shared" si="3"/>
        <v>Incremento  conocimiento de ideario etico y buen gobierno</v>
      </c>
      <c r="AH32" s="34">
        <f t="shared" si="4"/>
        <v>0</v>
      </c>
      <c r="AI32" s="76"/>
      <c r="AJ32" s="7" t="e">
        <f t="shared" si="5"/>
        <v>#DIV/0!</v>
      </c>
      <c r="AK32" s="75"/>
      <c r="AL32" s="75"/>
      <c r="AM32" s="22" t="str">
        <f t="shared" si="6"/>
        <v>Incremento  conocimiento de ideario etico y buen gobierno</v>
      </c>
      <c r="AN32" s="117">
        <f t="shared" si="7"/>
        <v>0</v>
      </c>
      <c r="AO32" s="75"/>
      <c r="AP32" s="7" t="e">
        <f t="shared" si="8"/>
        <v>#DIV/0!</v>
      </c>
      <c r="AQ32" s="75"/>
      <c r="AR32" s="75"/>
      <c r="AS32" s="22" t="str">
        <f t="shared" si="9"/>
        <v>Incremento  conocimiento de ideario etico y buen gobierno</v>
      </c>
      <c r="AT32" s="22">
        <f t="shared" si="10"/>
        <v>0</v>
      </c>
      <c r="AU32" s="77"/>
      <c r="AV32" s="7" t="e">
        <f t="shared" si="11"/>
        <v>#DIV/0!</v>
      </c>
      <c r="AW32" s="73"/>
      <c r="AX32" s="75"/>
      <c r="AY32" s="22" t="str">
        <f t="shared" si="12"/>
        <v>Incremento  conocimiento de ideario etico y buen gobierno</v>
      </c>
      <c r="AZ32" s="22">
        <f t="shared" si="13"/>
        <v>0</v>
      </c>
      <c r="BA32" s="12">
        <f t="shared" si="14"/>
        <v>0</v>
      </c>
      <c r="BB32" s="71"/>
      <c r="BC32" s="73"/>
    </row>
    <row r="33" spans="1:55" ht="110.25" customHeight="1">
      <c r="A33" s="6"/>
      <c r="B33" s="112"/>
      <c r="C33" s="112"/>
      <c r="D33" s="164" t="s">
        <v>195</v>
      </c>
      <c r="E33" s="119" t="s">
        <v>171</v>
      </c>
      <c r="F33" s="96">
        <v>0.02</v>
      </c>
      <c r="G33" s="75"/>
      <c r="H33" s="115"/>
      <c r="I33" s="108"/>
      <c r="J33" s="75"/>
      <c r="K33" s="89"/>
      <c r="L33" s="75"/>
      <c r="M33" s="75"/>
      <c r="N33" s="77"/>
      <c r="O33" s="75"/>
      <c r="P33" s="77"/>
      <c r="Q33" s="75"/>
      <c r="R33" s="75"/>
      <c r="S33" s="75"/>
      <c r="T33" s="75"/>
      <c r="U33" s="75"/>
      <c r="V33" s="75"/>
      <c r="W33" s="75"/>
      <c r="X33" s="75"/>
      <c r="Y33" s="83"/>
      <c r="Z33" s="85"/>
      <c r="AA33" s="164"/>
      <c r="AB33" s="164"/>
      <c r="AC33" s="75"/>
      <c r="AD33" s="7"/>
      <c r="AE33" s="82"/>
      <c r="AF33" s="82"/>
      <c r="AG33" s="164"/>
      <c r="AH33" s="34"/>
      <c r="AI33" s="76"/>
      <c r="AJ33" s="7"/>
      <c r="AK33" s="75"/>
      <c r="AL33" s="75"/>
      <c r="AM33" s="164"/>
      <c r="AN33" s="164"/>
      <c r="AO33" s="75"/>
      <c r="AP33" s="7"/>
      <c r="AQ33" s="75"/>
      <c r="AR33" s="75"/>
      <c r="AS33" s="164"/>
      <c r="AT33" s="164"/>
      <c r="AU33" s="77"/>
      <c r="AV33" s="7"/>
      <c r="AW33" s="73"/>
      <c r="AX33" s="75"/>
      <c r="AY33" s="164"/>
      <c r="AZ33" s="164"/>
      <c r="BA33" s="12"/>
      <c r="BB33" s="71"/>
      <c r="BC33" s="73"/>
    </row>
    <row r="34" spans="1:55" ht="93" customHeight="1">
      <c r="A34" s="6">
        <v>9</v>
      </c>
      <c r="B34" s="112"/>
      <c r="C34" s="112"/>
      <c r="D34" s="173" t="s">
        <v>118</v>
      </c>
      <c r="E34" s="120"/>
      <c r="F34" s="97"/>
      <c r="G34" s="75"/>
      <c r="H34" s="104"/>
      <c r="I34" s="82"/>
      <c r="J34" s="75"/>
      <c r="K34" s="89"/>
      <c r="L34" s="75"/>
      <c r="M34" s="75"/>
      <c r="N34" s="77"/>
      <c r="O34" s="75"/>
      <c r="P34" s="77"/>
      <c r="Q34" s="75"/>
      <c r="R34" s="75"/>
      <c r="S34" s="75"/>
      <c r="T34" s="75"/>
      <c r="U34" s="75"/>
      <c r="V34" s="75"/>
      <c r="W34" s="75"/>
      <c r="X34" s="75"/>
      <c r="Y34" s="83" t="str">
        <f>IF('PLAN GESTION POR PROCESO'!X34=Hoja2!$B$100,Hoja2!$C$100,IF('PLAN GESTION POR PROCESO'!X34=Hoja2!$B$101,Hoja2!$C$101,IF('PLAN GESTION POR PROCESO'!X34=Hoja2!$B$102,Hoja2!$C$102,IF('PLAN GESTION POR PROCESO'!X34=Hoja2!$B$103,Hoja2!$C$103,IF('PLAN GESTION POR PROCESO'!X34=Hoja2!$B$104,Hoja2!$C$104,IF('PLAN GESTION POR PROCESO'!X34=Hoja2!$B$105,Hoja2!$C$105,IF('PLAN GESTION POR PROCESO'!X34=Hoja2!$B$106,Hoja2!$C$106,IF(X34=Hoja2!$B$107,Hoja2!$C$107,"COMPLETAR"))))))))</f>
        <v>COMPLETAR</v>
      </c>
      <c r="Z34" s="85"/>
      <c r="AA34" s="22">
        <f t="shared" si="0"/>
        <v>0</v>
      </c>
      <c r="AB34" s="22">
        <f t="shared" si="1"/>
        <v>0</v>
      </c>
      <c r="AC34" s="75"/>
      <c r="AD34" s="7" t="e">
        <f t="shared" si="2"/>
        <v>#DIV/0!</v>
      </c>
      <c r="AE34" s="82"/>
      <c r="AF34" s="82"/>
      <c r="AG34" s="22">
        <f t="shared" si="3"/>
        <v>0</v>
      </c>
      <c r="AH34" s="34">
        <f t="shared" si="4"/>
        <v>0</v>
      </c>
      <c r="AI34" s="76"/>
      <c r="AJ34" s="7" t="e">
        <f t="shared" si="5"/>
        <v>#DIV/0!</v>
      </c>
      <c r="AK34" s="75"/>
      <c r="AL34" s="75"/>
      <c r="AM34" s="22">
        <f t="shared" si="6"/>
        <v>0</v>
      </c>
      <c r="AN34" s="117">
        <f t="shared" si="7"/>
        <v>0</v>
      </c>
      <c r="AO34" s="75"/>
      <c r="AP34" s="7" t="e">
        <f t="shared" si="8"/>
        <v>#DIV/0!</v>
      </c>
      <c r="AQ34" s="75"/>
      <c r="AR34" s="75"/>
      <c r="AS34" s="22">
        <f t="shared" si="9"/>
        <v>0</v>
      </c>
      <c r="AT34" s="22">
        <f t="shared" si="10"/>
        <v>0</v>
      </c>
      <c r="AU34" s="77"/>
      <c r="AV34" s="7" t="e">
        <f t="shared" si="11"/>
        <v>#DIV/0!</v>
      </c>
      <c r="AW34" s="73"/>
      <c r="AX34" s="75"/>
      <c r="AY34" s="22">
        <f t="shared" si="12"/>
        <v>0</v>
      </c>
      <c r="AZ34" s="22">
        <f t="shared" si="13"/>
        <v>0</v>
      </c>
      <c r="BA34" s="12">
        <f t="shared" si="14"/>
        <v>0</v>
      </c>
      <c r="BB34" s="71"/>
      <c r="BC34" s="73"/>
    </row>
    <row r="35" spans="1:55" ht="93" customHeight="1">
      <c r="A35" s="6">
        <v>10</v>
      </c>
      <c r="B35" s="112"/>
      <c r="C35" s="113"/>
      <c r="D35" s="173" t="s">
        <v>119</v>
      </c>
      <c r="E35" s="120"/>
      <c r="F35" s="97"/>
      <c r="G35" s="75"/>
      <c r="H35" s="105"/>
      <c r="I35" s="82"/>
      <c r="J35" s="82"/>
      <c r="K35" s="89"/>
      <c r="L35" s="75"/>
      <c r="M35" s="90"/>
      <c r="N35" s="90"/>
      <c r="O35" s="90"/>
      <c r="P35" s="90"/>
      <c r="Q35" s="75"/>
      <c r="R35" s="75"/>
      <c r="S35" s="75"/>
      <c r="T35" s="75"/>
      <c r="U35" s="75"/>
      <c r="V35" s="75"/>
      <c r="W35" s="75"/>
      <c r="X35" s="75"/>
      <c r="Y35" s="83" t="str">
        <f>IF('PLAN GESTION POR PROCESO'!X35=Hoja2!$B$100,Hoja2!$C$100,IF('PLAN GESTION POR PROCESO'!X35=Hoja2!$B$101,Hoja2!$C$101,IF('PLAN GESTION POR PROCESO'!X35=Hoja2!$B$102,Hoja2!$C$102,IF('PLAN GESTION POR PROCESO'!X35=Hoja2!$B$103,Hoja2!$C$103,IF('PLAN GESTION POR PROCESO'!X35=Hoja2!$B$104,Hoja2!$C$104,IF('PLAN GESTION POR PROCESO'!X35=Hoja2!$B$105,Hoja2!$C$105,IF('PLAN GESTION POR PROCESO'!X35=Hoja2!$B$106,Hoja2!$C$106,IF(X35=Hoja2!$B$107,Hoja2!$C$107,"COMPLETAR"))))))))</f>
        <v>COMPLETAR</v>
      </c>
      <c r="Z35" s="85"/>
      <c r="AA35" s="22">
        <f t="shared" si="0"/>
        <v>0</v>
      </c>
      <c r="AB35" s="22">
        <f t="shared" si="1"/>
        <v>0</v>
      </c>
      <c r="AC35" s="75"/>
      <c r="AD35" s="7" t="e">
        <f t="shared" si="2"/>
        <v>#DIV/0!</v>
      </c>
      <c r="AE35" s="82"/>
      <c r="AF35" s="82"/>
      <c r="AG35" s="22">
        <f t="shared" si="3"/>
        <v>0</v>
      </c>
      <c r="AH35" s="34">
        <f t="shared" si="4"/>
        <v>0</v>
      </c>
      <c r="AI35" s="76"/>
      <c r="AJ35" s="7" t="e">
        <f t="shared" si="5"/>
        <v>#DIV/0!</v>
      </c>
      <c r="AK35" s="75"/>
      <c r="AL35" s="84"/>
      <c r="AM35" s="22">
        <f t="shared" si="6"/>
        <v>0</v>
      </c>
      <c r="AN35" s="117">
        <f t="shared" si="7"/>
        <v>0</v>
      </c>
      <c r="AO35" s="71"/>
      <c r="AP35" s="7" t="e">
        <f t="shared" si="8"/>
        <v>#DIV/0!</v>
      </c>
      <c r="AQ35" s="75"/>
      <c r="AR35" s="75"/>
      <c r="AS35" s="22">
        <f t="shared" si="9"/>
        <v>0</v>
      </c>
      <c r="AT35" s="22">
        <f t="shared" si="10"/>
        <v>0</v>
      </c>
      <c r="AU35" s="79"/>
      <c r="AV35" s="7" t="e">
        <f t="shared" si="11"/>
        <v>#DIV/0!</v>
      </c>
      <c r="AW35" s="72"/>
      <c r="AX35" s="75"/>
      <c r="AY35" s="22">
        <f t="shared" si="12"/>
        <v>0</v>
      </c>
      <c r="AZ35" s="22">
        <f t="shared" si="13"/>
        <v>0</v>
      </c>
      <c r="BA35" s="12">
        <f t="shared" si="14"/>
        <v>0</v>
      </c>
      <c r="BB35" s="71"/>
      <c r="BC35" s="72"/>
    </row>
    <row r="36" spans="1:55" ht="93" customHeight="1">
      <c r="A36" s="6"/>
      <c r="B36" s="112"/>
      <c r="C36" s="113"/>
      <c r="D36" s="125" t="s">
        <v>200</v>
      </c>
      <c r="E36" s="105" t="s">
        <v>139</v>
      </c>
      <c r="F36" s="97">
        <v>0.02</v>
      </c>
      <c r="G36" s="75"/>
      <c r="H36" s="105"/>
      <c r="I36" s="82"/>
      <c r="J36" s="82"/>
      <c r="K36" s="89"/>
      <c r="L36" s="75"/>
      <c r="M36" s="90"/>
      <c r="N36" s="90"/>
      <c r="O36" s="90"/>
      <c r="P36" s="90"/>
      <c r="Q36" s="75"/>
      <c r="R36" s="75"/>
      <c r="S36" s="75"/>
      <c r="T36" s="75"/>
      <c r="U36" s="75"/>
      <c r="V36" s="75"/>
      <c r="W36" s="75"/>
      <c r="X36" s="75"/>
      <c r="Y36" s="83"/>
      <c r="Z36" s="85"/>
      <c r="AA36" s="118"/>
      <c r="AB36" s="118"/>
      <c r="AC36" s="75"/>
      <c r="AD36" s="7"/>
      <c r="AE36" s="82"/>
      <c r="AF36" s="82"/>
      <c r="AG36" s="118"/>
      <c r="AH36" s="34"/>
      <c r="AI36" s="76"/>
      <c r="AJ36" s="7"/>
      <c r="AK36" s="75"/>
      <c r="AL36" s="84"/>
      <c r="AM36" s="118"/>
      <c r="AN36" s="118"/>
      <c r="AO36" s="71"/>
      <c r="AP36" s="7"/>
      <c r="AQ36" s="75"/>
      <c r="AR36" s="75"/>
      <c r="AS36" s="118"/>
      <c r="AT36" s="118"/>
      <c r="AU36" s="79"/>
      <c r="AV36" s="7"/>
      <c r="AW36" s="72"/>
      <c r="AX36" s="75"/>
      <c r="AY36" s="118"/>
      <c r="AZ36" s="118"/>
      <c r="BA36" s="12"/>
      <c r="BB36" s="71"/>
      <c r="BC36" s="72"/>
    </row>
    <row r="37" spans="1:55" ht="93" customHeight="1">
      <c r="A37" s="6"/>
      <c r="B37" s="112"/>
      <c r="C37" s="113"/>
      <c r="D37" s="125"/>
      <c r="E37" s="126" t="s">
        <v>140</v>
      </c>
      <c r="F37" s="97"/>
      <c r="G37" s="75"/>
      <c r="H37" s="105"/>
      <c r="I37" s="82"/>
      <c r="J37" s="82"/>
      <c r="K37" s="89"/>
      <c r="L37" s="75"/>
      <c r="M37" s="90"/>
      <c r="N37" s="90"/>
      <c r="O37" s="90"/>
      <c r="P37" s="90"/>
      <c r="Q37" s="75"/>
      <c r="R37" s="75"/>
      <c r="S37" s="75"/>
      <c r="T37" s="75"/>
      <c r="U37" s="75"/>
      <c r="V37" s="75"/>
      <c r="W37" s="75"/>
      <c r="X37" s="75"/>
      <c r="Y37" s="83"/>
      <c r="Z37" s="85"/>
      <c r="AA37" s="118"/>
      <c r="AB37" s="118"/>
      <c r="AC37" s="75"/>
      <c r="AD37" s="7"/>
      <c r="AE37" s="82"/>
      <c r="AF37" s="82"/>
      <c r="AG37" s="118"/>
      <c r="AH37" s="34"/>
      <c r="AI37" s="76"/>
      <c r="AJ37" s="7"/>
      <c r="AK37" s="75"/>
      <c r="AL37" s="84"/>
      <c r="AM37" s="118"/>
      <c r="AN37" s="118"/>
      <c r="AO37" s="71"/>
      <c r="AP37" s="7"/>
      <c r="AQ37" s="75"/>
      <c r="AR37" s="75"/>
      <c r="AS37" s="118"/>
      <c r="AT37" s="118"/>
      <c r="AU37" s="79"/>
      <c r="AV37" s="7"/>
      <c r="AW37" s="72"/>
      <c r="AX37" s="75"/>
      <c r="AY37" s="118"/>
      <c r="AZ37" s="118"/>
      <c r="BA37" s="12"/>
      <c r="BB37" s="71"/>
      <c r="BC37" s="72"/>
    </row>
    <row r="38" spans="1:55" ht="93" customHeight="1">
      <c r="A38" s="6"/>
      <c r="B38" s="112"/>
      <c r="C38" s="113"/>
      <c r="D38" s="125" t="s">
        <v>197</v>
      </c>
      <c r="E38" s="126" t="s">
        <v>198</v>
      </c>
      <c r="F38" s="97">
        <v>0.02</v>
      </c>
      <c r="G38" s="75"/>
      <c r="H38" s="105"/>
      <c r="I38" s="82"/>
      <c r="J38" s="82"/>
      <c r="K38" s="89"/>
      <c r="L38" s="75"/>
      <c r="M38" s="90"/>
      <c r="N38" s="90"/>
      <c r="O38" s="90"/>
      <c r="P38" s="90"/>
      <c r="Q38" s="75"/>
      <c r="R38" s="75"/>
      <c r="S38" s="75"/>
      <c r="T38" s="75"/>
      <c r="U38" s="75"/>
      <c r="V38" s="75"/>
      <c r="W38" s="75"/>
      <c r="X38" s="75"/>
      <c r="Y38" s="83"/>
      <c r="Z38" s="85"/>
      <c r="AA38" s="118"/>
      <c r="AB38" s="118"/>
      <c r="AC38" s="75"/>
      <c r="AD38" s="7"/>
      <c r="AE38" s="82"/>
      <c r="AF38" s="82"/>
      <c r="AG38" s="118"/>
      <c r="AH38" s="34"/>
      <c r="AI38" s="76"/>
      <c r="AJ38" s="7"/>
      <c r="AK38" s="75"/>
      <c r="AL38" s="84"/>
      <c r="AM38" s="118"/>
      <c r="AN38" s="118"/>
      <c r="AO38" s="71"/>
      <c r="AP38" s="7"/>
      <c r="AQ38" s="75"/>
      <c r="AR38" s="75"/>
      <c r="AS38" s="118"/>
      <c r="AT38" s="118"/>
      <c r="AU38" s="79"/>
      <c r="AV38" s="7"/>
      <c r="AW38" s="72"/>
      <c r="AX38" s="75"/>
      <c r="AY38" s="118"/>
      <c r="AZ38" s="118"/>
      <c r="BA38" s="12"/>
      <c r="BB38" s="71"/>
      <c r="BC38" s="72"/>
    </row>
    <row r="39" spans="1:55" ht="93" customHeight="1">
      <c r="A39" s="6"/>
      <c r="B39" s="112"/>
      <c r="C39" s="113"/>
      <c r="D39" s="125"/>
      <c r="E39" s="126" t="s">
        <v>141</v>
      </c>
      <c r="F39" s="97"/>
      <c r="G39" s="75"/>
      <c r="H39" s="105"/>
      <c r="I39" s="82"/>
      <c r="J39" s="82"/>
      <c r="K39" s="89"/>
      <c r="L39" s="75"/>
      <c r="M39" s="90"/>
      <c r="N39" s="90"/>
      <c r="O39" s="90"/>
      <c r="P39" s="90"/>
      <c r="Q39" s="75"/>
      <c r="R39" s="75"/>
      <c r="S39" s="75"/>
      <c r="T39" s="75"/>
      <c r="U39" s="75"/>
      <c r="V39" s="75"/>
      <c r="W39" s="75"/>
      <c r="X39" s="75"/>
      <c r="Y39" s="83"/>
      <c r="Z39" s="85"/>
      <c r="AA39" s="118"/>
      <c r="AB39" s="118"/>
      <c r="AC39" s="75"/>
      <c r="AD39" s="7"/>
      <c r="AE39" s="82"/>
      <c r="AF39" s="82"/>
      <c r="AG39" s="118"/>
      <c r="AH39" s="34"/>
      <c r="AI39" s="76"/>
      <c r="AJ39" s="7"/>
      <c r="AK39" s="75"/>
      <c r="AL39" s="84"/>
      <c r="AM39" s="118"/>
      <c r="AN39" s="118"/>
      <c r="AO39" s="71"/>
      <c r="AP39" s="7"/>
      <c r="AQ39" s="75"/>
      <c r="AR39" s="75"/>
      <c r="AS39" s="118"/>
      <c r="AT39" s="118"/>
      <c r="AU39" s="79"/>
      <c r="AV39" s="7"/>
      <c r="AW39" s="72"/>
      <c r="AX39" s="75"/>
      <c r="AY39" s="118"/>
      <c r="AZ39" s="118"/>
      <c r="BA39" s="12"/>
      <c r="BB39" s="71"/>
      <c r="BC39" s="72"/>
    </row>
    <row r="40" spans="1:55" ht="135.75" customHeight="1" thickBot="1">
      <c r="A40" s="6">
        <v>12</v>
      </c>
      <c r="B40" s="106"/>
      <c r="C40" s="107"/>
      <c r="D40" s="87" t="s">
        <v>199</v>
      </c>
      <c r="E40" s="145" t="s">
        <v>194</v>
      </c>
      <c r="F40" s="146">
        <v>0.1</v>
      </c>
      <c r="G40" s="147"/>
      <c r="H40" s="148"/>
      <c r="I40" s="149"/>
      <c r="J40" s="149"/>
      <c r="K40" s="89"/>
      <c r="L40" s="147"/>
      <c r="M40" s="150"/>
      <c r="N40" s="151"/>
      <c r="O40" s="151"/>
      <c r="P40" s="150"/>
      <c r="Q40" s="147"/>
      <c r="R40" s="147"/>
      <c r="S40" s="147"/>
      <c r="T40" s="75"/>
      <c r="U40" s="75"/>
      <c r="V40" s="75"/>
      <c r="W40" s="75"/>
      <c r="X40" s="75"/>
      <c r="Y40" s="83" t="str">
        <f>IF('PLAN GESTION POR PROCESO'!X40=Hoja2!$B$100,Hoja2!$C$100,IF('PLAN GESTION POR PROCESO'!X40=Hoja2!$B$101,Hoja2!$C$101,IF('PLAN GESTION POR PROCESO'!X40=Hoja2!$B$102,Hoja2!$C$102,IF('PLAN GESTION POR PROCESO'!X40=Hoja2!$B$103,Hoja2!$C$103,IF('PLAN GESTION POR PROCESO'!X40=Hoja2!$B$104,Hoja2!$C$104,IF('PLAN GESTION POR PROCESO'!X40=Hoja2!$B$105,Hoja2!$C$105,IF('PLAN GESTION POR PROCESO'!X40=Hoja2!$B$106,Hoja2!$C$106,IF(X40=Hoja2!$B$107,Hoja2!$C$107,"COMPLETAR"))))))))</f>
        <v>COMPLETAR</v>
      </c>
      <c r="Z40" s="85"/>
      <c r="AA40" s="22">
        <f t="shared" si="0"/>
        <v>0</v>
      </c>
      <c r="AB40" s="22">
        <f t="shared" si="1"/>
        <v>0</v>
      </c>
      <c r="AC40" s="75"/>
      <c r="AD40" s="7" t="e">
        <f t="shared" si="2"/>
        <v>#DIV/0!</v>
      </c>
      <c r="AE40" s="82"/>
      <c r="AF40" s="82"/>
      <c r="AG40" s="22">
        <f t="shared" si="3"/>
        <v>0</v>
      </c>
      <c r="AH40" s="34">
        <f t="shared" si="4"/>
        <v>0</v>
      </c>
      <c r="AI40" s="76"/>
      <c r="AJ40" s="7" t="e">
        <f t="shared" si="5"/>
        <v>#DIV/0!</v>
      </c>
      <c r="AK40" s="82"/>
      <c r="AL40" s="75"/>
      <c r="AM40" s="22">
        <f t="shared" si="6"/>
        <v>0</v>
      </c>
      <c r="AN40" s="117">
        <f t="shared" si="7"/>
        <v>0</v>
      </c>
      <c r="AO40" s="76"/>
      <c r="AP40" s="7" t="e">
        <f t="shared" si="8"/>
        <v>#DIV/0!</v>
      </c>
      <c r="AQ40" s="82"/>
      <c r="AR40" s="75"/>
      <c r="AS40" s="22">
        <f t="shared" si="9"/>
        <v>0</v>
      </c>
      <c r="AT40" s="22">
        <f t="shared" si="10"/>
        <v>0</v>
      </c>
      <c r="AU40" s="76"/>
      <c r="AV40" s="7" t="e">
        <f t="shared" si="11"/>
        <v>#DIV/0!</v>
      </c>
      <c r="AW40" s="74"/>
      <c r="AX40" s="75"/>
      <c r="AY40" s="22">
        <f t="shared" si="12"/>
        <v>0</v>
      </c>
      <c r="AZ40" s="22">
        <f t="shared" si="13"/>
        <v>0</v>
      </c>
      <c r="BA40" s="12">
        <f t="shared" si="14"/>
        <v>0</v>
      </c>
      <c r="BB40" s="71"/>
      <c r="BC40" s="74"/>
    </row>
    <row r="41" spans="1:55" ht="68.25" customHeight="1">
      <c r="A41" s="6">
        <v>13</v>
      </c>
      <c r="B41" s="273" t="s">
        <v>99</v>
      </c>
      <c r="C41" s="273" t="s">
        <v>110</v>
      </c>
      <c r="D41" s="87"/>
      <c r="E41" s="152" t="s">
        <v>112</v>
      </c>
      <c r="F41" s="153">
        <v>0.02</v>
      </c>
      <c r="G41" s="154" t="s">
        <v>148</v>
      </c>
      <c r="H41" s="155" t="s">
        <v>149</v>
      </c>
      <c r="I41" s="156" t="s">
        <v>150</v>
      </c>
      <c r="J41" s="157"/>
      <c r="K41" s="158" t="s">
        <v>52</v>
      </c>
      <c r="L41" s="157" t="s">
        <v>151</v>
      </c>
      <c r="M41" s="159"/>
      <c r="N41" s="159"/>
      <c r="O41" s="159"/>
      <c r="P41" s="160">
        <v>0.2</v>
      </c>
      <c r="Q41" s="160">
        <v>0.2</v>
      </c>
      <c r="R41" s="157" t="s">
        <v>59</v>
      </c>
      <c r="S41" s="161" t="s">
        <v>152</v>
      </c>
      <c r="T41" s="87"/>
      <c r="U41" s="75"/>
      <c r="V41" s="75"/>
      <c r="W41" s="75"/>
      <c r="X41" s="75"/>
      <c r="Y41" s="83" t="str">
        <f>IF('PLAN GESTION POR PROCESO'!X41=Hoja2!$B$100,Hoja2!$C$100,IF('PLAN GESTION POR PROCESO'!X41=Hoja2!$B$101,Hoja2!$C$101,IF('PLAN GESTION POR PROCESO'!X41=Hoja2!$B$102,Hoja2!$C$102,IF('PLAN GESTION POR PROCESO'!X41=Hoja2!$B$103,Hoja2!$C$103,IF('PLAN GESTION POR PROCESO'!X41=Hoja2!$B$104,Hoja2!$C$104,IF('PLAN GESTION POR PROCESO'!X41=Hoja2!$B$105,Hoja2!$C$105,IF('PLAN GESTION POR PROCESO'!X41=Hoja2!$B$106,Hoja2!$C$106,IF(X41=Hoja2!$B$107,Hoja2!$C$107,"COMPLETAR"))))))))</f>
        <v>COMPLETAR</v>
      </c>
      <c r="Z41" s="86"/>
      <c r="AA41" s="22" t="str">
        <f t="shared" si="0"/>
        <v>Consumo de papel según loa datos entregados por el area Administrativa</v>
      </c>
      <c r="AB41" s="22">
        <f t="shared" si="1"/>
        <v>0</v>
      </c>
      <c r="AC41" s="75"/>
      <c r="AD41" s="7" t="e">
        <f t="shared" si="2"/>
        <v>#DIV/0!</v>
      </c>
      <c r="AE41" s="82"/>
      <c r="AF41" s="82"/>
      <c r="AG41" s="22" t="str">
        <f t="shared" si="3"/>
        <v>Consumo de papel según loa datos entregados por el area Administrativa</v>
      </c>
      <c r="AH41" s="34">
        <f t="shared" si="4"/>
        <v>0</v>
      </c>
      <c r="AI41" s="76"/>
      <c r="AJ41" s="7" t="e">
        <f t="shared" si="5"/>
        <v>#DIV/0!</v>
      </c>
      <c r="AK41" s="82"/>
      <c r="AL41" s="82"/>
      <c r="AM41" s="22" t="str">
        <f t="shared" si="6"/>
        <v>Consumo de papel según loa datos entregados por el area Administrativa</v>
      </c>
      <c r="AN41" s="117">
        <f t="shared" si="7"/>
        <v>0</v>
      </c>
      <c r="AO41" s="76"/>
      <c r="AP41" s="7" t="e">
        <f t="shared" si="8"/>
        <v>#DIV/0!</v>
      </c>
      <c r="AQ41" s="82"/>
      <c r="AR41" s="82"/>
      <c r="AS41" s="22" t="str">
        <f t="shared" si="9"/>
        <v>Consumo de papel según loa datos entregados por el area Administrativa</v>
      </c>
      <c r="AT41" s="22">
        <f t="shared" si="10"/>
        <v>0.2</v>
      </c>
      <c r="AU41" s="80"/>
      <c r="AV41" s="7">
        <f t="shared" si="11"/>
        <v>0</v>
      </c>
      <c r="AW41" s="74"/>
      <c r="AX41" s="75"/>
      <c r="AY41" s="22" t="str">
        <f t="shared" si="12"/>
        <v>Consumo de papel según loa datos entregados por el area Administrativa</v>
      </c>
      <c r="AZ41" s="22">
        <f t="shared" si="13"/>
        <v>0.2</v>
      </c>
      <c r="BA41" s="12">
        <f t="shared" si="14"/>
        <v>0</v>
      </c>
      <c r="BB41" s="71"/>
      <c r="BC41" s="74"/>
    </row>
    <row r="42" spans="1:55" ht="78.75" customHeight="1">
      <c r="A42" s="6">
        <v>14</v>
      </c>
      <c r="B42" s="273"/>
      <c r="C42" s="273"/>
      <c r="D42" s="75"/>
      <c r="E42" s="133" t="s">
        <v>142</v>
      </c>
      <c r="F42" s="127">
        <v>0.04</v>
      </c>
      <c r="G42" s="128" t="s">
        <v>143</v>
      </c>
      <c r="H42" s="134" t="s">
        <v>96</v>
      </c>
      <c r="I42" s="129" t="s">
        <v>96</v>
      </c>
      <c r="J42" s="75" t="s">
        <v>153</v>
      </c>
      <c r="K42" s="132" t="s">
        <v>52</v>
      </c>
      <c r="L42" s="75" t="s">
        <v>154</v>
      </c>
      <c r="M42" s="77"/>
      <c r="N42" s="77"/>
      <c r="O42" s="77"/>
      <c r="P42" s="135">
        <v>1</v>
      </c>
      <c r="Q42" s="135">
        <v>1</v>
      </c>
      <c r="R42" s="75" t="s">
        <v>59</v>
      </c>
      <c r="S42" s="162" t="s">
        <v>155</v>
      </c>
      <c r="T42" s="87"/>
      <c r="U42" s="75"/>
      <c r="V42" s="75"/>
      <c r="W42" s="75"/>
      <c r="X42" s="75"/>
      <c r="Y42" s="83" t="str">
        <f>IF('PLAN GESTION POR PROCESO'!X42=Hoja2!$B$100,Hoja2!$C$100,IF('PLAN GESTION POR PROCESO'!X42=Hoja2!$B$101,Hoja2!$C$101,IF('PLAN GESTION POR PROCESO'!X42=Hoja2!$B$102,Hoja2!$C$102,IF('PLAN GESTION POR PROCESO'!X42=Hoja2!$B$103,Hoja2!$C$103,IF('PLAN GESTION POR PROCESO'!X42=Hoja2!$B$104,Hoja2!$C$104,IF('PLAN GESTION POR PROCESO'!X42=Hoja2!$B$105,Hoja2!$C$105,IF('PLAN GESTION POR PROCESO'!X42=Hoja2!$B$106,Hoja2!$C$106,IF(X42=Hoja2!$B$107,Hoja2!$C$107,"COMPLETAR"))))))))</f>
        <v>COMPLETAR</v>
      </c>
      <c r="Z42" s="85"/>
      <c r="AA42" s="22" t="str">
        <f t="shared" si="0"/>
        <v>Línea base del perfil del riesgo</v>
      </c>
      <c r="AB42" s="22">
        <f t="shared" si="1"/>
        <v>0</v>
      </c>
      <c r="AC42" s="75"/>
      <c r="AD42" s="7" t="e">
        <f t="shared" si="2"/>
        <v>#DIV/0!</v>
      </c>
      <c r="AE42" s="82"/>
      <c r="AF42" s="82"/>
      <c r="AG42" s="22" t="str">
        <f t="shared" si="3"/>
        <v>Línea base del perfil del riesgo</v>
      </c>
      <c r="AH42" s="34">
        <f t="shared" si="4"/>
        <v>0</v>
      </c>
      <c r="AI42" s="75"/>
      <c r="AJ42" s="7" t="e">
        <f t="shared" si="5"/>
        <v>#DIV/0!</v>
      </c>
      <c r="AK42" s="75"/>
      <c r="AL42" s="75"/>
      <c r="AM42" s="22" t="str">
        <f t="shared" si="6"/>
        <v>Línea base del perfil del riesgo</v>
      </c>
      <c r="AN42" s="117">
        <f t="shared" si="7"/>
        <v>0</v>
      </c>
      <c r="AO42" s="75"/>
      <c r="AP42" s="7" t="e">
        <f t="shared" si="8"/>
        <v>#DIV/0!</v>
      </c>
      <c r="AQ42" s="75"/>
      <c r="AR42" s="75"/>
      <c r="AS42" s="22" t="str">
        <f t="shared" si="9"/>
        <v>Línea base del perfil del riesgo</v>
      </c>
      <c r="AT42" s="22">
        <f t="shared" si="10"/>
        <v>1</v>
      </c>
      <c r="AU42" s="76"/>
      <c r="AV42" s="7">
        <f t="shared" si="11"/>
        <v>0</v>
      </c>
      <c r="AW42" s="74"/>
      <c r="AX42" s="75"/>
      <c r="AY42" s="22" t="str">
        <f t="shared" si="12"/>
        <v>Línea base del perfil del riesgo</v>
      </c>
      <c r="AZ42" s="22">
        <f t="shared" si="13"/>
        <v>1</v>
      </c>
      <c r="BA42" s="12">
        <f t="shared" si="14"/>
        <v>0</v>
      </c>
      <c r="BB42" s="71"/>
      <c r="BC42" s="74"/>
    </row>
    <row r="43" spans="1:55" ht="81.75" customHeight="1">
      <c r="A43" s="6">
        <v>15</v>
      </c>
      <c r="B43" s="273"/>
      <c r="C43" s="273"/>
      <c r="D43" s="75"/>
      <c r="E43" s="133" t="s">
        <v>95</v>
      </c>
      <c r="F43" s="98">
        <v>0.06</v>
      </c>
      <c r="G43" s="128" t="s">
        <v>143</v>
      </c>
      <c r="H43" s="91" t="s">
        <v>156</v>
      </c>
      <c r="I43" s="129" t="s">
        <v>97</v>
      </c>
      <c r="J43" s="75" t="s">
        <v>153</v>
      </c>
      <c r="K43" s="132" t="s">
        <v>53</v>
      </c>
      <c r="L43" s="75" t="s">
        <v>157</v>
      </c>
      <c r="M43" s="77">
        <v>1</v>
      </c>
      <c r="N43" s="77">
        <v>1</v>
      </c>
      <c r="O43" s="77">
        <v>1</v>
      </c>
      <c r="P43" s="77">
        <v>1</v>
      </c>
      <c r="Q43" s="77">
        <v>1</v>
      </c>
      <c r="R43" s="75" t="s">
        <v>59</v>
      </c>
      <c r="S43" s="162" t="s">
        <v>158</v>
      </c>
      <c r="T43" s="87"/>
      <c r="U43" s="75"/>
      <c r="V43" s="75"/>
      <c r="W43" s="75"/>
      <c r="X43" s="75"/>
      <c r="Y43" s="83" t="str">
        <f>IF('PLAN GESTION POR PROCESO'!X43=Hoja2!$B$100,Hoja2!$C$100,IF('PLAN GESTION POR PROCESO'!X43=Hoja2!$B$101,Hoja2!$C$101,IF('PLAN GESTION POR PROCESO'!X43=Hoja2!$B$102,Hoja2!$C$102,IF('PLAN GESTION POR PROCESO'!X43=Hoja2!$B$103,Hoja2!$C$103,IF('PLAN GESTION POR PROCESO'!X43=Hoja2!$B$104,Hoja2!$C$104,IF('PLAN GESTION POR PROCESO'!X43=Hoja2!$B$105,Hoja2!$C$105,IF('PLAN GESTION POR PROCESO'!X43=Hoja2!$B$106,Hoja2!$C$106,IF(X43=Hoja2!$B$107,Hoja2!$C$107,"COMPLETAR"))))))))</f>
        <v>COMPLETAR</v>
      </c>
      <c r="Z43" s="85"/>
      <c r="AA43" s="22" t="str">
        <f t="shared" si="0"/>
        <v>Acciones correctivas documentadas y vigentes</v>
      </c>
      <c r="AB43" s="22">
        <f t="shared" si="1"/>
        <v>1</v>
      </c>
      <c r="AC43" s="75"/>
      <c r="AD43" s="7">
        <f t="shared" si="2"/>
        <v>0</v>
      </c>
      <c r="AE43" s="82"/>
      <c r="AF43" s="82"/>
      <c r="AG43" s="22" t="str">
        <f t="shared" si="3"/>
        <v>Acciones correctivas documentadas y vigentes</v>
      </c>
      <c r="AH43" s="34">
        <f t="shared" si="4"/>
        <v>1</v>
      </c>
      <c r="AI43" s="75"/>
      <c r="AJ43" s="7">
        <f t="shared" si="5"/>
        <v>0</v>
      </c>
      <c r="AK43" s="75"/>
      <c r="AL43" s="75"/>
      <c r="AM43" s="22" t="str">
        <f t="shared" si="6"/>
        <v>Acciones correctivas documentadas y vigentes</v>
      </c>
      <c r="AN43" s="117">
        <f t="shared" si="7"/>
        <v>1</v>
      </c>
      <c r="AO43" s="77"/>
      <c r="AP43" s="7">
        <f t="shared" si="8"/>
        <v>0</v>
      </c>
      <c r="AQ43" s="72"/>
      <c r="AR43" s="72"/>
      <c r="AS43" s="22" t="str">
        <f t="shared" si="9"/>
        <v>Acciones correctivas documentadas y vigentes</v>
      </c>
      <c r="AT43" s="22">
        <f t="shared" si="10"/>
        <v>1</v>
      </c>
      <c r="AU43" s="77"/>
      <c r="AV43" s="7">
        <f t="shared" si="11"/>
        <v>0</v>
      </c>
      <c r="AW43" s="73"/>
      <c r="AX43" s="75"/>
      <c r="AY43" s="22" t="str">
        <f t="shared" si="12"/>
        <v>Acciones correctivas documentadas y vigentes</v>
      </c>
      <c r="AZ43" s="22">
        <f t="shared" si="13"/>
        <v>1</v>
      </c>
      <c r="BA43" s="12" t="e">
        <f t="shared" si="14"/>
        <v>#DIV/0!</v>
      </c>
      <c r="BB43" s="71"/>
      <c r="BC43" s="73"/>
    </row>
    <row r="44" spans="1:55" ht="94.5" customHeight="1">
      <c r="A44" s="6">
        <v>16</v>
      </c>
      <c r="B44" s="273"/>
      <c r="C44" s="273"/>
      <c r="D44" s="75"/>
      <c r="E44" s="136" t="s">
        <v>103</v>
      </c>
      <c r="F44" s="98">
        <v>0.02</v>
      </c>
      <c r="G44" s="128" t="s">
        <v>143</v>
      </c>
      <c r="H44" s="91" t="s">
        <v>159</v>
      </c>
      <c r="I44" s="130" t="s">
        <v>144</v>
      </c>
      <c r="J44" s="75" t="s">
        <v>153</v>
      </c>
      <c r="K44" s="132" t="s">
        <v>53</v>
      </c>
      <c r="L44" s="75" t="s">
        <v>160</v>
      </c>
      <c r="M44" s="77">
        <v>1</v>
      </c>
      <c r="N44" s="77">
        <v>1</v>
      </c>
      <c r="O44" s="77">
        <v>1</v>
      </c>
      <c r="P44" s="77">
        <v>1</v>
      </c>
      <c r="Q44" s="77">
        <v>1</v>
      </c>
      <c r="R44" s="75" t="s">
        <v>59</v>
      </c>
      <c r="S44" s="162" t="s">
        <v>155</v>
      </c>
      <c r="T44" s="87"/>
      <c r="U44" s="75"/>
      <c r="V44" s="75"/>
      <c r="W44" s="75"/>
      <c r="X44" s="75"/>
      <c r="Y44" s="83" t="str">
        <f>IF('PLAN GESTION POR PROCESO'!X44=Hoja2!$B$100,Hoja2!$C$100,IF('PLAN GESTION POR PROCESO'!X44=Hoja2!$B$101,Hoja2!$C$101,IF('PLAN GESTION POR PROCESO'!X44=Hoja2!$B$102,Hoja2!$C$102,IF('PLAN GESTION POR PROCESO'!X44=Hoja2!$B$103,Hoja2!$C$103,IF('PLAN GESTION POR PROCESO'!X44=Hoja2!$B$104,Hoja2!$C$104,IF('PLAN GESTION POR PROCESO'!X44=Hoja2!$B$105,Hoja2!$C$105,IF('PLAN GESTION POR PROCESO'!X44=Hoja2!$B$106,Hoja2!$C$106,IF(X44=Hoja2!$B$107,Hoja2!$C$107,"COMPLETAR"))))))))</f>
        <v>COMPLETAR</v>
      </c>
      <c r="Z44" s="85"/>
      <c r="AA44" s="22" t="str">
        <f t="shared" si="0"/>
        <v>Cumplimiento en reportes de riesgos de manera oportuna</v>
      </c>
      <c r="AB44" s="22">
        <f t="shared" si="1"/>
        <v>1</v>
      </c>
      <c r="AC44" s="75"/>
      <c r="AD44" s="7">
        <f t="shared" si="2"/>
        <v>0</v>
      </c>
      <c r="AE44" s="82"/>
      <c r="AF44" s="82"/>
      <c r="AG44" s="22" t="str">
        <f t="shared" si="3"/>
        <v>Cumplimiento en reportes de riesgos de manera oportuna</v>
      </c>
      <c r="AH44" s="34">
        <f t="shared" si="4"/>
        <v>1</v>
      </c>
      <c r="AI44" s="81"/>
      <c r="AJ44" s="7">
        <f t="shared" si="5"/>
        <v>0</v>
      </c>
      <c r="AK44" s="75"/>
      <c r="AL44" s="75"/>
      <c r="AM44" s="22" t="str">
        <f t="shared" si="6"/>
        <v>Cumplimiento en reportes de riesgos de manera oportuna</v>
      </c>
      <c r="AN44" s="117">
        <f t="shared" si="7"/>
        <v>1</v>
      </c>
      <c r="AO44" s="81"/>
      <c r="AP44" s="7">
        <f t="shared" si="8"/>
        <v>0</v>
      </c>
      <c r="AQ44" s="72"/>
      <c r="AR44" s="72"/>
      <c r="AS44" s="22" t="str">
        <f t="shared" si="9"/>
        <v>Cumplimiento en reportes de riesgos de manera oportuna</v>
      </c>
      <c r="AT44" s="22">
        <f t="shared" si="10"/>
        <v>1</v>
      </c>
      <c r="AU44" s="81"/>
      <c r="AV44" s="7">
        <f t="shared" si="11"/>
        <v>0</v>
      </c>
      <c r="AW44" s="72"/>
      <c r="AX44" s="75"/>
      <c r="AY44" s="22" t="str">
        <f t="shared" si="12"/>
        <v>Cumplimiento en reportes de riesgos de manera oportuna</v>
      </c>
      <c r="AZ44" s="22">
        <f t="shared" si="13"/>
        <v>1</v>
      </c>
      <c r="BA44" s="12" t="e">
        <f t="shared" si="14"/>
        <v>#DIV/0!</v>
      </c>
      <c r="BB44" s="71"/>
      <c r="BC44" s="72"/>
    </row>
    <row r="45" spans="1:55" ht="94.5" customHeight="1">
      <c r="A45" s="6">
        <v>17</v>
      </c>
      <c r="B45" s="273"/>
      <c r="C45" s="273"/>
      <c r="D45" s="75"/>
      <c r="E45" s="136" t="s">
        <v>104</v>
      </c>
      <c r="F45" s="98">
        <v>0.02</v>
      </c>
      <c r="G45" s="128" t="s">
        <v>143</v>
      </c>
      <c r="H45" s="91" t="s">
        <v>161</v>
      </c>
      <c r="I45" s="130" t="s">
        <v>145</v>
      </c>
      <c r="J45" s="75" t="s">
        <v>153</v>
      </c>
      <c r="K45" s="132" t="s">
        <v>53</v>
      </c>
      <c r="L45" s="75" t="s">
        <v>162</v>
      </c>
      <c r="M45" s="77">
        <v>1</v>
      </c>
      <c r="N45" s="77">
        <v>1</v>
      </c>
      <c r="O45" s="77">
        <v>1</v>
      </c>
      <c r="P45" s="77">
        <v>1</v>
      </c>
      <c r="Q45" s="77">
        <v>1</v>
      </c>
      <c r="R45" s="75" t="s">
        <v>59</v>
      </c>
      <c r="S45" s="162" t="s">
        <v>163</v>
      </c>
      <c r="T45" s="87"/>
      <c r="U45" s="75"/>
      <c r="V45" s="75"/>
      <c r="W45" s="75"/>
      <c r="X45" s="75"/>
      <c r="Y45" s="83" t="str">
        <f>IF('PLAN GESTION POR PROCESO'!X45=Hoja2!$B$100,Hoja2!$C$100,IF('PLAN GESTION POR PROCESO'!X45=Hoja2!$B$101,Hoja2!$C$101,IF('PLAN GESTION POR PROCESO'!X45=Hoja2!$B$102,Hoja2!$C$102,IF('PLAN GESTION POR PROCESO'!X45=Hoja2!$B$103,Hoja2!$C$103,IF('PLAN GESTION POR PROCESO'!X45=Hoja2!$B$104,Hoja2!$C$104,IF('PLAN GESTION POR PROCESO'!X45=Hoja2!$B$105,Hoja2!$C$105,IF('PLAN GESTION POR PROCESO'!X45=Hoja2!$B$106,Hoja2!$C$106,IF(X45=Hoja2!$B$107,Hoja2!$C$107,"COMPLETAR"))))))))</f>
        <v>COMPLETAR</v>
      </c>
      <c r="Z45" s="85"/>
      <c r="AA45" s="22" t="str">
        <f t="shared" si="0"/>
        <v>Asistencia a las mesas de trabajo relacionadas con el Sistema de Gestión</v>
      </c>
      <c r="AB45" s="22">
        <f t="shared" si="1"/>
        <v>1</v>
      </c>
      <c r="AC45" s="75"/>
      <c r="AD45" s="7">
        <f t="shared" si="2"/>
        <v>0</v>
      </c>
      <c r="AE45" s="82"/>
      <c r="AF45" s="82"/>
      <c r="AG45" s="22" t="str">
        <f t="shared" si="3"/>
        <v>Asistencia a las mesas de trabajo relacionadas con el Sistema de Gestión</v>
      </c>
      <c r="AH45" s="34">
        <f t="shared" si="4"/>
        <v>1</v>
      </c>
      <c r="AI45" s="81"/>
      <c r="AJ45" s="7">
        <f t="shared" si="5"/>
        <v>0</v>
      </c>
      <c r="AK45" s="75"/>
      <c r="AL45" s="75"/>
      <c r="AM45" s="22" t="str">
        <f t="shared" si="6"/>
        <v>Asistencia a las mesas de trabajo relacionadas con el Sistema de Gestión</v>
      </c>
      <c r="AN45" s="117">
        <f t="shared" si="7"/>
        <v>1</v>
      </c>
      <c r="AO45" s="81"/>
      <c r="AP45" s="7">
        <f t="shared" si="8"/>
        <v>0</v>
      </c>
      <c r="AQ45" s="72"/>
      <c r="AR45" s="72"/>
      <c r="AS45" s="22" t="str">
        <f t="shared" si="9"/>
        <v>Asistencia a las mesas de trabajo relacionadas con el Sistema de Gestión</v>
      </c>
      <c r="AT45" s="22">
        <f t="shared" si="10"/>
        <v>1</v>
      </c>
      <c r="AU45" s="81"/>
      <c r="AV45" s="7">
        <f t="shared" si="11"/>
        <v>0</v>
      </c>
      <c r="AW45" s="72"/>
      <c r="AX45" s="75"/>
      <c r="AY45" s="22" t="str">
        <f t="shared" si="12"/>
        <v>Asistencia a las mesas de trabajo relacionadas con el Sistema de Gestión</v>
      </c>
      <c r="AZ45" s="22">
        <f t="shared" si="13"/>
        <v>1</v>
      </c>
      <c r="BA45" s="12" t="e">
        <f t="shared" si="14"/>
        <v>#DIV/0!</v>
      </c>
      <c r="BB45" s="71"/>
      <c r="BC45" s="72"/>
    </row>
    <row r="46" spans="1:55" ht="94.5" customHeight="1">
      <c r="A46" s="6">
        <v>18</v>
      </c>
      <c r="B46" s="273"/>
      <c r="C46" s="273"/>
      <c r="D46" s="75"/>
      <c r="E46" s="136" t="s">
        <v>146</v>
      </c>
      <c r="F46" s="131">
        <v>0.02</v>
      </c>
      <c r="G46" s="128" t="s">
        <v>143</v>
      </c>
      <c r="H46" s="91" t="s">
        <v>164</v>
      </c>
      <c r="I46" s="129" t="s">
        <v>147</v>
      </c>
      <c r="J46" s="75" t="s">
        <v>153</v>
      </c>
      <c r="K46" s="132" t="s">
        <v>53</v>
      </c>
      <c r="L46" s="75" t="s">
        <v>165</v>
      </c>
      <c r="M46" s="77">
        <v>1</v>
      </c>
      <c r="N46" s="77">
        <v>1</v>
      </c>
      <c r="O46" s="77">
        <v>1</v>
      </c>
      <c r="P46" s="77">
        <v>1</v>
      </c>
      <c r="Q46" s="77">
        <v>1</v>
      </c>
      <c r="R46" s="75" t="s">
        <v>59</v>
      </c>
      <c r="S46" s="162"/>
      <c r="T46" s="87"/>
      <c r="U46" s="75"/>
      <c r="V46" s="75"/>
      <c r="W46" s="75"/>
      <c r="X46" s="75"/>
      <c r="Y46" s="83" t="str">
        <f>IF('PLAN GESTION POR PROCESO'!X46=Hoja2!$B$100,Hoja2!$C$100,IF('PLAN GESTION POR PROCESO'!X46=Hoja2!$B$101,Hoja2!$C$101,IF('PLAN GESTION POR PROCESO'!X46=Hoja2!$B$102,Hoja2!$C$102,IF('PLAN GESTION POR PROCESO'!X46=Hoja2!$B$103,Hoja2!$C$103,IF('PLAN GESTION POR PROCESO'!X46=Hoja2!$B$104,Hoja2!$C$104,IF('PLAN GESTION POR PROCESO'!X46=Hoja2!$B$105,Hoja2!$C$105,IF('PLAN GESTION POR PROCESO'!X46=Hoja2!$B$106,Hoja2!$C$106,IF(X46=Hoja2!$B$107,Hoja2!$C$107,"COMPLETAR"))))))))</f>
        <v>COMPLETAR</v>
      </c>
      <c r="Z46" s="85"/>
      <c r="AA46" s="22" t="str">
        <f t="shared" si="0"/>
        <v>Cumplimiento del plan de actualización de los procesos en el marco del Sistema de Gestión</v>
      </c>
      <c r="AB46" s="22">
        <f t="shared" si="1"/>
        <v>1</v>
      </c>
      <c r="AC46" s="75"/>
      <c r="AD46" s="7">
        <f t="shared" si="2"/>
        <v>0</v>
      </c>
      <c r="AE46" s="82"/>
      <c r="AF46" s="82"/>
      <c r="AG46" s="22" t="str">
        <f t="shared" si="3"/>
        <v>Cumplimiento del plan de actualización de los procesos en el marco del Sistema de Gestión</v>
      </c>
      <c r="AH46" s="34">
        <f t="shared" si="4"/>
        <v>1</v>
      </c>
      <c r="AI46" s="81"/>
      <c r="AJ46" s="7">
        <f t="shared" si="5"/>
        <v>0</v>
      </c>
      <c r="AK46" s="75"/>
      <c r="AL46" s="75"/>
      <c r="AM46" s="22" t="str">
        <f t="shared" si="6"/>
        <v>Cumplimiento del plan de actualización de los procesos en el marco del Sistema de Gestión</v>
      </c>
      <c r="AN46" s="117">
        <f t="shared" si="7"/>
        <v>1</v>
      </c>
      <c r="AO46" s="81"/>
      <c r="AP46" s="7">
        <f t="shared" si="8"/>
        <v>0</v>
      </c>
      <c r="AQ46" s="72"/>
      <c r="AR46" s="72"/>
      <c r="AS46" s="22" t="str">
        <f t="shared" si="9"/>
        <v>Cumplimiento del plan de actualización de los procesos en el marco del Sistema de Gestión</v>
      </c>
      <c r="AT46" s="22">
        <f t="shared" si="10"/>
        <v>1</v>
      </c>
      <c r="AU46" s="81"/>
      <c r="AV46" s="7">
        <f t="shared" si="11"/>
        <v>0</v>
      </c>
      <c r="AW46" s="72"/>
      <c r="AX46" s="75"/>
      <c r="AY46" s="22" t="str">
        <f t="shared" si="12"/>
        <v>Cumplimiento del plan de actualización de los procesos en el marco del Sistema de Gestión</v>
      </c>
      <c r="AZ46" s="22">
        <f t="shared" si="13"/>
        <v>1</v>
      </c>
      <c r="BA46" s="12" t="e">
        <f t="shared" si="14"/>
        <v>#DIV/0!</v>
      </c>
      <c r="BB46" s="71"/>
      <c r="BC46" s="72"/>
    </row>
    <row r="47" spans="1:55" ht="75" customHeight="1" thickBot="1">
      <c r="A47" s="6">
        <v>20</v>
      </c>
      <c r="B47" s="273"/>
      <c r="C47" s="273"/>
      <c r="D47" s="75"/>
      <c r="E47" s="137" t="s">
        <v>166</v>
      </c>
      <c r="F47" s="138">
        <v>0.02</v>
      </c>
      <c r="G47" s="139" t="s">
        <v>143</v>
      </c>
      <c r="H47" s="140" t="s">
        <v>167</v>
      </c>
      <c r="I47" s="141" t="s">
        <v>100</v>
      </c>
      <c r="J47" s="142" t="s">
        <v>153</v>
      </c>
      <c r="K47" s="143" t="s">
        <v>53</v>
      </c>
      <c r="L47" s="142" t="s">
        <v>168</v>
      </c>
      <c r="M47" s="144">
        <v>1</v>
      </c>
      <c r="N47" s="144">
        <v>1</v>
      </c>
      <c r="O47" s="144">
        <v>1</v>
      </c>
      <c r="P47" s="144">
        <v>1</v>
      </c>
      <c r="Q47" s="144">
        <v>1</v>
      </c>
      <c r="R47" s="142" t="s">
        <v>59</v>
      </c>
      <c r="S47" s="163" t="s">
        <v>169</v>
      </c>
      <c r="T47" s="87"/>
      <c r="U47" s="75"/>
      <c r="V47" s="75"/>
      <c r="W47" s="75"/>
      <c r="X47" s="75"/>
      <c r="Y47" s="83" t="str">
        <f>IF('PLAN GESTION POR PROCESO'!X47=Hoja2!$B$100,Hoja2!$C$100,IF('PLAN GESTION POR PROCESO'!X47=Hoja2!$B$101,Hoja2!$C$101,IF('PLAN GESTION POR PROCESO'!X47=Hoja2!$B$102,Hoja2!$C$102,IF('PLAN GESTION POR PROCESO'!X47=Hoja2!$B$103,Hoja2!$C$103,IF('PLAN GESTION POR PROCESO'!X47=Hoja2!$B$104,Hoja2!$C$104,IF('PLAN GESTION POR PROCESO'!X47=Hoja2!$B$105,Hoja2!$C$105,IF('PLAN GESTION POR PROCESO'!X47=Hoja2!$B$106,Hoja2!$C$106,IF(X47=Hoja2!$B$107,Hoja2!$C$107,"COMPLETAR"))))))))</f>
        <v>COMPLETAR</v>
      </c>
      <c r="Z47" s="86"/>
      <c r="AA47" s="22" t="str">
        <f t="shared" si="0"/>
        <v>Cumplimiento oportuno Plan Anticorrupción 2017</v>
      </c>
      <c r="AB47" s="22">
        <f t="shared" si="1"/>
        <v>1</v>
      </c>
      <c r="AC47" s="75"/>
      <c r="AD47" s="7">
        <f t="shared" si="2"/>
        <v>0</v>
      </c>
      <c r="AE47" s="82"/>
      <c r="AF47" s="82"/>
      <c r="AG47" s="22" t="str">
        <f t="shared" si="3"/>
        <v>Cumplimiento oportuno Plan Anticorrupción 2017</v>
      </c>
      <c r="AH47" s="34">
        <f t="shared" si="4"/>
        <v>1</v>
      </c>
      <c r="AI47" s="75"/>
      <c r="AJ47" s="7">
        <f t="shared" si="5"/>
        <v>0</v>
      </c>
      <c r="AK47" s="75"/>
      <c r="AL47" s="75"/>
      <c r="AM47" s="22" t="str">
        <f t="shared" si="6"/>
        <v>Cumplimiento oportuno Plan Anticorrupción 2017</v>
      </c>
      <c r="AN47" s="110">
        <f t="shared" si="7"/>
        <v>1</v>
      </c>
      <c r="AO47" s="75"/>
      <c r="AP47" s="7">
        <f t="shared" si="8"/>
        <v>0</v>
      </c>
      <c r="AQ47" s="75"/>
      <c r="AR47" s="75"/>
      <c r="AS47" s="22" t="str">
        <f t="shared" si="9"/>
        <v>Cumplimiento oportuno Plan Anticorrupción 2017</v>
      </c>
      <c r="AT47" s="22">
        <f t="shared" si="10"/>
        <v>1</v>
      </c>
      <c r="AU47" s="75"/>
      <c r="AV47" s="7">
        <f t="shared" si="11"/>
        <v>0</v>
      </c>
      <c r="AW47" s="75"/>
      <c r="AX47" s="75"/>
      <c r="AY47" s="22" t="str">
        <f t="shared" si="12"/>
        <v>Cumplimiento oportuno Plan Anticorrupción 2017</v>
      </c>
      <c r="AZ47" s="22">
        <f t="shared" si="13"/>
        <v>1</v>
      </c>
      <c r="BA47" s="12" t="e">
        <f t="shared" si="14"/>
        <v>#DIV/0!</v>
      </c>
      <c r="BB47" s="71"/>
      <c r="BC47" s="75"/>
    </row>
    <row r="48" spans="1:55" ht="95.25" customHeight="1">
      <c r="A48" s="5">
        <v>22</v>
      </c>
      <c r="B48" s="282" t="s">
        <v>101</v>
      </c>
      <c r="C48" s="283"/>
      <c r="D48" s="283"/>
      <c r="E48" s="284"/>
      <c r="F48" s="121">
        <f>SUM(F18:F47)</f>
        <v>1.0000000000000002</v>
      </c>
      <c r="G48" s="294"/>
      <c r="H48" s="295"/>
      <c r="I48" s="295"/>
      <c r="J48" s="295"/>
      <c r="K48" s="295"/>
      <c r="L48" s="295"/>
      <c r="M48" s="295"/>
      <c r="N48" s="295"/>
      <c r="O48" s="295"/>
      <c r="P48" s="295"/>
      <c r="Q48" s="295"/>
      <c r="R48" s="295"/>
      <c r="S48" s="295"/>
      <c r="T48" s="295"/>
      <c r="U48" s="295"/>
      <c r="V48" s="295"/>
      <c r="W48" s="295"/>
      <c r="X48" s="295"/>
      <c r="Y48" s="295"/>
      <c r="Z48" s="296"/>
      <c r="AA48" s="277" t="s">
        <v>105</v>
      </c>
      <c r="AB48" s="278"/>
      <c r="AC48" s="279"/>
      <c r="AD48" s="122" t="e">
        <f>AVERAGE(AD18:AD47)</f>
        <v>#DIV/0!</v>
      </c>
      <c r="AE48" s="294"/>
      <c r="AF48" s="296"/>
      <c r="AG48" s="285" t="s">
        <v>106</v>
      </c>
      <c r="AH48" s="286"/>
      <c r="AI48" s="287"/>
      <c r="AJ48" s="122" t="e">
        <f>AVERAGE(AJ18:AJ47)</f>
        <v>#DIV/0!</v>
      </c>
      <c r="AK48" s="294"/>
      <c r="AL48" s="296"/>
      <c r="AM48" s="277" t="s">
        <v>107</v>
      </c>
      <c r="AN48" s="278"/>
      <c r="AO48" s="279"/>
      <c r="AP48" s="122" t="e">
        <f>AVERAGE(AP18:AP47)</f>
        <v>#DIV/0!</v>
      </c>
      <c r="AQ48" s="297"/>
      <c r="AR48" s="298"/>
      <c r="AS48" s="288" t="s">
        <v>108</v>
      </c>
      <c r="AT48" s="289"/>
      <c r="AU48" s="290"/>
      <c r="AV48" s="122" t="e">
        <f>AVERAGE(AV18:AV47)</f>
        <v>#DIV/0!</v>
      </c>
      <c r="AW48" s="123"/>
      <c r="AX48" s="291" t="s">
        <v>109</v>
      </c>
      <c r="AY48" s="292"/>
      <c r="AZ48" s="293"/>
      <c r="BA48" s="124" t="e">
        <f>AVERAGE(BA18:BA47)</f>
        <v>#DIV/0!</v>
      </c>
      <c r="BB48" s="280"/>
      <c r="BC48" s="281"/>
    </row>
    <row r="49" spans="1:55">
      <c r="A49" s="4"/>
      <c r="B49" s="13"/>
      <c r="C49" s="13"/>
      <c r="D49" s="13"/>
      <c r="E49" s="13"/>
      <c r="F49" s="13"/>
      <c r="G49" s="13"/>
      <c r="H49" s="13"/>
      <c r="I49" s="14"/>
      <c r="J49" s="14"/>
      <c r="K49" s="14"/>
      <c r="L49" s="14"/>
      <c r="M49" s="14"/>
      <c r="N49" s="14"/>
      <c r="O49" s="14"/>
      <c r="P49" s="14"/>
      <c r="Q49" s="14"/>
      <c r="R49" s="14"/>
      <c r="S49" s="14"/>
      <c r="T49" s="1"/>
      <c r="U49" s="1"/>
      <c r="V49" s="1"/>
      <c r="W49" s="1"/>
      <c r="X49" s="1"/>
      <c r="Y49" s="1"/>
      <c r="Z49" s="1"/>
      <c r="AA49" s="265"/>
      <c r="AB49" s="265"/>
      <c r="AC49" s="265"/>
      <c r="AD49" s="68"/>
      <c r="AE49" s="21"/>
      <c r="AF49" s="21"/>
      <c r="AG49" s="265"/>
      <c r="AH49" s="265"/>
      <c r="AI49" s="265"/>
      <c r="AJ49" s="68"/>
      <c r="AK49" s="21"/>
      <c r="AL49" s="21"/>
      <c r="AM49" s="265"/>
      <c r="AN49" s="265"/>
      <c r="AO49" s="265"/>
      <c r="AP49" s="68"/>
      <c r="AQ49" s="21"/>
      <c r="AR49" s="21"/>
      <c r="AS49" s="265"/>
      <c r="AT49" s="265"/>
      <c r="AU49" s="265"/>
      <c r="AV49" s="68"/>
      <c r="AW49" s="21"/>
      <c r="AX49" s="21"/>
      <c r="AY49" s="265"/>
      <c r="AZ49" s="265"/>
      <c r="BA49" s="265"/>
      <c r="BB49" s="68"/>
      <c r="BC49" s="1"/>
    </row>
    <row r="50" spans="1:55">
      <c r="A50" s="4"/>
      <c r="B50" s="13"/>
      <c r="C50" s="13"/>
      <c r="D50" s="13"/>
      <c r="E50" s="13"/>
      <c r="F50" s="13"/>
      <c r="G50" s="13"/>
      <c r="H50" s="13"/>
      <c r="I50" s="14"/>
      <c r="J50" s="14"/>
      <c r="K50" s="14"/>
      <c r="L50" s="14"/>
      <c r="M50" s="14"/>
      <c r="N50" s="14"/>
      <c r="O50" s="14"/>
      <c r="P50" s="14"/>
      <c r="Q50" s="14"/>
      <c r="R50" s="14"/>
      <c r="S50" s="14"/>
      <c r="T50" s="1"/>
      <c r="U50" s="1"/>
      <c r="V50" s="1"/>
      <c r="W50" s="1"/>
      <c r="X50" s="1"/>
      <c r="Y50" s="1"/>
      <c r="Z50" s="1"/>
      <c r="AA50" s="99"/>
      <c r="AB50" s="99"/>
      <c r="AC50" s="99"/>
      <c r="AD50" s="68"/>
      <c r="AE50" s="21"/>
      <c r="AF50" s="21"/>
      <c r="AG50" s="99"/>
      <c r="AH50" s="99"/>
      <c r="AI50" s="99"/>
      <c r="AJ50" s="68"/>
      <c r="AK50" s="21"/>
      <c r="AL50" s="21"/>
      <c r="AM50" s="99"/>
      <c r="AN50" s="99"/>
      <c r="AO50" s="99"/>
      <c r="AP50" s="68"/>
      <c r="AQ50" s="21"/>
      <c r="AR50" s="21"/>
      <c r="AS50" s="99"/>
      <c r="AT50" s="99"/>
      <c r="AU50" s="99"/>
      <c r="AV50" s="68"/>
      <c r="AW50" s="21"/>
      <c r="AX50" s="21"/>
      <c r="AY50" s="99"/>
      <c r="AZ50" s="99"/>
      <c r="BA50" s="99"/>
      <c r="BB50" s="68"/>
      <c r="BC50" s="1"/>
    </row>
    <row r="51" spans="1:55" ht="15.75" customHeight="1">
      <c r="A51" s="4"/>
      <c r="B51" s="13"/>
      <c r="C51" s="13"/>
      <c r="D51" s="13"/>
      <c r="E51" s="13"/>
      <c r="F51" s="13"/>
      <c r="G51" s="13"/>
      <c r="H51" s="13"/>
      <c r="I51" s="14"/>
      <c r="J51" s="14"/>
      <c r="K51" s="14"/>
      <c r="L51" s="14"/>
      <c r="M51" s="14"/>
      <c r="N51" s="14"/>
      <c r="O51" s="14"/>
      <c r="P51" s="14"/>
      <c r="Q51" s="14"/>
      <c r="R51" s="14"/>
      <c r="S51" s="14"/>
      <c r="T51" s="1"/>
      <c r="U51" s="1"/>
      <c r="V51" s="1"/>
      <c r="W51" s="1"/>
      <c r="X51" s="1"/>
      <c r="Y51" s="1"/>
      <c r="Z51" s="1"/>
      <c r="AA51" s="265"/>
      <c r="AB51" s="265"/>
      <c r="AC51" s="265"/>
      <c r="AD51" s="100"/>
      <c r="AE51" s="21"/>
      <c r="AF51" s="21"/>
      <c r="AG51" s="265"/>
      <c r="AH51" s="265"/>
      <c r="AI51" s="265"/>
      <c r="AJ51" s="100"/>
      <c r="AK51" s="21"/>
      <c r="AL51" s="21"/>
      <c r="AM51" s="265"/>
      <c r="AN51" s="265"/>
      <c r="AO51" s="265"/>
      <c r="AP51" s="101"/>
      <c r="AQ51" s="21"/>
      <c r="AR51" s="21"/>
      <c r="AS51" s="265"/>
      <c r="AT51" s="265"/>
      <c r="AU51" s="265"/>
      <c r="AV51" s="101"/>
      <c r="AW51" s="21"/>
      <c r="AX51" s="21"/>
      <c r="AY51" s="265"/>
      <c r="AZ51" s="265"/>
      <c r="BA51" s="265"/>
      <c r="BB51" s="101"/>
      <c r="BC51" s="1"/>
    </row>
    <row r="52" spans="1:55" ht="15.75" customHeight="1">
      <c r="A52" s="4"/>
      <c r="B52" s="264" t="s">
        <v>23</v>
      </c>
      <c r="C52" s="264"/>
      <c r="D52" s="264"/>
      <c r="E52" s="264"/>
      <c r="F52" s="102"/>
      <c r="G52" s="264" t="s">
        <v>24</v>
      </c>
      <c r="H52" s="264"/>
      <c r="I52" s="264"/>
      <c r="J52" s="264"/>
      <c r="K52" s="264" t="s">
        <v>25</v>
      </c>
      <c r="L52" s="264"/>
      <c r="M52" s="264"/>
      <c r="N52" s="264"/>
      <c r="O52" s="264"/>
      <c r="P52" s="264"/>
      <c r="Q52" s="264"/>
      <c r="R52" s="14"/>
      <c r="S52" s="14"/>
      <c r="T52" s="1"/>
      <c r="U52" s="1"/>
      <c r="V52" s="1"/>
      <c r="W52" s="1"/>
      <c r="X52" s="1"/>
      <c r="Y52" s="1"/>
      <c r="Z52" s="1"/>
      <c r="AA52" s="265"/>
      <c r="AB52" s="265"/>
      <c r="AC52" s="265"/>
      <c r="AD52" s="100"/>
      <c r="AE52" s="21"/>
      <c r="AF52" s="21"/>
      <c r="AG52" s="265"/>
      <c r="AH52" s="265"/>
      <c r="AI52" s="265"/>
      <c r="AJ52" s="100"/>
      <c r="AK52" s="21"/>
      <c r="AL52" s="21"/>
      <c r="AM52" s="265"/>
      <c r="AN52" s="265"/>
      <c r="AO52" s="265"/>
      <c r="AP52" s="101"/>
      <c r="AQ52" s="21"/>
      <c r="AR52" s="21"/>
      <c r="AS52" s="265"/>
      <c r="AT52" s="265"/>
      <c r="AU52" s="265"/>
      <c r="AV52" s="101"/>
      <c r="AW52" s="21"/>
      <c r="AX52" s="21"/>
      <c r="AY52" s="265"/>
      <c r="AZ52" s="265"/>
      <c r="BA52" s="265"/>
      <c r="BB52" s="101"/>
      <c r="BC52" s="1"/>
    </row>
    <row r="53" spans="1:55" ht="15.75" customHeight="1">
      <c r="A53" s="4"/>
      <c r="B53" s="266" t="s">
        <v>26</v>
      </c>
      <c r="C53" s="266"/>
      <c r="D53" s="266"/>
      <c r="E53" s="103"/>
      <c r="F53" s="103"/>
      <c r="G53" s="267" t="s">
        <v>26</v>
      </c>
      <c r="H53" s="267"/>
      <c r="I53" s="267"/>
      <c r="J53" s="267"/>
      <c r="K53" s="267" t="s">
        <v>26</v>
      </c>
      <c r="L53" s="267"/>
      <c r="M53" s="267"/>
      <c r="N53" s="267"/>
      <c r="O53" s="267"/>
      <c r="P53" s="267"/>
      <c r="Q53" s="267"/>
      <c r="R53" s="14"/>
      <c r="S53" s="14"/>
      <c r="T53" s="1"/>
      <c r="U53" s="1"/>
      <c r="V53" s="1"/>
      <c r="W53" s="1"/>
      <c r="X53" s="1"/>
      <c r="Y53" s="1"/>
      <c r="Z53" s="1"/>
      <c r="AA53" s="268"/>
      <c r="AB53" s="268"/>
      <c r="AC53" s="268"/>
      <c r="AD53" s="68"/>
      <c r="AE53" s="21"/>
      <c r="AF53" s="21"/>
      <c r="AG53" s="268"/>
      <c r="AH53" s="268"/>
      <c r="AI53" s="268"/>
      <c r="AJ53" s="68"/>
      <c r="AK53" s="21"/>
      <c r="AL53" s="21"/>
      <c r="AM53" s="268"/>
      <c r="AN53" s="268"/>
      <c r="AO53" s="268"/>
      <c r="AP53" s="68"/>
      <c r="AQ53" s="21"/>
      <c r="AR53" s="21"/>
      <c r="AS53" s="268"/>
      <c r="AT53" s="268"/>
      <c r="AU53" s="268"/>
      <c r="AV53" s="68"/>
      <c r="AW53" s="21"/>
      <c r="AX53" s="21"/>
      <c r="AY53" s="268"/>
      <c r="AZ53" s="268"/>
      <c r="BA53" s="268"/>
      <c r="BB53" s="68"/>
      <c r="BC53" s="1"/>
    </row>
    <row r="54" spans="1:55" ht="51" customHeight="1">
      <c r="A54" s="4"/>
      <c r="B54" s="263" t="s">
        <v>80</v>
      </c>
      <c r="C54" s="263"/>
      <c r="D54" s="263"/>
      <c r="E54" s="22"/>
      <c r="F54" s="22"/>
      <c r="G54" s="264" t="s">
        <v>29</v>
      </c>
      <c r="H54" s="264"/>
      <c r="I54" s="264"/>
      <c r="J54" s="264"/>
      <c r="K54" s="264" t="s">
        <v>39</v>
      </c>
      <c r="L54" s="264"/>
      <c r="M54" s="264"/>
      <c r="N54" s="264"/>
      <c r="O54" s="264"/>
      <c r="P54" s="264"/>
      <c r="Q54" s="264"/>
      <c r="R54" s="14"/>
      <c r="S54" s="14"/>
      <c r="T54" s="1"/>
      <c r="U54" s="1"/>
      <c r="V54" s="1"/>
      <c r="W54" s="1"/>
      <c r="X54" s="1"/>
      <c r="Y54" s="1"/>
      <c r="Z54" s="1"/>
      <c r="AA54" s="1"/>
      <c r="AB54" s="1"/>
      <c r="AC54" s="1"/>
      <c r="AD54" s="15"/>
      <c r="AE54" s="1"/>
      <c r="AF54" s="1"/>
      <c r="AG54" s="1"/>
      <c r="AH54" s="1"/>
      <c r="AI54" s="1"/>
      <c r="AJ54" s="15"/>
      <c r="AK54" s="1"/>
      <c r="AL54" s="1"/>
      <c r="AM54" s="1"/>
      <c r="AN54" s="1"/>
      <c r="AO54" s="1"/>
      <c r="AP54" s="15"/>
      <c r="AQ54" s="1"/>
      <c r="AR54" s="1"/>
      <c r="AS54" s="1"/>
      <c r="AT54" s="1"/>
      <c r="AU54" s="1"/>
      <c r="AV54" s="15"/>
      <c r="AW54" s="1"/>
      <c r="AX54" s="1"/>
      <c r="AY54" s="1"/>
      <c r="AZ54" s="1"/>
      <c r="BA54" s="1"/>
      <c r="BB54" s="15"/>
      <c r="BC54" s="1"/>
    </row>
    <row r="55" spans="1:55" ht="22.5" customHeight="1">
      <c r="A55" s="4"/>
      <c r="B55" s="263"/>
      <c r="C55" s="263"/>
      <c r="D55" s="263"/>
      <c r="E55" s="22"/>
      <c r="F55" s="22"/>
      <c r="G55" s="264"/>
      <c r="H55" s="264"/>
      <c r="I55" s="264"/>
      <c r="J55" s="264"/>
      <c r="K55" s="263"/>
      <c r="L55" s="263"/>
      <c r="M55" s="263"/>
      <c r="N55" s="263"/>
      <c r="O55" s="263"/>
      <c r="P55" s="263"/>
      <c r="Q55" s="263"/>
      <c r="R55" s="14"/>
      <c r="S55" s="14"/>
      <c r="T55" s="1"/>
      <c r="U55" s="1"/>
      <c r="V55" s="1"/>
      <c r="W55" s="1"/>
      <c r="X55" s="1"/>
      <c r="Y55" s="1"/>
      <c r="Z55" s="1"/>
      <c r="AA55" s="1"/>
      <c r="AB55" s="1"/>
      <c r="AC55" s="1"/>
      <c r="AD55" s="15"/>
      <c r="AE55" s="1"/>
      <c r="AF55" s="1"/>
      <c r="AG55" s="1"/>
      <c r="AH55" s="1"/>
      <c r="AI55" s="1"/>
      <c r="AJ55" s="15"/>
      <c r="AK55" s="1"/>
      <c r="AL55" s="1"/>
      <c r="AM55" s="1"/>
      <c r="AN55" s="1"/>
      <c r="AO55" s="1"/>
      <c r="AP55" s="15"/>
      <c r="AQ55" s="1"/>
      <c r="AR55" s="1"/>
      <c r="AS55" s="1"/>
      <c r="AT55" s="1"/>
      <c r="AU55" s="1"/>
      <c r="AV55" s="15"/>
      <c r="AW55" s="1"/>
      <c r="AX55" s="1"/>
      <c r="AY55" s="1"/>
      <c r="AZ55" s="1"/>
      <c r="BA55" s="1"/>
      <c r="BB55" s="15"/>
      <c r="BC55" s="1"/>
    </row>
    <row r="1048570" spans="8:8">
      <c r="H1048570" t="s">
        <v>40</v>
      </c>
    </row>
    <row r="1048571" spans="8:8">
      <c r="H1048571" t="s">
        <v>41</v>
      </c>
    </row>
    <row r="1048572" spans="8:8">
      <c r="H1048572" t="s">
        <v>42</v>
      </c>
    </row>
    <row r="1048573" spans="8:8">
      <c r="H1048573" t="s">
        <v>43</v>
      </c>
    </row>
    <row r="1048574" spans="8:8">
      <c r="H1048574" t="s">
        <v>44</v>
      </c>
    </row>
    <row r="1048575" spans="8:8">
      <c r="H1048575" t="s">
        <v>45</v>
      </c>
    </row>
  </sheetData>
  <mergeCells count="105">
    <mergeCell ref="BB48:BC48"/>
    <mergeCell ref="B48:E48"/>
    <mergeCell ref="AG48:AI48"/>
    <mergeCell ref="AM48:AO48"/>
    <mergeCell ref="AS48:AU48"/>
    <mergeCell ref="AX48:AZ48"/>
    <mergeCell ref="G48:Z48"/>
    <mergeCell ref="AE48:AF48"/>
    <mergeCell ref="AK48:AL48"/>
    <mergeCell ref="AQ48:AR48"/>
    <mergeCell ref="C41:C47"/>
    <mergeCell ref="B41:B47"/>
    <mergeCell ref="AY51:BA51"/>
    <mergeCell ref="AS51:AU51"/>
    <mergeCell ref="AM51:AO51"/>
    <mergeCell ref="AG51:AI51"/>
    <mergeCell ref="AA51:AC51"/>
    <mergeCell ref="V15:Z15"/>
    <mergeCell ref="AA15:AC15"/>
    <mergeCell ref="AD15:AD16"/>
    <mergeCell ref="AE15:AE16"/>
    <mergeCell ref="X16:Y16"/>
    <mergeCell ref="AA48:AC48"/>
    <mergeCell ref="A1:Z1"/>
    <mergeCell ref="A2:Z2"/>
    <mergeCell ref="AM49:AO49"/>
    <mergeCell ref="AS49:AU49"/>
    <mergeCell ref="AY49:BA49"/>
    <mergeCell ref="AA49:AC49"/>
    <mergeCell ref="AG49:AI49"/>
    <mergeCell ref="AX15:AX16"/>
    <mergeCell ref="AP15:AP16"/>
    <mergeCell ref="AQ15:AQ16"/>
    <mergeCell ref="AR15:AR16"/>
    <mergeCell ref="AS15:AU15"/>
    <mergeCell ref="AV15:AV16"/>
    <mergeCell ref="AF15:AF16"/>
    <mergeCell ref="AG15:AI15"/>
    <mergeCell ref="AJ15:AJ16"/>
    <mergeCell ref="AK15:AK16"/>
    <mergeCell ref="AL15:AL16"/>
    <mergeCell ref="AY15:BA15"/>
    <mergeCell ref="AY8:BC8"/>
    <mergeCell ref="AA9:AF9"/>
    <mergeCell ref="AG9:AL9"/>
    <mergeCell ref="AM9:AR9"/>
    <mergeCell ref="AS9:AX9"/>
    <mergeCell ref="B55:D55"/>
    <mergeCell ref="G55:J55"/>
    <mergeCell ref="K55:Q55"/>
    <mergeCell ref="AS52:AU52"/>
    <mergeCell ref="AY52:BA52"/>
    <mergeCell ref="B53:D53"/>
    <mergeCell ref="G53:J53"/>
    <mergeCell ref="K53:Q53"/>
    <mergeCell ref="AA53:AC53"/>
    <mergeCell ref="AG53:AI53"/>
    <mergeCell ref="AM53:AO53"/>
    <mergeCell ref="AS53:AU53"/>
    <mergeCell ref="B52:E52"/>
    <mergeCell ref="G52:J52"/>
    <mergeCell ref="K52:Q52"/>
    <mergeCell ref="AA52:AC52"/>
    <mergeCell ref="AG52:AI52"/>
    <mergeCell ref="AM52:AO52"/>
    <mergeCell ref="K54:Q54"/>
    <mergeCell ref="G54:J54"/>
    <mergeCell ref="B54:D54"/>
    <mergeCell ref="AY53:BA53"/>
    <mergeCell ref="AM11:AO11"/>
    <mergeCell ref="A13:D14"/>
    <mergeCell ref="E13:Z14"/>
    <mergeCell ref="AA13:AF13"/>
    <mergeCell ref="AG13:AL13"/>
    <mergeCell ref="AM13:AR13"/>
    <mergeCell ref="BB15:BB16"/>
    <mergeCell ref="BC15:BC16"/>
    <mergeCell ref="AW15:AW16"/>
    <mergeCell ref="E11:L11"/>
    <mergeCell ref="M11:P11"/>
    <mergeCell ref="AA11:AC11"/>
    <mergeCell ref="AS13:AX13"/>
    <mergeCell ref="AY13:BC13"/>
    <mergeCell ref="AA14:AF14"/>
    <mergeCell ref="AG14:AL14"/>
    <mergeCell ref="AM14:AR14"/>
    <mergeCell ref="AS14:AX14"/>
    <mergeCell ref="AY14:BC14"/>
    <mergeCell ref="AS11:AU11"/>
    <mergeCell ref="AG11:AI11"/>
    <mergeCell ref="AM15:AO15"/>
    <mergeCell ref="E15:T15"/>
    <mergeCell ref="AY11:BA11"/>
    <mergeCell ref="A3:Z3"/>
    <mergeCell ref="A4:Z4"/>
    <mergeCell ref="A5:Z5"/>
    <mergeCell ref="A6:Z6"/>
    <mergeCell ref="A8:Z8"/>
    <mergeCell ref="AA8:AF8"/>
    <mergeCell ref="A7:D7"/>
    <mergeCell ref="E10:T10"/>
    <mergeCell ref="AY9:BC9"/>
    <mergeCell ref="AM8:AR8"/>
    <mergeCell ref="AS8:AX8"/>
    <mergeCell ref="AG8:AL8"/>
  </mergeCells>
  <conditionalFormatting sqref="BA48 AD18:AD48 BB18:BB48 AJ18:AJ48 AP18:AP48 AV18:AV48">
    <cfRule type="containsText" dxfId="7" priority="219" operator="containsText" text="N/A">
      <formula>NOT(ISERROR(SEARCH("N/A",AD18)))</formula>
    </cfRule>
    <cfRule type="cellIs" dxfId="6" priority="220" operator="between">
      <formula>#REF!</formula>
      <formula>#REF!</formula>
    </cfRule>
    <cfRule type="cellIs" dxfId="5" priority="221" operator="between">
      <formula>#REF!</formula>
      <formula>#REF!</formula>
    </cfRule>
    <cfRule type="cellIs" dxfId="4" priority="222" operator="between">
      <formula>#REF!</formula>
      <formula>#REF!</formula>
    </cfRule>
  </conditionalFormatting>
  <conditionalFormatting sqref="AD48">
    <cfRule type="colorScale" priority="10">
      <colorScale>
        <cfvo type="min" val="0"/>
        <cfvo type="percentile" val="50"/>
        <cfvo type="max" val="0"/>
        <color rgb="FFF8696B"/>
        <color rgb="FFFFEB84"/>
        <color rgb="FF63BE7B"/>
      </colorScale>
    </cfRule>
  </conditionalFormatting>
  <conditionalFormatting sqref="AJ48">
    <cfRule type="colorScale" priority="9">
      <colorScale>
        <cfvo type="min" val="0"/>
        <cfvo type="percentile" val="50"/>
        <cfvo type="max" val="0"/>
        <color rgb="FFF8696B"/>
        <color rgb="FFFFEB84"/>
        <color rgb="FF63BE7B"/>
      </colorScale>
    </cfRule>
  </conditionalFormatting>
  <conditionalFormatting sqref="AP48">
    <cfRule type="colorScale" priority="8">
      <colorScale>
        <cfvo type="min" val="0"/>
        <cfvo type="percentile" val="50"/>
        <cfvo type="max" val="0"/>
        <color rgb="FFF8696B"/>
        <color rgb="FFFFEB84"/>
        <color rgb="FF63BE7B"/>
      </colorScale>
    </cfRule>
  </conditionalFormatting>
  <conditionalFormatting sqref="AV48">
    <cfRule type="colorScale" priority="7">
      <colorScale>
        <cfvo type="min" val="0"/>
        <cfvo type="percentile" val="50"/>
        <cfvo type="max" val="0"/>
        <color rgb="FFF8696B"/>
        <color rgb="FFFFEB84"/>
        <color rgb="FF63BE7B"/>
      </colorScale>
    </cfRule>
  </conditionalFormatting>
  <conditionalFormatting sqref="BA48">
    <cfRule type="colorScale" priority="2">
      <colorScale>
        <cfvo type="min" val="0"/>
        <cfvo type="percentile" val="50"/>
        <cfvo type="max" val="0"/>
        <color rgb="FFF8696B"/>
        <color rgb="FFFFEB84"/>
        <color rgb="FF63BE7B"/>
      </colorScale>
    </cfRule>
  </conditionalFormatting>
  <conditionalFormatting sqref="BA18:BA48">
    <cfRule type="colorScale" priority="304">
      <colorScale>
        <cfvo type="min" val="0"/>
        <cfvo type="percentile" val="50"/>
        <cfvo type="max" val="0"/>
        <color rgb="FF63BE7B"/>
        <color rgb="FFFFEB84"/>
        <color rgb="FFF8696B"/>
      </colorScale>
    </cfRule>
  </conditionalFormatting>
  <dataValidations count="8">
    <dataValidation type="list" allowBlank="1" showInputMessage="1" showErrorMessage="1" sqref="AC5">
      <formula1>$BC$8:$BC$11</formula1>
    </dataValidation>
    <dataValidation type="list" allowBlank="1" showInputMessage="1" showErrorMessage="1" sqref="K18:K47">
      <formula1>PROGRAMACION</formula1>
    </dataValidation>
    <dataValidation type="list" allowBlank="1" showInputMessage="1" showErrorMessage="1" sqref="R18:R47">
      <formula1>INDICADOR</formula1>
    </dataValidation>
    <dataValidation type="list" allowBlank="1" showInputMessage="1" showErrorMessage="1" sqref="V18:V47">
      <formula1>FUENTE</formula1>
    </dataValidation>
    <dataValidation type="list" allowBlank="1" showInputMessage="1" showErrorMessage="1" sqref="W18:W47">
      <formula1>RUBROS</formula1>
    </dataValidation>
    <dataValidation type="list" allowBlank="1" showInputMessage="1" showErrorMessage="1" sqref="X18:X47">
      <formula1>CODIGO</formula1>
    </dataValidation>
    <dataValidation type="list" allowBlank="1" showInputMessage="1" showErrorMessage="1" sqref="U18:U47">
      <formula1>CONTRALORIA</formula1>
    </dataValidation>
    <dataValidation type="list" allowBlank="1" showInputMessage="1" showErrorMessage="1" sqref="G18:G47">
      <formula1>META02</formula1>
    </dataValidation>
  </dataValidations>
  <pageMargins left="0.70866141732283472" right="0.70866141732283472" top="0.74803149606299213" bottom="0.74803149606299213" header="0.31496062992125984" footer="0.31496062992125984"/>
  <pageSetup paperSize="14" scale="40" orientation="landscape" horizontalDpi="4294967293" verticalDpi="0" r:id="rId1"/>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BC1048566"/>
  <sheetViews>
    <sheetView tabSelected="1" topLeftCell="A25" zoomScale="55" zoomScaleNormal="55" workbookViewId="0">
      <selection activeCell="E32" sqref="E32:Q32"/>
    </sheetView>
  </sheetViews>
  <sheetFormatPr baseColWidth="10" defaultRowHeight="15"/>
  <cols>
    <col min="1" max="1" width="8.85546875" style="178" customWidth="1"/>
    <col min="2" max="2" width="24" style="178" customWidth="1"/>
    <col min="3" max="3" width="26.7109375" style="178" customWidth="1"/>
    <col min="4" max="4" width="34.42578125" style="178" customWidth="1"/>
    <col min="5" max="5" width="44.85546875" style="178" customWidth="1"/>
    <col min="6" max="6" width="16.7109375" style="178" customWidth="1"/>
    <col min="7" max="7" width="18" style="178" customWidth="1"/>
    <col min="8" max="8" width="33.85546875" style="178" customWidth="1"/>
    <col min="9" max="9" width="27.28515625" style="178" customWidth="1"/>
    <col min="10" max="10" width="11.42578125" style="178"/>
    <col min="11" max="11" width="18.85546875" style="178" customWidth="1"/>
    <col min="12" max="12" width="13.7109375" style="178" customWidth="1"/>
    <col min="13" max="14" width="11.42578125" style="239"/>
    <col min="15" max="16" width="11.42578125" style="178"/>
    <col min="17" max="17" width="24.5703125" style="178" customWidth="1"/>
    <col min="18" max="18" width="20" style="178" customWidth="1"/>
    <col min="19" max="19" width="27.28515625" style="178" customWidth="1"/>
    <col min="20" max="20" width="19.5703125" style="178" customWidth="1"/>
    <col min="21" max="24" width="11.42578125" style="178"/>
    <col min="25" max="25" width="20.85546875" style="178" customWidth="1"/>
    <col min="26" max="26" width="18.85546875" style="178" customWidth="1"/>
    <col min="27" max="27" width="26.7109375" style="178" customWidth="1"/>
    <col min="28" max="28" width="18.85546875" style="178" customWidth="1"/>
    <col min="29" max="29" width="14.140625" style="178" customWidth="1"/>
    <col min="30" max="30" width="18.42578125" style="178" customWidth="1"/>
    <col min="31" max="31" width="22.140625" style="178" customWidth="1"/>
    <col min="32" max="32" width="17.7109375" style="178" customWidth="1"/>
    <col min="33" max="33" width="18.140625" style="178" customWidth="1"/>
    <col min="34" max="34" width="19.7109375" style="178" customWidth="1"/>
    <col min="35" max="36" width="16.42578125" style="178" customWidth="1"/>
    <col min="37" max="37" width="17.140625" style="178" customWidth="1"/>
    <col min="38" max="38" width="17.85546875" style="178" customWidth="1"/>
    <col min="39" max="47" width="11.42578125" style="178"/>
    <col min="48" max="48" width="14.85546875" style="178" customWidth="1"/>
    <col min="49" max="49" width="14.5703125" style="178" customWidth="1"/>
    <col min="50" max="50" width="20.7109375" style="178" customWidth="1"/>
    <col min="51" max="51" width="15.85546875" style="178" customWidth="1"/>
    <col min="52" max="52" width="19.140625" style="178" customWidth="1"/>
    <col min="53" max="53" width="31.42578125" style="178" customWidth="1"/>
    <col min="54" max="54" width="18.42578125" style="178" customWidth="1"/>
    <col min="55" max="55" width="19.85546875" style="178" customWidth="1"/>
    <col min="56" max="16384" width="11.42578125" style="178"/>
  </cols>
  <sheetData>
    <row r="1" spans="1:55" ht="40.5" customHeight="1">
      <c r="A1" s="334">
        <f ca="1">NOW()</f>
        <v>42871.762471875001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55" ht="40.5" customHeight="1">
      <c r="A2" s="336" t="s">
        <v>30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row>
    <row r="3" spans="1:55" ht="15" customHeight="1">
      <c r="A3" s="246" t="s">
        <v>86</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row>
    <row r="4" spans="1:55" ht="15" customHeight="1">
      <c r="A4" s="246" t="s">
        <v>135</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row>
    <row r="5" spans="1:55" ht="15" customHeight="1">
      <c r="A5" s="246" t="s">
        <v>27</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row>
    <row r="6" spans="1:55" ht="15" customHeight="1">
      <c r="A6" s="246" t="s">
        <v>28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3"/>
      <c r="AB6" s="180"/>
      <c r="AC6" s="180"/>
      <c r="AD6" s="180"/>
      <c r="AE6" s="180"/>
      <c r="AF6" s="180"/>
      <c r="AG6" s="3"/>
      <c r="AH6" s="180"/>
      <c r="AI6" s="180"/>
      <c r="AJ6" s="180"/>
      <c r="AK6" s="180"/>
      <c r="AL6" s="180"/>
      <c r="AM6" s="3"/>
      <c r="AN6" s="180"/>
      <c r="AO6" s="180"/>
      <c r="AP6" s="180"/>
      <c r="AQ6" s="180"/>
      <c r="AR6" s="180"/>
      <c r="AS6" s="3"/>
      <c r="AT6" s="180"/>
      <c r="AU6" s="180"/>
      <c r="AV6" s="180"/>
      <c r="AW6" s="180"/>
      <c r="AX6" s="180"/>
      <c r="AY6" s="3"/>
      <c r="AZ6" s="180"/>
      <c r="BA6" s="180"/>
      <c r="BB6" s="180"/>
      <c r="BC6" s="180"/>
    </row>
    <row r="7" spans="1:55" ht="17.25" customHeight="1">
      <c r="A7" s="246" t="s">
        <v>79</v>
      </c>
      <c r="B7" s="246"/>
      <c r="C7" s="246"/>
      <c r="D7" s="246"/>
      <c r="E7" s="165"/>
      <c r="F7" s="165"/>
      <c r="G7" s="165"/>
      <c r="H7" s="165"/>
      <c r="I7" s="165"/>
      <c r="J7" s="165"/>
      <c r="K7" s="165"/>
      <c r="L7" s="165"/>
      <c r="M7" s="235"/>
      <c r="N7" s="235"/>
      <c r="O7" s="165"/>
      <c r="P7" s="165"/>
      <c r="Q7" s="165"/>
      <c r="R7" s="165"/>
      <c r="S7" s="165"/>
      <c r="T7" s="165"/>
      <c r="U7" s="165"/>
      <c r="V7" s="165"/>
      <c r="W7" s="165"/>
      <c r="X7" s="165"/>
      <c r="Y7" s="165"/>
      <c r="Z7" s="165"/>
      <c r="AA7" s="3"/>
      <c r="AB7" s="180"/>
      <c r="AC7" s="180"/>
      <c r="AD7" s="180"/>
      <c r="AE7" s="180"/>
      <c r="AF7" s="180"/>
      <c r="AG7" s="3"/>
      <c r="AH7" s="180"/>
      <c r="AI7" s="180"/>
      <c r="AJ7" s="180"/>
      <c r="AK7" s="180"/>
      <c r="AL7" s="180"/>
      <c r="AM7" s="3"/>
      <c r="AN7" s="180"/>
      <c r="AO7" s="180"/>
      <c r="AP7" s="180"/>
      <c r="AQ7" s="180"/>
      <c r="AR7" s="180"/>
      <c r="AS7" s="3"/>
      <c r="AT7" s="180"/>
      <c r="AU7" s="180"/>
      <c r="AV7" s="180"/>
      <c r="AW7" s="180"/>
      <c r="AX7" s="180"/>
      <c r="AY7" s="3"/>
      <c r="AZ7" s="180"/>
      <c r="BA7" s="180"/>
      <c r="BB7" s="180"/>
      <c r="BC7" s="180"/>
    </row>
    <row r="8" spans="1:55" ht="15.75" customHeight="1">
      <c r="A8" s="246" t="s">
        <v>136</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row>
    <row r="9" spans="1:55">
      <c r="A9" s="2"/>
      <c r="B9" s="3"/>
      <c r="C9" s="3"/>
      <c r="D9" s="3"/>
      <c r="E9" s="3"/>
      <c r="F9" s="3"/>
      <c r="G9" s="3"/>
      <c r="H9" s="3"/>
      <c r="I9" s="3"/>
      <c r="J9" s="3"/>
      <c r="K9" s="3"/>
      <c r="L9" s="3"/>
      <c r="M9" s="68"/>
      <c r="N9" s="68"/>
      <c r="O9" s="3"/>
      <c r="P9" s="3"/>
      <c r="Q9" s="3"/>
      <c r="R9" s="179"/>
      <c r="S9" s="179"/>
      <c r="T9" s="179"/>
      <c r="U9" s="179"/>
      <c r="V9" s="179"/>
      <c r="W9" s="179"/>
      <c r="X9" s="179"/>
      <c r="Y9" s="179"/>
      <c r="Z9" s="17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row>
    <row r="10" spans="1:55">
      <c r="A10" s="3"/>
      <c r="B10" s="3"/>
      <c r="C10" s="3"/>
      <c r="D10" s="3"/>
      <c r="E10" s="332"/>
      <c r="F10" s="332"/>
      <c r="G10" s="332"/>
      <c r="H10" s="332"/>
      <c r="I10" s="332"/>
      <c r="J10" s="332"/>
      <c r="K10" s="332"/>
      <c r="L10" s="332"/>
      <c r="M10" s="332"/>
      <c r="N10" s="332"/>
      <c r="O10" s="332"/>
      <c r="P10" s="332"/>
      <c r="Q10" s="332"/>
      <c r="R10" s="332"/>
      <c r="S10" s="332"/>
      <c r="T10" s="332"/>
      <c r="U10" s="181"/>
      <c r="V10" s="179"/>
      <c r="W10" s="179"/>
      <c r="X10" s="179"/>
      <c r="Y10" s="179"/>
      <c r="Z10" s="179"/>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row>
    <row r="11" spans="1:55">
      <c r="A11" s="182"/>
      <c r="B11" s="179"/>
      <c r="C11" s="179"/>
      <c r="D11" s="179"/>
      <c r="E11" s="333"/>
      <c r="F11" s="333"/>
      <c r="G11" s="333"/>
      <c r="H11" s="333"/>
      <c r="I11" s="333"/>
      <c r="J11" s="333"/>
      <c r="K11" s="333"/>
      <c r="L11" s="333"/>
      <c r="M11" s="249"/>
      <c r="N11" s="249"/>
      <c r="O11" s="249"/>
      <c r="P11" s="249"/>
      <c r="Q11" s="166"/>
      <c r="R11" s="166"/>
      <c r="S11" s="166"/>
      <c r="T11" s="166"/>
      <c r="U11" s="166"/>
      <c r="V11" s="179"/>
      <c r="W11" s="179"/>
      <c r="X11" s="179"/>
      <c r="Y11" s="179"/>
      <c r="Z11" s="179"/>
      <c r="AA11" s="249"/>
      <c r="AB11" s="249"/>
      <c r="AC11" s="249"/>
      <c r="AD11" s="166"/>
      <c r="AE11" s="166"/>
      <c r="AF11" s="166"/>
      <c r="AG11" s="249"/>
      <c r="AH11" s="249"/>
      <c r="AI11" s="249"/>
      <c r="AJ11" s="166"/>
      <c r="AK11" s="166"/>
      <c r="AL11" s="166"/>
      <c r="AM11" s="249"/>
      <c r="AN11" s="249"/>
      <c r="AO11" s="249"/>
      <c r="AP11" s="166"/>
      <c r="AQ11" s="166"/>
      <c r="AR11" s="166"/>
      <c r="AS11" s="249"/>
      <c r="AT11" s="249"/>
      <c r="AU11" s="249"/>
      <c r="AV11" s="166"/>
      <c r="AW11" s="166"/>
      <c r="AX11" s="166"/>
      <c r="AY11" s="249"/>
      <c r="AZ11" s="249"/>
      <c r="BA11" s="249"/>
      <c r="BB11" s="166"/>
      <c r="BC11" s="166"/>
    </row>
    <row r="12" spans="1:55">
      <c r="A12" s="179"/>
      <c r="B12" s="179"/>
      <c r="C12" s="179"/>
      <c r="D12" s="179"/>
      <c r="E12" s="179"/>
      <c r="F12" s="179"/>
      <c r="G12" s="179"/>
      <c r="H12" s="179"/>
      <c r="I12" s="179"/>
      <c r="J12" s="179"/>
      <c r="K12" s="179"/>
      <c r="L12" s="179"/>
      <c r="M12" s="236"/>
      <c r="N12" s="236"/>
      <c r="O12" s="179"/>
      <c r="P12" s="179"/>
      <c r="Q12" s="179"/>
      <c r="R12" s="179"/>
      <c r="S12" s="179"/>
      <c r="T12" s="179"/>
      <c r="U12" s="179"/>
      <c r="V12" s="179"/>
      <c r="W12" s="179"/>
      <c r="X12" s="179"/>
      <c r="Y12" s="179"/>
      <c r="Z12" s="179"/>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row>
    <row r="13" spans="1:55">
      <c r="A13" s="330" t="s">
        <v>70</v>
      </c>
      <c r="B13" s="330"/>
      <c r="C13" s="330"/>
      <c r="D13" s="330"/>
      <c r="E13" s="331"/>
      <c r="F13" s="331"/>
      <c r="G13" s="331"/>
      <c r="H13" s="331"/>
      <c r="I13" s="331"/>
      <c r="J13" s="331"/>
      <c r="K13" s="331"/>
      <c r="L13" s="331"/>
      <c r="M13" s="331"/>
      <c r="N13" s="331"/>
      <c r="O13" s="331"/>
      <c r="P13" s="331"/>
      <c r="Q13" s="331"/>
      <c r="R13" s="331"/>
      <c r="S13" s="331"/>
      <c r="T13" s="331"/>
      <c r="U13" s="331"/>
      <c r="V13" s="331"/>
      <c r="W13" s="331"/>
      <c r="X13" s="331"/>
      <c r="Y13" s="331"/>
      <c r="Z13" s="331"/>
      <c r="AA13" s="259" t="s">
        <v>71</v>
      </c>
      <c r="AB13" s="259"/>
      <c r="AC13" s="259"/>
      <c r="AD13" s="259"/>
      <c r="AE13" s="259"/>
      <c r="AF13" s="259"/>
      <c r="AG13" s="272" t="s">
        <v>71</v>
      </c>
      <c r="AH13" s="272"/>
      <c r="AI13" s="272"/>
      <c r="AJ13" s="272"/>
      <c r="AK13" s="272"/>
      <c r="AL13" s="272"/>
      <c r="AM13" s="259" t="s">
        <v>71</v>
      </c>
      <c r="AN13" s="259"/>
      <c r="AO13" s="259"/>
      <c r="AP13" s="259"/>
      <c r="AQ13" s="259"/>
      <c r="AR13" s="259"/>
      <c r="AS13" s="255" t="s">
        <v>71</v>
      </c>
      <c r="AT13" s="255"/>
      <c r="AU13" s="255"/>
      <c r="AV13" s="255"/>
      <c r="AW13" s="255"/>
      <c r="AX13" s="255"/>
      <c r="AY13" s="254" t="s">
        <v>71</v>
      </c>
      <c r="AZ13" s="254"/>
      <c r="BA13" s="254"/>
      <c r="BB13" s="254"/>
      <c r="BC13" s="254"/>
    </row>
    <row r="14" spans="1:55">
      <c r="A14" s="330"/>
      <c r="B14" s="330"/>
      <c r="C14" s="330"/>
      <c r="D14" s="330"/>
      <c r="E14" s="331"/>
      <c r="F14" s="331"/>
      <c r="G14" s="331"/>
      <c r="H14" s="331"/>
      <c r="I14" s="331"/>
      <c r="J14" s="331"/>
      <c r="K14" s="331"/>
      <c r="L14" s="331"/>
      <c r="M14" s="331"/>
      <c r="N14" s="331"/>
      <c r="O14" s="331"/>
      <c r="P14" s="331"/>
      <c r="Q14" s="331"/>
      <c r="R14" s="331"/>
      <c r="S14" s="331"/>
      <c r="T14" s="331"/>
      <c r="U14" s="331"/>
      <c r="V14" s="331"/>
      <c r="W14" s="331"/>
      <c r="X14" s="331"/>
      <c r="Y14" s="331"/>
      <c r="Z14" s="331"/>
      <c r="AA14" s="259" t="s">
        <v>0</v>
      </c>
      <c r="AB14" s="259"/>
      <c r="AC14" s="259"/>
      <c r="AD14" s="259"/>
      <c r="AE14" s="259"/>
      <c r="AF14" s="259"/>
      <c r="AG14" s="272" t="s">
        <v>1</v>
      </c>
      <c r="AH14" s="272"/>
      <c r="AI14" s="272"/>
      <c r="AJ14" s="272"/>
      <c r="AK14" s="272"/>
      <c r="AL14" s="272"/>
      <c r="AM14" s="259" t="s">
        <v>2</v>
      </c>
      <c r="AN14" s="259"/>
      <c r="AO14" s="259"/>
      <c r="AP14" s="259"/>
      <c r="AQ14" s="259"/>
      <c r="AR14" s="259"/>
      <c r="AS14" s="255" t="s">
        <v>3</v>
      </c>
      <c r="AT14" s="255"/>
      <c r="AU14" s="255"/>
      <c r="AV14" s="255"/>
      <c r="AW14" s="255"/>
      <c r="AX14" s="255"/>
      <c r="AY14" s="254" t="s">
        <v>94</v>
      </c>
      <c r="AZ14" s="254"/>
      <c r="BA14" s="254"/>
      <c r="BB14" s="254"/>
      <c r="BC14" s="254"/>
    </row>
    <row r="15" spans="1:55" ht="15" customHeight="1">
      <c r="A15" s="17"/>
      <c r="B15" s="17"/>
      <c r="C15" s="17"/>
      <c r="D15" s="17"/>
      <c r="E15" s="260" t="s">
        <v>4</v>
      </c>
      <c r="F15" s="261"/>
      <c r="G15" s="261"/>
      <c r="H15" s="261"/>
      <c r="I15" s="261"/>
      <c r="J15" s="261"/>
      <c r="K15" s="261"/>
      <c r="L15" s="261"/>
      <c r="M15" s="261"/>
      <c r="N15" s="261"/>
      <c r="O15" s="261"/>
      <c r="P15" s="261"/>
      <c r="Q15" s="261"/>
      <c r="R15" s="261"/>
      <c r="S15" s="261"/>
      <c r="T15" s="262"/>
      <c r="U15" s="170"/>
      <c r="V15" s="272" t="s">
        <v>31</v>
      </c>
      <c r="W15" s="272"/>
      <c r="X15" s="272"/>
      <c r="Y15" s="272"/>
      <c r="Z15" s="272"/>
      <c r="AA15" s="259" t="s">
        <v>5</v>
      </c>
      <c r="AB15" s="259"/>
      <c r="AC15" s="259"/>
      <c r="AD15" s="274" t="s">
        <v>6</v>
      </c>
      <c r="AE15" s="259" t="s">
        <v>7</v>
      </c>
      <c r="AF15" s="259" t="s">
        <v>8</v>
      </c>
      <c r="AG15" s="272" t="s">
        <v>5</v>
      </c>
      <c r="AH15" s="272"/>
      <c r="AI15" s="272"/>
      <c r="AJ15" s="272" t="s">
        <v>6</v>
      </c>
      <c r="AK15" s="272" t="s">
        <v>7</v>
      </c>
      <c r="AL15" s="272" t="s">
        <v>8</v>
      </c>
      <c r="AM15" s="259" t="s">
        <v>5</v>
      </c>
      <c r="AN15" s="259"/>
      <c r="AO15" s="259"/>
      <c r="AP15" s="259" t="s">
        <v>6</v>
      </c>
      <c r="AQ15" s="259" t="s">
        <v>7</v>
      </c>
      <c r="AR15" s="259" t="s">
        <v>8</v>
      </c>
      <c r="AS15" s="255" t="s">
        <v>5</v>
      </c>
      <c r="AT15" s="255"/>
      <c r="AU15" s="255"/>
      <c r="AV15" s="255" t="s">
        <v>6</v>
      </c>
      <c r="AW15" s="255" t="s">
        <v>7</v>
      </c>
      <c r="AX15" s="255" t="s">
        <v>8</v>
      </c>
      <c r="AY15" s="254" t="s">
        <v>5</v>
      </c>
      <c r="AZ15" s="254"/>
      <c r="BA15" s="254"/>
      <c r="BB15" s="254" t="s">
        <v>6</v>
      </c>
      <c r="BC15" s="254" t="s">
        <v>78</v>
      </c>
    </row>
    <row r="16" spans="1:55" ht="51">
      <c r="A16" s="17" t="s">
        <v>18</v>
      </c>
      <c r="B16" s="17" t="s">
        <v>19</v>
      </c>
      <c r="C16" s="17" t="s">
        <v>85</v>
      </c>
      <c r="D16" s="66" t="s">
        <v>89</v>
      </c>
      <c r="E16" s="9" t="s">
        <v>88</v>
      </c>
      <c r="F16" s="9" t="s">
        <v>102</v>
      </c>
      <c r="G16" s="9" t="s">
        <v>87</v>
      </c>
      <c r="H16" s="9" t="s">
        <v>9</v>
      </c>
      <c r="I16" s="9" t="s">
        <v>10</v>
      </c>
      <c r="J16" s="9" t="s">
        <v>11</v>
      </c>
      <c r="K16" s="9" t="s">
        <v>50</v>
      </c>
      <c r="L16" s="9" t="s">
        <v>12</v>
      </c>
      <c r="M16" s="234" t="s">
        <v>90</v>
      </c>
      <c r="N16" s="234" t="s">
        <v>91</v>
      </c>
      <c r="O16" s="9" t="s">
        <v>92</v>
      </c>
      <c r="P16" s="9" t="s">
        <v>93</v>
      </c>
      <c r="Q16" s="9" t="s">
        <v>98</v>
      </c>
      <c r="R16" s="9" t="s">
        <v>13</v>
      </c>
      <c r="S16" s="9" t="s">
        <v>14</v>
      </c>
      <c r="T16" s="9" t="s">
        <v>15</v>
      </c>
      <c r="U16" s="9" t="s">
        <v>38</v>
      </c>
      <c r="V16" s="171" t="s">
        <v>32</v>
      </c>
      <c r="W16" s="171" t="s">
        <v>34</v>
      </c>
      <c r="X16" s="275" t="s">
        <v>35</v>
      </c>
      <c r="Y16" s="276"/>
      <c r="Z16" s="171" t="s">
        <v>21</v>
      </c>
      <c r="AA16" s="172" t="s">
        <v>9</v>
      </c>
      <c r="AB16" s="169" t="s">
        <v>16</v>
      </c>
      <c r="AC16" s="169" t="s">
        <v>17</v>
      </c>
      <c r="AD16" s="274"/>
      <c r="AE16" s="259"/>
      <c r="AF16" s="259"/>
      <c r="AG16" s="171" t="s">
        <v>9</v>
      </c>
      <c r="AH16" s="171" t="s">
        <v>16</v>
      </c>
      <c r="AI16" s="171" t="s">
        <v>17</v>
      </c>
      <c r="AJ16" s="272"/>
      <c r="AK16" s="272"/>
      <c r="AL16" s="272"/>
      <c r="AM16" s="169" t="s">
        <v>9</v>
      </c>
      <c r="AN16" s="169" t="s">
        <v>16</v>
      </c>
      <c r="AO16" s="169" t="s">
        <v>17</v>
      </c>
      <c r="AP16" s="259"/>
      <c r="AQ16" s="259"/>
      <c r="AR16" s="259"/>
      <c r="AS16" s="168" t="s">
        <v>9</v>
      </c>
      <c r="AT16" s="168" t="s">
        <v>16</v>
      </c>
      <c r="AU16" s="168" t="s">
        <v>17</v>
      </c>
      <c r="AV16" s="255"/>
      <c r="AW16" s="255"/>
      <c r="AX16" s="255"/>
      <c r="AY16" s="167" t="s">
        <v>9</v>
      </c>
      <c r="AZ16" s="167" t="s">
        <v>16</v>
      </c>
      <c r="BA16" s="167" t="s">
        <v>17</v>
      </c>
      <c r="BB16" s="254"/>
      <c r="BC16" s="254"/>
    </row>
    <row r="17" spans="1:55">
      <c r="A17" s="59"/>
      <c r="B17" s="60"/>
      <c r="C17" s="60"/>
      <c r="D17" s="59"/>
      <c r="E17" s="61" t="s">
        <v>22</v>
      </c>
      <c r="F17" s="61"/>
      <c r="G17" s="61" t="s">
        <v>22</v>
      </c>
      <c r="H17" s="61" t="s">
        <v>22</v>
      </c>
      <c r="I17" s="61" t="s">
        <v>22</v>
      </c>
      <c r="J17" s="61" t="s">
        <v>22</v>
      </c>
      <c r="K17" s="61" t="s">
        <v>22</v>
      </c>
      <c r="L17" s="61" t="s">
        <v>22</v>
      </c>
      <c r="M17" s="237" t="s">
        <v>22</v>
      </c>
      <c r="N17" s="237" t="s">
        <v>22</v>
      </c>
      <c r="O17" s="183" t="s">
        <v>22</v>
      </c>
      <c r="P17" s="183" t="s">
        <v>22</v>
      </c>
      <c r="Q17" s="61" t="s">
        <v>22</v>
      </c>
      <c r="R17" s="61" t="s">
        <v>22</v>
      </c>
      <c r="S17" s="61" t="s">
        <v>22</v>
      </c>
      <c r="T17" s="61" t="s">
        <v>22</v>
      </c>
      <c r="U17" s="61"/>
      <c r="V17" s="11" t="s">
        <v>33</v>
      </c>
      <c r="W17" s="11" t="s">
        <v>22</v>
      </c>
      <c r="X17" s="11" t="s">
        <v>36</v>
      </c>
      <c r="Y17" s="11" t="s">
        <v>37</v>
      </c>
      <c r="Z17" s="11" t="s">
        <v>22</v>
      </c>
      <c r="AA17" s="169" t="s">
        <v>22</v>
      </c>
      <c r="AB17" s="169" t="s">
        <v>22</v>
      </c>
      <c r="AC17" s="169"/>
      <c r="AD17" s="172" t="s">
        <v>22</v>
      </c>
      <c r="AE17" s="169" t="s">
        <v>22</v>
      </c>
      <c r="AF17" s="169" t="s">
        <v>22</v>
      </c>
      <c r="AG17" s="171" t="s">
        <v>22</v>
      </c>
      <c r="AH17" s="171" t="s">
        <v>22</v>
      </c>
      <c r="AI17" s="171" t="s">
        <v>22</v>
      </c>
      <c r="AJ17" s="171" t="s">
        <v>22</v>
      </c>
      <c r="AK17" s="171" t="s">
        <v>22</v>
      </c>
      <c r="AL17" s="171" t="s">
        <v>22</v>
      </c>
      <c r="AM17" s="169" t="s">
        <v>22</v>
      </c>
      <c r="AN17" s="169" t="s">
        <v>22</v>
      </c>
      <c r="AO17" s="169" t="s">
        <v>22</v>
      </c>
      <c r="AP17" s="169"/>
      <c r="AQ17" s="169" t="s">
        <v>22</v>
      </c>
      <c r="AR17" s="169" t="s">
        <v>22</v>
      </c>
      <c r="AS17" s="168" t="s">
        <v>22</v>
      </c>
      <c r="AT17" s="168" t="s">
        <v>22</v>
      </c>
      <c r="AU17" s="168" t="s">
        <v>22</v>
      </c>
      <c r="AV17" s="168" t="s">
        <v>22</v>
      </c>
      <c r="AW17" s="168" t="s">
        <v>22</v>
      </c>
      <c r="AX17" s="168" t="s">
        <v>22</v>
      </c>
      <c r="AY17" s="167" t="s">
        <v>22</v>
      </c>
      <c r="AZ17" s="167"/>
      <c r="BA17" s="167" t="s">
        <v>22</v>
      </c>
      <c r="BB17" s="167" t="s">
        <v>22</v>
      </c>
      <c r="BC17" s="167" t="s">
        <v>22</v>
      </c>
    </row>
    <row r="18" spans="1:55" ht="83.25" customHeight="1">
      <c r="A18" s="6">
        <v>4</v>
      </c>
      <c r="B18" s="325" t="s">
        <v>113</v>
      </c>
      <c r="C18" s="325" t="s">
        <v>114</v>
      </c>
      <c r="D18" s="184" t="s">
        <v>203</v>
      </c>
      <c r="E18" s="185" t="s">
        <v>174</v>
      </c>
      <c r="F18" s="240">
        <v>0.1</v>
      </c>
      <c r="G18" s="186" t="s">
        <v>137</v>
      </c>
      <c r="H18" s="184" t="s">
        <v>121</v>
      </c>
      <c r="I18" s="184" t="s">
        <v>122</v>
      </c>
      <c r="J18" s="187"/>
      <c r="K18" s="186" t="s">
        <v>52</v>
      </c>
      <c r="L18" s="186" t="s">
        <v>226</v>
      </c>
      <c r="M18" s="243">
        <v>15</v>
      </c>
      <c r="N18" s="243">
        <v>18</v>
      </c>
      <c r="O18" s="243">
        <v>0</v>
      </c>
      <c r="P18" s="243">
        <v>0</v>
      </c>
      <c r="Q18" s="244">
        <v>33</v>
      </c>
      <c r="R18" s="186" t="s">
        <v>58</v>
      </c>
      <c r="S18" s="186" t="s">
        <v>237</v>
      </c>
      <c r="T18" s="186" t="s">
        <v>236</v>
      </c>
      <c r="U18" s="186" t="s">
        <v>77</v>
      </c>
      <c r="V18" s="186"/>
      <c r="W18" s="186"/>
      <c r="X18" s="186"/>
      <c r="Y18" s="189"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PROCESO'!X19=Hoja2!$B$106,Hoja2!$C$106,IF(X18=Hoja2!$B$107,Hoja2!$C$107,"COMPLETAR"))))))))</f>
        <v>COMPLETAR</v>
      </c>
      <c r="Z18" s="190"/>
      <c r="AA18" s="177" t="str">
        <f t="shared" ref="AA18:AA38" si="0">H18</f>
        <v>Numero de intervenciones de las variables de medicion</v>
      </c>
      <c r="AB18" s="177">
        <f t="shared" ref="AB18:AB38" si="1">M18</f>
        <v>15</v>
      </c>
      <c r="AC18" s="186"/>
      <c r="AD18" s="7">
        <f t="shared" ref="AD18:AD38" si="2">(AC18/AB18)</f>
        <v>0</v>
      </c>
      <c r="AE18" s="185"/>
      <c r="AF18" s="185"/>
      <c r="AG18" s="177" t="str">
        <f t="shared" ref="AG18:AG38" si="3">H18</f>
        <v>Numero de intervenciones de las variables de medicion</v>
      </c>
      <c r="AH18" s="191">
        <f t="shared" ref="AH18:AH38" si="4">N18</f>
        <v>18</v>
      </c>
      <c r="AI18" s="71"/>
      <c r="AJ18" s="7">
        <f t="shared" ref="AJ18:AJ38" si="5">(AI18/AH18)</f>
        <v>0</v>
      </c>
      <c r="AK18" s="189"/>
      <c r="AL18" s="186"/>
      <c r="AM18" s="177" t="str">
        <f t="shared" ref="AM18:AM38" si="6">H18</f>
        <v>Numero de intervenciones de las variables de medicion</v>
      </c>
      <c r="AN18" s="177">
        <f t="shared" ref="AN18:AN38" si="7">O18</f>
        <v>0</v>
      </c>
      <c r="AO18" s="186"/>
      <c r="AP18" s="7" t="e">
        <f t="shared" ref="AP18:AP38" si="8">(AO18/AN18)</f>
        <v>#DIV/0!</v>
      </c>
      <c r="AQ18" s="186"/>
      <c r="AR18" s="186"/>
      <c r="AS18" s="177" t="str">
        <f t="shared" ref="AS18:AS38" si="9">H18</f>
        <v>Numero de intervenciones de las variables de medicion</v>
      </c>
      <c r="AT18" s="177">
        <f t="shared" ref="AT18:AT38" si="10">P18</f>
        <v>0</v>
      </c>
      <c r="AU18" s="192"/>
      <c r="AV18" s="7" t="e">
        <f t="shared" ref="AV18:AV38" si="11">(AU18/AT18)</f>
        <v>#DIV/0!</v>
      </c>
      <c r="AW18" s="193"/>
      <c r="AX18" s="186"/>
      <c r="AY18" s="177" t="str">
        <f t="shared" ref="AY18:AY38" si="12">H18</f>
        <v>Numero de intervenciones de las variables de medicion</v>
      </c>
      <c r="AZ18" s="177">
        <f t="shared" ref="AZ18:AZ38" si="13">Q18</f>
        <v>33</v>
      </c>
      <c r="BA18" s="7">
        <f t="shared" ref="BA18:BA38" si="14">IF(K18="CONSTANTE",AVERAGE(AC18,AI18,AO18,AU18),(SUM(AC18,AI18,AO18,AU18)))</f>
        <v>0</v>
      </c>
      <c r="BB18" s="71"/>
      <c r="BC18" s="193"/>
    </row>
    <row r="19" spans="1:55" ht="86.25" customHeight="1">
      <c r="A19" s="6"/>
      <c r="B19" s="326"/>
      <c r="C19" s="326"/>
      <c r="D19" s="184" t="s">
        <v>204</v>
      </c>
      <c r="E19" s="185" t="s">
        <v>170</v>
      </c>
      <c r="F19" s="240">
        <v>0.04</v>
      </c>
      <c r="G19" s="186" t="s">
        <v>138</v>
      </c>
      <c r="H19" s="184" t="s">
        <v>123</v>
      </c>
      <c r="I19" s="184" t="s">
        <v>124</v>
      </c>
      <c r="J19" s="187"/>
      <c r="K19" s="186" t="s">
        <v>52</v>
      </c>
      <c r="L19" s="186" t="s">
        <v>227</v>
      </c>
      <c r="M19" s="243">
        <v>0</v>
      </c>
      <c r="N19" s="243">
        <v>4</v>
      </c>
      <c r="O19" s="243">
        <v>0</v>
      </c>
      <c r="P19" s="243">
        <v>0</v>
      </c>
      <c r="Q19" s="244">
        <v>4</v>
      </c>
      <c r="R19" s="186" t="s">
        <v>59</v>
      </c>
      <c r="S19" s="186" t="s">
        <v>238</v>
      </c>
      <c r="T19" s="186" t="s">
        <v>236</v>
      </c>
      <c r="U19" s="186" t="s">
        <v>76</v>
      </c>
      <c r="V19" s="186"/>
      <c r="W19" s="186"/>
      <c r="X19" s="186"/>
      <c r="Y19" s="189"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PROCESO'!X20=Hoja2!$B$106,Hoja2!$C$106,IF(X19=Hoja2!$B$107,Hoja2!$C$107,"COMPLETAR"))))))))</f>
        <v>COMPLETAR</v>
      </c>
      <c r="Z19" s="190"/>
      <c r="AA19" s="177" t="str">
        <f t="shared" si="0"/>
        <v>Numero de jornadas de reinduccion realizadas</v>
      </c>
      <c r="AB19" s="177">
        <f t="shared" si="1"/>
        <v>0</v>
      </c>
      <c r="AC19" s="186"/>
      <c r="AD19" s="7" t="e">
        <f t="shared" si="2"/>
        <v>#DIV/0!</v>
      </c>
      <c r="AE19" s="185"/>
      <c r="AF19" s="185"/>
      <c r="AG19" s="177" t="str">
        <f t="shared" si="3"/>
        <v>Numero de jornadas de reinduccion realizadas</v>
      </c>
      <c r="AH19" s="191">
        <f t="shared" si="4"/>
        <v>4</v>
      </c>
      <c r="AI19" s="71"/>
      <c r="AJ19" s="7">
        <f t="shared" si="5"/>
        <v>0</v>
      </c>
      <c r="AK19" s="189"/>
      <c r="AL19" s="186"/>
      <c r="AM19" s="177" t="str">
        <f t="shared" si="6"/>
        <v>Numero de jornadas de reinduccion realizadas</v>
      </c>
      <c r="AN19" s="177">
        <f t="shared" si="7"/>
        <v>0</v>
      </c>
      <c r="AO19" s="186"/>
      <c r="AP19" s="7" t="e">
        <f t="shared" si="8"/>
        <v>#DIV/0!</v>
      </c>
      <c r="AQ19" s="186"/>
      <c r="AR19" s="186"/>
      <c r="AS19" s="177" t="str">
        <f t="shared" si="9"/>
        <v>Numero de jornadas de reinduccion realizadas</v>
      </c>
      <c r="AT19" s="177">
        <f t="shared" si="10"/>
        <v>0</v>
      </c>
      <c r="AU19" s="192"/>
      <c r="AV19" s="7" t="e">
        <f t="shared" si="11"/>
        <v>#DIV/0!</v>
      </c>
      <c r="AW19" s="193"/>
      <c r="AX19" s="186"/>
      <c r="AY19" s="177" t="str">
        <f t="shared" si="12"/>
        <v>Numero de jornadas de reinduccion realizadas</v>
      </c>
      <c r="AZ19" s="177">
        <f t="shared" si="13"/>
        <v>4</v>
      </c>
      <c r="BA19" s="7">
        <f t="shared" si="14"/>
        <v>0</v>
      </c>
      <c r="BB19" s="71"/>
      <c r="BC19" s="193"/>
    </row>
    <row r="20" spans="1:55" ht="101.25" customHeight="1">
      <c r="A20" s="6"/>
      <c r="B20" s="326"/>
      <c r="C20" s="326"/>
      <c r="D20" s="184" t="s">
        <v>252</v>
      </c>
      <c r="E20" s="185" t="s">
        <v>248</v>
      </c>
      <c r="F20" s="241">
        <v>0.15</v>
      </c>
      <c r="G20" s="186" t="s">
        <v>137</v>
      </c>
      <c r="H20" s="184" t="s">
        <v>127</v>
      </c>
      <c r="I20" s="184" t="s">
        <v>128</v>
      </c>
      <c r="J20" s="187"/>
      <c r="K20" s="186" t="s">
        <v>52</v>
      </c>
      <c r="L20" s="186" t="s">
        <v>228</v>
      </c>
      <c r="M20" s="243">
        <v>1</v>
      </c>
      <c r="N20" s="243">
        <v>5</v>
      </c>
      <c r="O20" s="243">
        <v>6</v>
      </c>
      <c r="P20" s="243">
        <v>4</v>
      </c>
      <c r="Q20" s="244">
        <v>16</v>
      </c>
      <c r="R20" s="186" t="s">
        <v>58</v>
      </c>
      <c r="S20" s="186" t="s">
        <v>239</v>
      </c>
      <c r="T20" s="186" t="s">
        <v>236</v>
      </c>
      <c r="U20" s="186" t="s">
        <v>77</v>
      </c>
      <c r="V20" s="186"/>
      <c r="W20" s="186"/>
      <c r="X20" s="186"/>
      <c r="Y20" s="189"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PROCESO'!X22=Hoja2!$B$106,Hoja2!$C$106,IF(X20=Hoja2!$B$107,Hoja2!$C$107,"COMPLETAR"))))))))</f>
        <v>COMPLETAR</v>
      </c>
      <c r="Z20" s="190"/>
      <c r="AA20" s="177" t="str">
        <f t="shared" si="0"/>
        <v>Numero de ambitos  del plan de bienestar aplicados</v>
      </c>
      <c r="AB20" s="177">
        <f t="shared" si="1"/>
        <v>1</v>
      </c>
      <c r="AC20" s="186"/>
      <c r="AD20" s="7">
        <f t="shared" si="2"/>
        <v>0</v>
      </c>
      <c r="AE20" s="185"/>
      <c r="AF20" s="185"/>
      <c r="AG20" s="177" t="str">
        <f t="shared" si="3"/>
        <v>Numero de ambitos  del plan de bienestar aplicados</v>
      </c>
      <c r="AH20" s="191">
        <f t="shared" si="4"/>
        <v>5</v>
      </c>
      <c r="AI20" s="71"/>
      <c r="AJ20" s="7">
        <f t="shared" si="5"/>
        <v>0</v>
      </c>
      <c r="AK20" s="189"/>
      <c r="AL20" s="186"/>
      <c r="AM20" s="177" t="str">
        <f t="shared" si="6"/>
        <v>Numero de ambitos  del plan de bienestar aplicados</v>
      </c>
      <c r="AN20" s="177">
        <f t="shared" si="7"/>
        <v>6</v>
      </c>
      <c r="AO20" s="186"/>
      <c r="AP20" s="7">
        <f t="shared" si="8"/>
        <v>0</v>
      </c>
      <c r="AQ20" s="186"/>
      <c r="AR20" s="186"/>
      <c r="AS20" s="177" t="str">
        <f t="shared" si="9"/>
        <v>Numero de ambitos  del plan de bienestar aplicados</v>
      </c>
      <c r="AT20" s="177">
        <f t="shared" si="10"/>
        <v>4</v>
      </c>
      <c r="AU20" s="192"/>
      <c r="AV20" s="7">
        <f t="shared" si="11"/>
        <v>0</v>
      </c>
      <c r="AW20" s="193"/>
      <c r="AX20" s="186"/>
      <c r="AY20" s="177" t="str">
        <f t="shared" si="12"/>
        <v>Numero de ambitos  del plan de bienestar aplicados</v>
      </c>
      <c r="AZ20" s="177">
        <f t="shared" si="13"/>
        <v>16</v>
      </c>
      <c r="BA20" s="7">
        <f t="shared" si="14"/>
        <v>0</v>
      </c>
      <c r="BB20" s="71"/>
      <c r="BC20" s="193"/>
    </row>
    <row r="21" spans="1:55" ht="84" customHeight="1">
      <c r="A21" s="6">
        <v>5</v>
      </c>
      <c r="B21" s="326"/>
      <c r="C21" s="326"/>
      <c r="D21" s="177" t="s">
        <v>208</v>
      </c>
      <c r="E21" s="185" t="s">
        <v>179</v>
      </c>
      <c r="F21" s="241">
        <v>0.02</v>
      </c>
      <c r="G21" s="186" t="s">
        <v>111</v>
      </c>
      <c r="H21" s="184" t="s">
        <v>129</v>
      </c>
      <c r="I21" s="194" t="s">
        <v>130</v>
      </c>
      <c r="J21" s="187"/>
      <c r="K21" s="186" t="s">
        <v>53</v>
      </c>
      <c r="L21" s="186" t="s">
        <v>229</v>
      </c>
      <c r="M21" s="243">
        <v>0</v>
      </c>
      <c r="N21" s="243">
        <v>0</v>
      </c>
      <c r="O21" s="243">
        <v>0</v>
      </c>
      <c r="P21" s="243">
        <v>1</v>
      </c>
      <c r="Q21" s="244">
        <v>1</v>
      </c>
      <c r="R21" s="186" t="s">
        <v>59</v>
      </c>
      <c r="S21" s="186" t="s">
        <v>238</v>
      </c>
      <c r="T21" s="186" t="s">
        <v>236</v>
      </c>
      <c r="U21" s="186" t="s">
        <v>77</v>
      </c>
      <c r="V21" s="186"/>
      <c r="W21" s="186"/>
      <c r="X21" s="186"/>
      <c r="Y21" s="189"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PROCESO'!X23=Hoja2!$B$106,Hoja2!$C$106,IF(X21=Hoja2!$B$107,Hoja2!$C$107,"COMPLETAR"))))))))</f>
        <v>COMPLETAR</v>
      </c>
      <c r="Z21" s="195"/>
      <c r="AA21" s="177" t="str">
        <f t="shared" si="0"/>
        <v>Linea base establecida de medicion de impacto de los procesos de bienestar</v>
      </c>
      <c r="AB21" s="177">
        <f t="shared" si="1"/>
        <v>0</v>
      </c>
      <c r="AC21" s="186"/>
      <c r="AD21" s="7" t="e">
        <f t="shared" si="2"/>
        <v>#DIV/0!</v>
      </c>
      <c r="AE21" s="185"/>
      <c r="AF21" s="185"/>
      <c r="AG21" s="177" t="str">
        <f t="shared" si="3"/>
        <v>Linea base establecida de medicion de impacto de los procesos de bienestar</v>
      </c>
      <c r="AH21" s="191">
        <f t="shared" si="4"/>
        <v>0</v>
      </c>
      <c r="AI21" s="71"/>
      <c r="AJ21" s="7" t="e">
        <f t="shared" si="5"/>
        <v>#DIV/0!</v>
      </c>
      <c r="AK21" s="186"/>
      <c r="AL21" s="186"/>
      <c r="AM21" s="177" t="str">
        <f t="shared" si="6"/>
        <v>Linea base establecida de medicion de impacto de los procesos de bienestar</v>
      </c>
      <c r="AN21" s="177">
        <f t="shared" si="7"/>
        <v>0</v>
      </c>
      <c r="AO21" s="186"/>
      <c r="AP21" s="7" t="e">
        <f t="shared" si="8"/>
        <v>#DIV/0!</v>
      </c>
      <c r="AQ21" s="186"/>
      <c r="AR21" s="186"/>
      <c r="AS21" s="177" t="str">
        <f t="shared" si="9"/>
        <v>Linea base establecida de medicion de impacto de los procesos de bienestar</v>
      </c>
      <c r="AT21" s="177">
        <f t="shared" si="10"/>
        <v>1</v>
      </c>
      <c r="AU21" s="188"/>
      <c r="AV21" s="7">
        <f t="shared" si="11"/>
        <v>0</v>
      </c>
      <c r="AW21" s="196"/>
      <c r="AX21" s="186"/>
      <c r="AY21" s="177" t="str">
        <f t="shared" si="12"/>
        <v>Linea base establecida de medicion de impacto de los procesos de bienestar</v>
      </c>
      <c r="AZ21" s="177">
        <f t="shared" si="13"/>
        <v>1</v>
      </c>
      <c r="BA21" s="7" t="e">
        <f t="shared" si="14"/>
        <v>#DIV/0!</v>
      </c>
      <c r="BB21" s="71"/>
      <c r="BC21" s="196"/>
    </row>
    <row r="22" spans="1:55" ht="68.25" customHeight="1">
      <c r="A22" s="6"/>
      <c r="B22" s="326"/>
      <c r="C22" s="326"/>
      <c r="D22" s="177" t="s">
        <v>182</v>
      </c>
      <c r="E22" s="185" t="s">
        <v>254</v>
      </c>
      <c r="F22" s="241">
        <v>0.03</v>
      </c>
      <c r="G22" s="186" t="s">
        <v>137</v>
      </c>
      <c r="H22" s="184" t="s">
        <v>210</v>
      </c>
      <c r="I22" s="194" t="s">
        <v>211</v>
      </c>
      <c r="J22" s="186"/>
      <c r="K22" s="186" t="s">
        <v>52</v>
      </c>
      <c r="L22" s="186" t="s">
        <v>225</v>
      </c>
      <c r="M22" s="243">
        <v>0</v>
      </c>
      <c r="N22" s="243">
        <v>0</v>
      </c>
      <c r="O22" s="243">
        <v>1</v>
      </c>
      <c r="P22" s="243">
        <v>0</v>
      </c>
      <c r="Q22" s="244">
        <v>1</v>
      </c>
      <c r="R22" s="186" t="s">
        <v>59</v>
      </c>
      <c r="S22" s="186" t="s">
        <v>240</v>
      </c>
      <c r="T22" s="186" t="s">
        <v>236</v>
      </c>
      <c r="U22" s="186" t="s">
        <v>77</v>
      </c>
      <c r="V22" s="186"/>
      <c r="W22" s="186"/>
      <c r="X22" s="186"/>
      <c r="Y22" s="189"/>
      <c r="Z22" s="195"/>
      <c r="AA22" s="177" t="str">
        <f t="shared" si="0"/>
        <v>Numero de baterias aplicadas</v>
      </c>
      <c r="AB22" s="177"/>
      <c r="AC22" s="186"/>
      <c r="AD22" s="7"/>
      <c r="AE22" s="185"/>
      <c r="AF22" s="185"/>
      <c r="AG22" s="177" t="str">
        <f t="shared" si="3"/>
        <v>Numero de baterias aplicadas</v>
      </c>
      <c r="AH22" s="191"/>
      <c r="AI22" s="71"/>
      <c r="AJ22" s="7"/>
      <c r="AK22" s="186"/>
      <c r="AL22" s="186"/>
      <c r="AM22" s="177" t="str">
        <f t="shared" si="6"/>
        <v>Numero de baterias aplicadas</v>
      </c>
      <c r="AN22" s="177"/>
      <c r="AO22" s="186"/>
      <c r="AP22" s="7"/>
      <c r="AQ22" s="186"/>
      <c r="AR22" s="186"/>
      <c r="AS22" s="177" t="str">
        <f t="shared" si="9"/>
        <v>Numero de baterias aplicadas</v>
      </c>
      <c r="AT22" s="177"/>
      <c r="AU22" s="188"/>
      <c r="AV22" s="7"/>
      <c r="AW22" s="196"/>
      <c r="AX22" s="186"/>
      <c r="AY22" s="177" t="str">
        <f t="shared" si="12"/>
        <v>Numero de baterias aplicadas</v>
      </c>
      <c r="AZ22" s="177">
        <f t="shared" si="13"/>
        <v>1</v>
      </c>
      <c r="BA22" s="7"/>
      <c r="BB22" s="71"/>
      <c r="BC22" s="196"/>
    </row>
    <row r="23" spans="1:55" ht="195.75" customHeight="1">
      <c r="A23" s="6"/>
      <c r="B23" s="326"/>
      <c r="C23" s="326"/>
      <c r="D23" s="177" t="s">
        <v>196</v>
      </c>
      <c r="E23" s="185" t="s">
        <v>253</v>
      </c>
      <c r="F23" s="241">
        <v>0.15</v>
      </c>
      <c r="G23" s="186" t="s">
        <v>138</v>
      </c>
      <c r="H23" s="184" t="s">
        <v>212</v>
      </c>
      <c r="I23" s="194" t="s">
        <v>126</v>
      </c>
      <c r="J23" s="186"/>
      <c r="K23" s="186" t="s">
        <v>52</v>
      </c>
      <c r="L23" s="186" t="s">
        <v>230</v>
      </c>
      <c r="M23" s="243">
        <v>2</v>
      </c>
      <c r="N23" s="243">
        <v>2</v>
      </c>
      <c r="O23" s="243">
        <v>3</v>
      </c>
      <c r="P23" s="243">
        <v>2</v>
      </c>
      <c r="Q23" s="244">
        <v>9</v>
      </c>
      <c r="R23" s="186" t="s">
        <v>58</v>
      </c>
      <c r="S23" s="186" t="s">
        <v>241</v>
      </c>
      <c r="T23" s="186" t="s">
        <v>236</v>
      </c>
      <c r="U23" s="186" t="s">
        <v>76</v>
      </c>
      <c r="V23" s="186"/>
      <c r="W23" s="186"/>
      <c r="X23" s="186"/>
      <c r="Y23" s="189"/>
      <c r="Z23" s="195"/>
      <c r="AA23" s="177" t="str">
        <f t="shared" si="0"/>
        <v>Número de procesos adelantadas</v>
      </c>
      <c r="AB23" s="177"/>
      <c r="AC23" s="186"/>
      <c r="AD23" s="7"/>
      <c r="AE23" s="185"/>
      <c r="AF23" s="185"/>
      <c r="AG23" s="177" t="str">
        <f t="shared" si="3"/>
        <v>Número de procesos adelantadas</v>
      </c>
      <c r="AH23" s="191"/>
      <c r="AI23" s="71"/>
      <c r="AJ23" s="7"/>
      <c r="AK23" s="186"/>
      <c r="AL23" s="186"/>
      <c r="AM23" s="177" t="str">
        <f t="shared" si="6"/>
        <v>Número de procesos adelantadas</v>
      </c>
      <c r="AN23" s="177"/>
      <c r="AO23" s="186"/>
      <c r="AP23" s="7"/>
      <c r="AQ23" s="186"/>
      <c r="AR23" s="186"/>
      <c r="AS23" s="177" t="str">
        <f t="shared" si="9"/>
        <v>Número de procesos adelantadas</v>
      </c>
      <c r="AT23" s="177"/>
      <c r="AU23" s="188"/>
      <c r="AV23" s="7"/>
      <c r="AW23" s="196"/>
      <c r="AX23" s="186"/>
      <c r="AY23" s="177" t="str">
        <f t="shared" si="12"/>
        <v>Número de procesos adelantadas</v>
      </c>
      <c r="AZ23" s="177">
        <f t="shared" si="13"/>
        <v>9</v>
      </c>
      <c r="BA23" s="7"/>
      <c r="BB23" s="71"/>
      <c r="BC23" s="196"/>
    </row>
    <row r="24" spans="1:55" ht="84" customHeight="1">
      <c r="A24" s="6"/>
      <c r="B24" s="326"/>
      <c r="C24" s="326"/>
      <c r="D24" s="177" t="s">
        <v>249</v>
      </c>
      <c r="E24" s="185" t="s">
        <v>250</v>
      </c>
      <c r="F24" s="241">
        <v>0.04</v>
      </c>
      <c r="G24" s="186" t="s">
        <v>137</v>
      </c>
      <c r="H24" s="184" t="s">
        <v>213</v>
      </c>
      <c r="I24" s="194" t="s">
        <v>126</v>
      </c>
      <c r="J24" s="186"/>
      <c r="K24" s="186" t="s">
        <v>52</v>
      </c>
      <c r="L24" s="186" t="s">
        <v>230</v>
      </c>
      <c r="M24" s="243">
        <v>0</v>
      </c>
      <c r="N24" s="243">
        <v>2</v>
      </c>
      <c r="O24" s="243">
        <v>2</v>
      </c>
      <c r="P24" s="243">
        <v>2</v>
      </c>
      <c r="Q24" s="244">
        <v>6</v>
      </c>
      <c r="R24" s="186" t="s">
        <v>59</v>
      </c>
      <c r="S24" s="186" t="s">
        <v>241</v>
      </c>
      <c r="T24" s="186" t="s">
        <v>236</v>
      </c>
      <c r="U24" s="186" t="s">
        <v>77</v>
      </c>
      <c r="V24" s="186"/>
      <c r="W24" s="186"/>
      <c r="X24" s="186"/>
      <c r="Y24" s="189"/>
      <c r="Z24" s="195"/>
      <c r="AA24" s="177"/>
      <c r="AB24" s="177"/>
      <c r="AC24" s="186"/>
      <c r="AD24" s="7"/>
      <c r="AE24" s="185"/>
      <c r="AF24" s="185"/>
      <c r="AG24" s="177"/>
      <c r="AH24" s="191"/>
      <c r="AI24" s="71"/>
      <c r="AJ24" s="7"/>
      <c r="AK24" s="186"/>
      <c r="AL24" s="186"/>
      <c r="AM24" s="177"/>
      <c r="AN24" s="177"/>
      <c r="AO24" s="186"/>
      <c r="AP24" s="7"/>
      <c r="AQ24" s="186"/>
      <c r="AR24" s="186"/>
      <c r="AS24" s="177"/>
      <c r="AT24" s="177"/>
      <c r="AU24" s="188"/>
      <c r="AV24" s="7"/>
      <c r="AW24" s="196"/>
      <c r="AX24" s="186"/>
      <c r="AY24" s="177"/>
      <c r="AZ24" s="177">
        <f t="shared" si="13"/>
        <v>6</v>
      </c>
      <c r="BA24" s="7"/>
      <c r="BB24" s="71"/>
      <c r="BC24" s="196"/>
    </row>
    <row r="25" spans="1:55" ht="84" customHeight="1">
      <c r="A25" s="6"/>
      <c r="B25" s="326"/>
      <c r="C25" s="326"/>
      <c r="D25" s="177" t="s">
        <v>188</v>
      </c>
      <c r="E25" s="185" t="s">
        <v>189</v>
      </c>
      <c r="F25" s="241">
        <v>0.03</v>
      </c>
      <c r="G25" s="186" t="s">
        <v>138</v>
      </c>
      <c r="H25" s="184" t="s">
        <v>213</v>
      </c>
      <c r="I25" s="194" t="s">
        <v>126</v>
      </c>
      <c r="J25" s="186"/>
      <c r="K25" s="186" t="s">
        <v>52</v>
      </c>
      <c r="L25" s="186" t="s">
        <v>230</v>
      </c>
      <c r="M25" s="243">
        <v>1</v>
      </c>
      <c r="N25" s="243">
        <v>2</v>
      </c>
      <c r="O25" s="243">
        <v>1</v>
      </c>
      <c r="P25" s="243">
        <v>1</v>
      </c>
      <c r="Q25" s="244">
        <v>5</v>
      </c>
      <c r="R25" s="186" t="s">
        <v>59</v>
      </c>
      <c r="S25" s="186" t="s">
        <v>241</v>
      </c>
      <c r="T25" s="186" t="s">
        <v>236</v>
      </c>
      <c r="U25" s="186" t="s">
        <v>76</v>
      </c>
      <c r="V25" s="186"/>
      <c r="W25" s="186"/>
      <c r="X25" s="186"/>
      <c r="Y25" s="189"/>
      <c r="Z25" s="195"/>
      <c r="AA25" s="177"/>
      <c r="AB25" s="177"/>
      <c r="AC25" s="186"/>
      <c r="AD25" s="7"/>
      <c r="AE25" s="185"/>
      <c r="AF25" s="185"/>
      <c r="AG25" s="177"/>
      <c r="AH25" s="191"/>
      <c r="AI25" s="71"/>
      <c r="AJ25" s="7"/>
      <c r="AK25" s="186"/>
      <c r="AL25" s="186"/>
      <c r="AM25" s="177"/>
      <c r="AN25" s="177"/>
      <c r="AO25" s="186"/>
      <c r="AP25" s="7"/>
      <c r="AQ25" s="186"/>
      <c r="AR25" s="186"/>
      <c r="AS25" s="177"/>
      <c r="AT25" s="177"/>
      <c r="AU25" s="188"/>
      <c r="AV25" s="7"/>
      <c r="AW25" s="196"/>
      <c r="AX25" s="186"/>
      <c r="AY25" s="177"/>
      <c r="AZ25" s="177">
        <f t="shared" si="13"/>
        <v>5</v>
      </c>
      <c r="BA25" s="7"/>
      <c r="BB25" s="71"/>
      <c r="BC25" s="196"/>
    </row>
    <row r="26" spans="1:55" ht="84" customHeight="1">
      <c r="A26" s="6"/>
      <c r="B26" s="326"/>
      <c r="C26" s="326"/>
      <c r="D26" s="177" t="s">
        <v>190</v>
      </c>
      <c r="E26" s="185" t="s">
        <v>193</v>
      </c>
      <c r="F26" s="241">
        <v>0.02</v>
      </c>
      <c r="G26" s="186" t="s">
        <v>138</v>
      </c>
      <c r="H26" s="184" t="s">
        <v>214</v>
      </c>
      <c r="I26" s="194" t="s">
        <v>223</v>
      </c>
      <c r="J26" s="186"/>
      <c r="K26" s="186" t="s">
        <v>52</v>
      </c>
      <c r="L26" s="186" t="s">
        <v>231</v>
      </c>
      <c r="M26" s="243">
        <v>0</v>
      </c>
      <c r="N26" s="243">
        <v>1</v>
      </c>
      <c r="O26" s="243">
        <v>0</v>
      </c>
      <c r="P26" s="243">
        <v>0</v>
      </c>
      <c r="Q26" s="244">
        <v>1</v>
      </c>
      <c r="R26" s="186" t="s">
        <v>59</v>
      </c>
      <c r="S26" s="186" t="s">
        <v>242</v>
      </c>
      <c r="T26" s="186" t="s">
        <v>236</v>
      </c>
      <c r="U26" s="186" t="s">
        <v>76</v>
      </c>
      <c r="V26" s="186"/>
      <c r="W26" s="186"/>
      <c r="X26" s="186"/>
      <c r="Y26" s="189"/>
      <c r="Z26" s="195"/>
      <c r="AA26" s="177"/>
      <c r="AB26" s="177"/>
      <c r="AC26" s="186"/>
      <c r="AD26" s="7"/>
      <c r="AE26" s="185"/>
      <c r="AF26" s="185"/>
      <c r="AG26" s="177"/>
      <c r="AH26" s="191"/>
      <c r="AI26" s="71"/>
      <c r="AJ26" s="7"/>
      <c r="AK26" s="186"/>
      <c r="AL26" s="186"/>
      <c r="AM26" s="177"/>
      <c r="AN26" s="177"/>
      <c r="AO26" s="186"/>
      <c r="AP26" s="7"/>
      <c r="AQ26" s="186"/>
      <c r="AR26" s="186"/>
      <c r="AS26" s="177"/>
      <c r="AT26" s="177"/>
      <c r="AU26" s="188"/>
      <c r="AV26" s="7"/>
      <c r="AW26" s="196"/>
      <c r="AX26" s="186"/>
      <c r="AY26" s="177"/>
      <c r="AZ26" s="177">
        <f t="shared" si="13"/>
        <v>1</v>
      </c>
      <c r="BA26" s="7"/>
      <c r="BB26" s="71"/>
      <c r="BC26" s="196"/>
    </row>
    <row r="27" spans="1:55" ht="84" customHeight="1">
      <c r="A27" s="6"/>
      <c r="B27" s="326"/>
      <c r="C27" s="326"/>
      <c r="D27" s="177" t="s">
        <v>192</v>
      </c>
      <c r="E27" s="185" t="s">
        <v>193</v>
      </c>
      <c r="F27" s="241">
        <v>0.02</v>
      </c>
      <c r="G27" s="186" t="s">
        <v>138</v>
      </c>
      <c r="H27" s="184" t="s">
        <v>214</v>
      </c>
      <c r="I27" s="194" t="s">
        <v>223</v>
      </c>
      <c r="J27" s="186"/>
      <c r="K27" s="186" t="s">
        <v>52</v>
      </c>
      <c r="L27" s="186" t="s">
        <v>231</v>
      </c>
      <c r="M27" s="243">
        <v>0</v>
      </c>
      <c r="N27" s="243">
        <v>1</v>
      </c>
      <c r="O27" s="243">
        <v>0</v>
      </c>
      <c r="P27" s="243">
        <v>0</v>
      </c>
      <c r="Q27" s="244">
        <v>1</v>
      </c>
      <c r="R27" s="186" t="s">
        <v>59</v>
      </c>
      <c r="S27" s="186" t="s">
        <v>243</v>
      </c>
      <c r="T27" s="186" t="s">
        <v>236</v>
      </c>
      <c r="U27" s="186" t="s">
        <v>76</v>
      </c>
      <c r="V27" s="186"/>
      <c r="W27" s="186"/>
      <c r="X27" s="186"/>
      <c r="Y27" s="189"/>
      <c r="Z27" s="195"/>
      <c r="AA27" s="177"/>
      <c r="AB27" s="177"/>
      <c r="AC27" s="186"/>
      <c r="AD27" s="7"/>
      <c r="AE27" s="185"/>
      <c r="AF27" s="185"/>
      <c r="AG27" s="177"/>
      <c r="AH27" s="191"/>
      <c r="AI27" s="71"/>
      <c r="AJ27" s="7"/>
      <c r="AK27" s="186"/>
      <c r="AL27" s="186"/>
      <c r="AM27" s="177"/>
      <c r="AN27" s="177"/>
      <c r="AO27" s="186"/>
      <c r="AP27" s="7"/>
      <c r="AQ27" s="186"/>
      <c r="AR27" s="186"/>
      <c r="AS27" s="177"/>
      <c r="AT27" s="177"/>
      <c r="AU27" s="188"/>
      <c r="AV27" s="7"/>
      <c r="AW27" s="196"/>
      <c r="AX27" s="186"/>
      <c r="AY27" s="177"/>
      <c r="AZ27" s="177">
        <f t="shared" si="13"/>
        <v>1</v>
      </c>
      <c r="BA27" s="7"/>
      <c r="BB27" s="71"/>
      <c r="BC27" s="196"/>
    </row>
    <row r="28" spans="1:55" ht="110.25" customHeight="1">
      <c r="A28" s="6">
        <v>8</v>
      </c>
      <c r="B28" s="328"/>
      <c r="C28" s="326"/>
      <c r="D28" s="177" t="s">
        <v>183</v>
      </c>
      <c r="E28" s="185" t="s">
        <v>251</v>
      </c>
      <c r="F28" s="241">
        <v>0.02</v>
      </c>
      <c r="G28" s="186" t="s">
        <v>138</v>
      </c>
      <c r="H28" s="184" t="s">
        <v>215</v>
      </c>
      <c r="I28" s="194" t="s">
        <v>216</v>
      </c>
      <c r="J28" s="186"/>
      <c r="K28" s="186" t="s">
        <v>52</v>
      </c>
      <c r="L28" s="186" t="s">
        <v>232</v>
      </c>
      <c r="M28" s="243">
        <v>2</v>
      </c>
      <c r="N28" s="243">
        <v>6</v>
      </c>
      <c r="O28" s="243">
        <v>7</v>
      </c>
      <c r="P28" s="243">
        <v>5</v>
      </c>
      <c r="Q28" s="244">
        <v>20</v>
      </c>
      <c r="R28" s="186" t="s">
        <v>59</v>
      </c>
      <c r="S28" s="186" t="s">
        <v>244</v>
      </c>
      <c r="T28" s="186" t="s">
        <v>236</v>
      </c>
      <c r="U28" s="186" t="s">
        <v>76</v>
      </c>
      <c r="V28" s="186"/>
      <c r="W28" s="186"/>
      <c r="X28" s="186"/>
      <c r="Y28" s="189"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PROCESO'!X32=Hoja2!$B$106,Hoja2!$C$106,IF(X28=Hoja2!$B$107,Hoja2!$C$107,"COMPLETAR"))))))))</f>
        <v>COMPLETAR</v>
      </c>
      <c r="Z28" s="195"/>
      <c r="AA28" s="177" t="str">
        <f t="shared" si="0"/>
        <v>Número de pruebas aplicadas</v>
      </c>
      <c r="AB28" s="177">
        <f t="shared" si="1"/>
        <v>2</v>
      </c>
      <c r="AC28" s="186"/>
      <c r="AD28" s="7">
        <f t="shared" si="2"/>
        <v>0</v>
      </c>
      <c r="AE28" s="185"/>
      <c r="AF28" s="185"/>
      <c r="AG28" s="177" t="str">
        <f t="shared" si="3"/>
        <v>Número de pruebas aplicadas</v>
      </c>
      <c r="AH28" s="191">
        <f t="shared" si="4"/>
        <v>6</v>
      </c>
      <c r="AI28" s="71"/>
      <c r="AJ28" s="7">
        <f t="shared" si="5"/>
        <v>0</v>
      </c>
      <c r="AK28" s="186"/>
      <c r="AL28" s="186"/>
      <c r="AM28" s="177" t="str">
        <f t="shared" si="6"/>
        <v>Número de pruebas aplicadas</v>
      </c>
      <c r="AN28" s="177">
        <f t="shared" si="7"/>
        <v>7</v>
      </c>
      <c r="AO28" s="186"/>
      <c r="AP28" s="7">
        <f t="shared" si="8"/>
        <v>0</v>
      </c>
      <c r="AQ28" s="186"/>
      <c r="AR28" s="186"/>
      <c r="AS28" s="177" t="str">
        <f t="shared" si="9"/>
        <v>Número de pruebas aplicadas</v>
      </c>
      <c r="AT28" s="177">
        <f t="shared" si="10"/>
        <v>5</v>
      </c>
      <c r="AU28" s="188"/>
      <c r="AV28" s="7">
        <f t="shared" si="11"/>
        <v>0</v>
      </c>
      <c r="AW28" s="196"/>
      <c r="AX28" s="186"/>
      <c r="AY28" s="177" t="str">
        <f t="shared" si="12"/>
        <v>Número de pruebas aplicadas</v>
      </c>
      <c r="AZ28" s="177">
        <f t="shared" si="13"/>
        <v>20</v>
      </c>
      <c r="BA28" s="7">
        <f t="shared" si="14"/>
        <v>0</v>
      </c>
      <c r="BB28" s="71"/>
      <c r="BC28" s="196"/>
    </row>
    <row r="29" spans="1:55" ht="96.75" customHeight="1">
      <c r="A29" s="6"/>
      <c r="B29" s="328"/>
      <c r="C29" s="326"/>
      <c r="D29" s="184" t="s">
        <v>116</v>
      </c>
      <c r="E29" s="185" t="s">
        <v>176</v>
      </c>
      <c r="F29" s="241">
        <v>0.04</v>
      </c>
      <c r="G29" s="186" t="s">
        <v>138</v>
      </c>
      <c r="H29" s="184" t="s">
        <v>217</v>
      </c>
      <c r="I29" s="184" t="s">
        <v>218</v>
      </c>
      <c r="J29" s="187"/>
      <c r="K29" s="186" t="s">
        <v>52</v>
      </c>
      <c r="L29" s="186" t="s">
        <v>233</v>
      </c>
      <c r="M29" s="243">
        <v>2</v>
      </c>
      <c r="N29" s="243">
        <v>6</v>
      </c>
      <c r="O29" s="243">
        <v>7</v>
      </c>
      <c r="P29" s="243">
        <v>5</v>
      </c>
      <c r="Q29" s="244">
        <v>20</v>
      </c>
      <c r="R29" s="186" t="s">
        <v>59</v>
      </c>
      <c r="S29" s="186" t="s">
        <v>245</v>
      </c>
      <c r="T29" s="186" t="s">
        <v>236</v>
      </c>
      <c r="U29" s="186" t="s">
        <v>76</v>
      </c>
      <c r="V29" s="186"/>
      <c r="W29" s="186"/>
      <c r="X29" s="186"/>
      <c r="Y29" s="189"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PROCESO'!X21=Hoja2!$B$106,Hoja2!$C$106,IF(X29=Hoja2!$B$107,Hoja2!$C$107,"COMPLETAR"))))))))</f>
        <v>COMPLETAR</v>
      </c>
      <c r="Z29" s="190"/>
      <c r="AA29" s="177" t="str">
        <f>H29</f>
        <v>Numero de jornadas realizadas</v>
      </c>
      <c r="AB29" s="177">
        <f>M29</f>
        <v>2</v>
      </c>
      <c r="AC29" s="186"/>
      <c r="AD29" s="7">
        <f>(AC29/AB29)</f>
        <v>0</v>
      </c>
      <c r="AE29" s="185"/>
      <c r="AF29" s="185"/>
      <c r="AG29" s="177" t="str">
        <f>H29</f>
        <v>Numero de jornadas realizadas</v>
      </c>
      <c r="AH29" s="191">
        <f>N29</f>
        <v>6</v>
      </c>
      <c r="AI29" s="71"/>
      <c r="AJ29" s="7">
        <f>(AI29/AH29)</f>
        <v>0</v>
      </c>
      <c r="AK29" s="189"/>
      <c r="AL29" s="186"/>
      <c r="AM29" s="177" t="str">
        <f>H29</f>
        <v>Numero de jornadas realizadas</v>
      </c>
      <c r="AN29" s="177">
        <f>O29</f>
        <v>7</v>
      </c>
      <c r="AO29" s="186"/>
      <c r="AP29" s="7">
        <f>(AO29/AN29)</f>
        <v>0</v>
      </c>
      <c r="AQ29" s="186"/>
      <c r="AR29" s="186"/>
      <c r="AS29" s="177" t="str">
        <f>H29</f>
        <v>Numero de jornadas realizadas</v>
      </c>
      <c r="AT29" s="177">
        <f>P29</f>
        <v>5</v>
      </c>
      <c r="AU29" s="192"/>
      <c r="AV29" s="7">
        <f>(AU29/AT29)</f>
        <v>0</v>
      </c>
      <c r="AW29" s="193"/>
      <c r="AX29" s="186"/>
      <c r="AY29" s="177" t="str">
        <f>H29</f>
        <v>Numero de jornadas realizadas</v>
      </c>
      <c r="AZ29" s="177">
        <f>Q29</f>
        <v>20</v>
      </c>
      <c r="BA29" s="7">
        <f>IF(K29="CONSTANTE",AVERAGE(AC29,AI29,AO29,AU29),(SUM(AC29,AI29,AO29,AU29)))</f>
        <v>0</v>
      </c>
      <c r="BB29" s="71"/>
      <c r="BC29" s="193"/>
    </row>
    <row r="30" spans="1:55" ht="93" customHeight="1">
      <c r="A30" s="6"/>
      <c r="B30" s="328"/>
      <c r="C30" s="326"/>
      <c r="D30" s="199" t="s">
        <v>197</v>
      </c>
      <c r="E30" s="185" t="s">
        <v>209</v>
      </c>
      <c r="F30" s="241">
        <v>0.04</v>
      </c>
      <c r="G30" s="186" t="s">
        <v>138</v>
      </c>
      <c r="H30" s="184" t="s">
        <v>219</v>
      </c>
      <c r="I30" s="185" t="s">
        <v>220</v>
      </c>
      <c r="J30" s="185"/>
      <c r="K30" s="186" t="s">
        <v>52</v>
      </c>
      <c r="L30" s="186" t="s">
        <v>234</v>
      </c>
      <c r="M30" s="243">
        <v>0</v>
      </c>
      <c r="N30" s="243">
        <v>1</v>
      </c>
      <c r="O30" s="243">
        <v>1</v>
      </c>
      <c r="P30" s="243">
        <v>1</v>
      </c>
      <c r="Q30" s="244">
        <v>3</v>
      </c>
      <c r="R30" s="186" t="s">
        <v>59</v>
      </c>
      <c r="S30" s="186" t="s">
        <v>246</v>
      </c>
      <c r="T30" s="186" t="s">
        <v>236</v>
      </c>
      <c r="U30" s="186" t="s">
        <v>76</v>
      </c>
      <c r="V30" s="186"/>
      <c r="W30" s="186"/>
      <c r="X30" s="186"/>
      <c r="Y30" s="189"/>
      <c r="Z30" s="195"/>
      <c r="AA30" s="177"/>
      <c r="AB30" s="177"/>
      <c r="AC30" s="186"/>
      <c r="AD30" s="7"/>
      <c r="AE30" s="185"/>
      <c r="AF30" s="185"/>
      <c r="AG30" s="177"/>
      <c r="AH30" s="191"/>
      <c r="AI30" s="71"/>
      <c r="AJ30" s="7"/>
      <c r="AK30" s="186"/>
      <c r="AL30" s="197"/>
      <c r="AM30" s="177"/>
      <c r="AN30" s="177"/>
      <c r="AO30" s="71"/>
      <c r="AP30" s="7"/>
      <c r="AQ30" s="186"/>
      <c r="AR30" s="186"/>
      <c r="AS30" s="177"/>
      <c r="AT30" s="177"/>
      <c r="AU30" s="198"/>
      <c r="AV30" s="7"/>
      <c r="AW30" s="193"/>
      <c r="AX30" s="186"/>
      <c r="AY30" s="177"/>
      <c r="AZ30" s="177">
        <f>Q30</f>
        <v>3</v>
      </c>
      <c r="BA30" s="7"/>
      <c r="BB30" s="71"/>
      <c r="BC30" s="193"/>
    </row>
    <row r="31" spans="1:55" ht="113.25" customHeight="1" thickBot="1">
      <c r="A31" s="6">
        <v>12</v>
      </c>
      <c r="B31" s="329"/>
      <c r="C31" s="327"/>
      <c r="D31" s="187" t="s">
        <v>199</v>
      </c>
      <c r="E31" s="201" t="s">
        <v>222</v>
      </c>
      <c r="F31" s="242">
        <v>0.1</v>
      </c>
      <c r="G31" s="200" t="s">
        <v>137</v>
      </c>
      <c r="H31" s="338" t="s">
        <v>221</v>
      </c>
      <c r="I31" s="201" t="s">
        <v>224</v>
      </c>
      <c r="J31" s="201"/>
      <c r="K31" s="200" t="s">
        <v>53</v>
      </c>
      <c r="L31" s="200" t="s">
        <v>235</v>
      </c>
      <c r="M31" s="339">
        <v>4</v>
      </c>
      <c r="N31" s="339">
        <v>0</v>
      </c>
      <c r="O31" s="339">
        <v>0</v>
      </c>
      <c r="P31" s="339">
        <v>0</v>
      </c>
      <c r="Q31" s="245">
        <v>4</v>
      </c>
      <c r="R31" s="200" t="s">
        <v>59</v>
      </c>
      <c r="S31" s="200" t="s">
        <v>247</v>
      </c>
      <c r="T31" s="186" t="s">
        <v>236</v>
      </c>
      <c r="U31" s="186" t="s">
        <v>77</v>
      </c>
      <c r="V31" s="186"/>
      <c r="W31" s="186"/>
      <c r="X31" s="186"/>
      <c r="Y31" s="189" t="str">
        <f>IF('PLAN GESTION POR PROCESO'!X40=Hoja2!$B$100,Hoja2!$C$100,IF('PLAN GESTION POR PROCESO'!X40=Hoja2!$B$101,Hoja2!$C$101,IF('PLAN GESTION POR PROCESO'!X40=Hoja2!$B$102,Hoja2!$C$102,IF('PLAN GESTION POR PROCESO'!X40=Hoja2!$B$103,Hoja2!$C$103,IF('PLAN GESTION POR PROCESO'!X40=Hoja2!$B$104,Hoja2!$C$104,IF('PLAN GESTION POR PROCESO'!X40=Hoja2!$B$105,Hoja2!$C$105,IF('PLAN GESTION POR PROCESO'!X40=Hoja2!$B$106,Hoja2!$C$106,IF(X31=Hoja2!$B$107,Hoja2!$C$107,"COMPLETAR"))))))))</f>
        <v>COMPLETAR</v>
      </c>
      <c r="Z31" s="195"/>
      <c r="AA31" s="177" t="str">
        <f t="shared" si="0"/>
        <v>Número de planes estructurados</v>
      </c>
      <c r="AB31" s="177">
        <f t="shared" si="1"/>
        <v>4</v>
      </c>
      <c r="AC31" s="186"/>
      <c r="AD31" s="7">
        <f t="shared" si="2"/>
        <v>0</v>
      </c>
      <c r="AE31" s="185"/>
      <c r="AF31" s="185"/>
      <c r="AG31" s="177" t="str">
        <f t="shared" si="3"/>
        <v>Número de planes estructurados</v>
      </c>
      <c r="AH31" s="191">
        <f t="shared" si="4"/>
        <v>0</v>
      </c>
      <c r="AI31" s="71"/>
      <c r="AJ31" s="7" t="e">
        <f t="shared" si="5"/>
        <v>#DIV/0!</v>
      </c>
      <c r="AK31" s="185"/>
      <c r="AL31" s="186"/>
      <c r="AM31" s="177" t="str">
        <f t="shared" si="6"/>
        <v>Número de planes estructurados</v>
      </c>
      <c r="AN31" s="177">
        <f t="shared" si="7"/>
        <v>0</v>
      </c>
      <c r="AO31" s="71"/>
      <c r="AP31" s="7" t="e">
        <f t="shared" si="8"/>
        <v>#DIV/0!</v>
      </c>
      <c r="AQ31" s="185"/>
      <c r="AR31" s="186"/>
      <c r="AS31" s="177" t="str">
        <f t="shared" si="9"/>
        <v>Número de planes estructurados</v>
      </c>
      <c r="AT31" s="177">
        <f t="shared" si="10"/>
        <v>0</v>
      </c>
      <c r="AU31" s="71"/>
      <c r="AV31" s="7" t="e">
        <f t="shared" si="11"/>
        <v>#DIV/0!</v>
      </c>
      <c r="AW31" s="202"/>
      <c r="AX31" s="186"/>
      <c r="AY31" s="177" t="str">
        <f t="shared" si="12"/>
        <v>Número de planes estructurados</v>
      </c>
      <c r="AZ31" s="177">
        <f t="shared" si="13"/>
        <v>4</v>
      </c>
      <c r="BA31" s="7" t="e">
        <f t="shared" si="14"/>
        <v>#DIV/0!</v>
      </c>
      <c r="BB31" s="71"/>
      <c r="BC31" s="202"/>
    </row>
    <row r="32" spans="1:55" ht="68.25" customHeight="1">
      <c r="A32" s="6">
        <v>13</v>
      </c>
      <c r="B32" s="325" t="s">
        <v>99</v>
      </c>
      <c r="C32" s="325" t="s">
        <v>110</v>
      </c>
      <c r="D32" s="337"/>
      <c r="E32" s="340" t="s">
        <v>255</v>
      </c>
      <c r="F32" s="341">
        <v>0.02</v>
      </c>
      <c r="G32" s="342" t="s">
        <v>148</v>
      </c>
      <c r="H32" s="343" t="s">
        <v>256</v>
      </c>
      <c r="I32" s="344" t="s">
        <v>257</v>
      </c>
      <c r="J32" s="345" t="s">
        <v>153</v>
      </c>
      <c r="K32" s="346" t="s">
        <v>52</v>
      </c>
      <c r="L32" s="345" t="s">
        <v>151</v>
      </c>
      <c r="M32" s="347"/>
      <c r="N32" s="347"/>
      <c r="O32" s="347"/>
      <c r="P32" s="348">
        <v>1</v>
      </c>
      <c r="Q32" s="348">
        <v>1</v>
      </c>
      <c r="R32" s="203" t="s">
        <v>59</v>
      </c>
      <c r="S32" s="204" t="s">
        <v>152</v>
      </c>
      <c r="T32" s="187"/>
      <c r="U32" s="186"/>
      <c r="V32" s="186"/>
      <c r="W32" s="186"/>
      <c r="X32" s="186"/>
      <c r="Y32" s="189" t="str">
        <f>IF('PLAN GESTION POR PROCESO'!X41=Hoja2!$B$100,Hoja2!$C$100,IF('PLAN GESTION POR PROCESO'!X41=Hoja2!$B$101,Hoja2!$C$101,IF('PLAN GESTION POR PROCESO'!X41=Hoja2!$B$102,Hoja2!$C$102,IF('PLAN GESTION POR PROCESO'!X41=Hoja2!$B$103,Hoja2!$C$103,IF('PLAN GESTION POR PROCESO'!X41=Hoja2!$B$104,Hoja2!$C$104,IF('PLAN GESTION POR PROCESO'!X41=Hoja2!$B$105,Hoja2!$C$105,IF('PLAN GESTION POR PROCESO'!X41=Hoja2!$B$106,Hoja2!$C$106,IF(X32=Hoja2!$B$107,Hoja2!$C$107,"COMPLETAR"))))))))</f>
        <v>COMPLETAR</v>
      </c>
      <c r="Z32" s="190"/>
      <c r="AA32" s="177" t="str">
        <f t="shared" si="0"/>
        <v>Linea base del consumo de papel del proceso establecida</v>
      </c>
      <c r="AB32" s="177">
        <f t="shared" si="1"/>
        <v>0</v>
      </c>
      <c r="AC32" s="186"/>
      <c r="AD32" s="7" t="e">
        <f t="shared" si="2"/>
        <v>#DIV/0!</v>
      </c>
      <c r="AE32" s="185"/>
      <c r="AF32" s="185"/>
      <c r="AG32" s="177" t="str">
        <f t="shared" si="3"/>
        <v>Linea base del consumo de papel del proceso establecida</v>
      </c>
      <c r="AH32" s="191">
        <f t="shared" si="4"/>
        <v>0</v>
      </c>
      <c r="AI32" s="71"/>
      <c r="AJ32" s="7" t="e">
        <f t="shared" si="5"/>
        <v>#DIV/0!</v>
      </c>
      <c r="AK32" s="185"/>
      <c r="AL32" s="185"/>
      <c r="AM32" s="177" t="str">
        <f t="shared" si="6"/>
        <v>Linea base del consumo de papel del proceso establecida</v>
      </c>
      <c r="AN32" s="177">
        <f t="shared" si="7"/>
        <v>0</v>
      </c>
      <c r="AO32" s="71"/>
      <c r="AP32" s="7" t="e">
        <f t="shared" si="8"/>
        <v>#DIV/0!</v>
      </c>
      <c r="AQ32" s="185"/>
      <c r="AR32" s="185"/>
      <c r="AS32" s="177" t="str">
        <f t="shared" si="9"/>
        <v>Linea base del consumo de papel del proceso establecida</v>
      </c>
      <c r="AT32" s="177">
        <f t="shared" si="10"/>
        <v>1</v>
      </c>
      <c r="AU32" s="205"/>
      <c r="AV32" s="7">
        <f t="shared" si="11"/>
        <v>0</v>
      </c>
      <c r="AW32" s="202"/>
      <c r="AX32" s="186"/>
      <c r="AY32" s="177" t="str">
        <f t="shared" si="12"/>
        <v>Linea base del consumo de papel del proceso establecida</v>
      </c>
      <c r="AZ32" s="177">
        <f t="shared" si="13"/>
        <v>1</v>
      </c>
      <c r="BA32" s="7">
        <f t="shared" si="14"/>
        <v>0</v>
      </c>
      <c r="BB32" s="71"/>
      <c r="BC32" s="202"/>
    </row>
    <row r="33" spans="1:55" ht="78.75" customHeight="1">
      <c r="A33" s="6">
        <v>14</v>
      </c>
      <c r="B33" s="326"/>
      <c r="C33" s="326"/>
      <c r="D33" s="186"/>
      <c r="E33" s="136" t="s">
        <v>142</v>
      </c>
      <c r="F33" s="206">
        <v>0.04</v>
      </c>
      <c r="G33" s="207" t="s">
        <v>143</v>
      </c>
      <c r="H33" s="208" t="s">
        <v>96</v>
      </c>
      <c r="I33" s="130" t="s">
        <v>96</v>
      </c>
      <c r="J33" s="186" t="s">
        <v>153</v>
      </c>
      <c r="K33" s="177" t="s">
        <v>52</v>
      </c>
      <c r="L33" s="186" t="s">
        <v>154</v>
      </c>
      <c r="M33" s="71"/>
      <c r="N33" s="71"/>
      <c r="O33" s="188"/>
      <c r="P33" s="209">
        <v>1</v>
      </c>
      <c r="Q33" s="209">
        <v>1</v>
      </c>
      <c r="R33" s="186" t="s">
        <v>59</v>
      </c>
      <c r="S33" s="210" t="s">
        <v>155</v>
      </c>
      <c r="T33" s="187"/>
      <c r="U33" s="186"/>
      <c r="V33" s="186"/>
      <c r="W33" s="186"/>
      <c r="X33" s="186"/>
      <c r="Y33" s="189" t="str">
        <f>IF('PLAN GESTION POR PROCESO'!X42=Hoja2!$B$100,Hoja2!$C$100,IF('PLAN GESTION POR PROCESO'!X42=Hoja2!$B$101,Hoja2!$C$101,IF('PLAN GESTION POR PROCESO'!X42=Hoja2!$B$102,Hoja2!$C$102,IF('PLAN GESTION POR PROCESO'!X42=Hoja2!$B$103,Hoja2!$C$103,IF('PLAN GESTION POR PROCESO'!X42=Hoja2!$B$104,Hoja2!$C$104,IF('PLAN GESTION POR PROCESO'!X42=Hoja2!$B$105,Hoja2!$C$105,IF('PLAN GESTION POR PROCESO'!X42=Hoja2!$B$106,Hoja2!$C$106,IF(X33=Hoja2!$B$107,Hoja2!$C$107,"COMPLETAR"))))))))</f>
        <v>COMPLETAR</v>
      </c>
      <c r="Z33" s="195"/>
      <c r="AA33" s="177" t="str">
        <f t="shared" si="0"/>
        <v>Línea base del perfil del riesgo</v>
      </c>
      <c r="AB33" s="177">
        <f t="shared" si="1"/>
        <v>0</v>
      </c>
      <c r="AC33" s="186"/>
      <c r="AD33" s="7" t="e">
        <f t="shared" si="2"/>
        <v>#DIV/0!</v>
      </c>
      <c r="AE33" s="185"/>
      <c r="AF33" s="185"/>
      <c r="AG33" s="177" t="str">
        <f t="shared" si="3"/>
        <v>Línea base del perfil del riesgo</v>
      </c>
      <c r="AH33" s="191">
        <f t="shared" si="4"/>
        <v>0</v>
      </c>
      <c r="AI33" s="186"/>
      <c r="AJ33" s="7" t="e">
        <f t="shared" si="5"/>
        <v>#DIV/0!</v>
      </c>
      <c r="AK33" s="186"/>
      <c r="AL33" s="186"/>
      <c r="AM33" s="177" t="str">
        <f t="shared" si="6"/>
        <v>Línea base del perfil del riesgo</v>
      </c>
      <c r="AN33" s="177">
        <f t="shared" si="7"/>
        <v>0</v>
      </c>
      <c r="AO33" s="186"/>
      <c r="AP33" s="7" t="e">
        <f t="shared" si="8"/>
        <v>#DIV/0!</v>
      </c>
      <c r="AQ33" s="186"/>
      <c r="AR33" s="186"/>
      <c r="AS33" s="177" t="str">
        <f t="shared" si="9"/>
        <v>Línea base del perfil del riesgo</v>
      </c>
      <c r="AT33" s="177">
        <f t="shared" si="10"/>
        <v>1</v>
      </c>
      <c r="AU33" s="71"/>
      <c r="AV33" s="7">
        <f t="shared" si="11"/>
        <v>0</v>
      </c>
      <c r="AW33" s="202"/>
      <c r="AX33" s="186"/>
      <c r="AY33" s="177" t="str">
        <f t="shared" si="12"/>
        <v>Línea base del perfil del riesgo</v>
      </c>
      <c r="AZ33" s="177">
        <f t="shared" si="13"/>
        <v>1</v>
      </c>
      <c r="BA33" s="7">
        <f t="shared" si="14"/>
        <v>0</v>
      </c>
      <c r="BB33" s="71"/>
      <c r="BC33" s="202"/>
    </row>
    <row r="34" spans="1:55" ht="81.75" customHeight="1">
      <c r="A34" s="6">
        <v>15</v>
      </c>
      <c r="B34" s="326"/>
      <c r="C34" s="326"/>
      <c r="D34" s="186"/>
      <c r="E34" s="136" t="s">
        <v>95</v>
      </c>
      <c r="F34" s="206">
        <v>0.06</v>
      </c>
      <c r="G34" s="207" t="s">
        <v>143</v>
      </c>
      <c r="H34" s="211" t="s">
        <v>156</v>
      </c>
      <c r="I34" s="130" t="s">
        <v>97</v>
      </c>
      <c r="J34" s="186" t="s">
        <v>153</v>
      </c>
      <c r="K34" s="177" t="s">
        <v>53</v>
      </c>
      <c r="L34" s="186" t="s">
        <v>157</v>
      </c>
      <c r="M34" s="71">
        <v>1</v>
      </c>
      <c r="N34" s="71">
        <v>1</v>
      </c>
      <c r="O34" s="188">
        <v>1</v>
      </c>
      <c r="P34" s="188">
        <v>1</v>
      </c>
      <c r="Q34" s="188">
        <v>1</v>
      </c>
      <c r="R34" s="186" t="s">
        <v>59</v>
      </c>
      <c r="S34" s="210" t="s">
        <v>158</v>
      </c>
      <c r="T34" s="187"/>
      <c r="U34" s="186"/>
      <c r="V34" s="186"/>
      <c r="W34" s="186"/>
      <c r="X34" s="186"/>
      <c r="Y34" s="189" t="str">
        <f>IF('PLAN GESTION POR PROCESO'!X43=Hoja2!$B$100,Hoja2!$C$100,IF('PLAN GESTION POR PROCESO'!X43=Hoja2!$B$101,Hoja2!$C$101,IF('PLAN GESTION POR PROCESO'!X43=Hoja2!$B$102,Hoja2!$C$102,IF('PLAN GESTION POR PROCESO'!X43=Hoja2!$B$103,Hoja2!$C$103,IF('PLAN GESTION POR PROCESO'!X43=Hoja2!$B$104,Hoja2!$C$104,IF('PLAN GESTION POR PROCESO'!X43=Hoja2!$B$105,Hoja2!$C$105,IF('PLAN GESTION POR PROCESO'!X43=Hoja2!$B$106,Hoja2!$C$106,IF(X34=Hoja2!$B$107,Hoja2!$C$107,"COMPLETAR"))))))))</f>
        <v>COMPLETAR</v>
      </c>
      <c r="Z34" s="195"/>
      <c r="AA34" s="177" t="str">
        <f t="shared" si="0"/>
        <v>Acciones correctivas documentadas y vigentes</v>
      </c>
      <c r="AB34" s="177">
        <f t="shared" si="1"/>
        <v>1</v>
      </c>
      <c r="AC34" s="186"/>
      <c r="AD34" s="7">
        <f t="shared" si="2"/>
        <v>0</v>
      </c>
      <c r="AE34" s="185"/>
      <c r="AF34" s="185"/>
      <c r="AG34" s="177" t="str">
        <f t="shared" si="3"/>
        <v>Acciones correctivas documentadas y vigentes</v>
      </c>
      <c r="AH34" s="191">
        <f t="shared" si="4"/>
        <v>1</v>
      </c>
      <c r="AI34" s="186"/>
      <c r="AJ34" s="7">
        <f t="shared" si="5"/>
        <v>0</v>
      </c>
      <c r="AK34" s="186"/>
      <c r="AL34" s="186"/>
      <c r="AM34" s="177" t="str">
        <f t="shared" si="6"/>
        <v>Acciones correctivas documentadas y vigentes</v>
      </c>
      <c r="AN34" s="177">
        <f t="shared" si="7"/>
        <v>1</v>
      </c>
      <c r="AO34" s="188"/>
      <c r="AP34" s="7">
        <f t="shared" si="8"/>
        <v>0</v>
      </c>
      <c r="AQ34" s="193"/>
      <c r="AR34" s="193"/>
      <c r="AS34" s="177" t="str">
        <f t="shared" si="9"/>
        <v>Acciones correctivas documentadas y vigentes</v>
      </c>
      <c r="AT34" s="177">
        <f t="shared" si="10"/>
        <v>1</v>
      </c>
      <c r="AU34" s="188"/>
      <c r="AV34" s="7">
        <f t="shared" si="11"/>
        <v>0</v>
      </c>
      <c r="AW34" s="196"/>
      <c r="AX34" s="186"/>
      <c r="AY34" s="177" t="str">
        <f t="shared" si="12"/>
        <v>Acciones correctivas documentadas y vigentes</v>
      </c>
      <c r="AZ34" s="177">
        <f t="shared" si="13"/>
        <v>1</v>
      </c>
      <c r="BA34" s="7" t="e">
        <f t="shared" si="14"/>
        <v>#DIV/0!</v>
      </c>
      <c r="BB34" s="71"/>
      <c r="BC34" s="196"/>
    </row>
    <row r="35" spans="1:55" ht="94.5" customHeight="1">
      <c r="A35" s="6">
        <v>16</v>
      </c>
      <c r="B35" s="326"/>
      <c r="C35" s="326"/>
      <c r="D35" s="186"/>
      <c r="E35" s="136" t="s">
        <v>103</v>
      </c>
      <c r="F35" s="206">
        <v>0.02</v>
      </c>
      <c r="G35" s="207" t="s">
        <v>143</v>
      </c>
      <c r="H35" s="211" t="s">
        <v>159</v>
      </c>
      <c r="I35" s="130" t="s">
        <v>144</v>
      </c>
      <c r="J35" s="186" t="s">
        <v>153</v>
      </c>
      <c r="K35" s="177" t="s">
        <v>53</v>
      </c>
      <c r="L35" s="186" t="s">
        <v>160</v>
      </c>
      <c r="M35" s="71">
        <v>1</v>
      </c>
      <c r="N35" s="71">
        <v>1</v>
      </c>
      <c r="O35" s="188">
        <v>1</v>
      </c>
      <c r="P35" s="188">
        <v>1</v>
      </c>
      <c r="Q35" s="188">
        <v>1</v>
      </c>
      <c r="R35" s="186" t="s">
        <v>59</v>
      </c>
      <c r="S35" s="210" t="s">
        <v>155</v>
      </c>
      <c r="T35" s="187"/>
      <c r="U35" s="186"/>
      <c r="V35" s="186"/>
      <c r="W35" s="186"/>
      <c r="X35" s="186"/>
      <c r="Y35" s="189" t="str">
        <f>IF('PLAN GESTION POR PROCESO'!X44=Hoja2!$B$100,Hoja2!$C$100,IF('PLAN GESTION POR PROCESO'!X44=Hoja2!$B$101,Hoja2!$C$101,IF('PLAN GESTION POR PROCESO'!X44=Hoja2!$B$102,Hoja2!$C$102,IF('PLAN GESTION POR PROCESO'!X44=Hoja2!$B$103,Hoja2!$C$103,IF('PLAN GESTION POR PROCESO'!X44=Hoja2!$B$104,Hoja2!$C$104,IF('PLAN GESTION POR PROCESO'!X44=Hoja2!$B$105,Hoja2!$C$105,IF('PLAN GESTION POR PROCESO'!X44=Hoja2!$B$106,Hoja2!$C$106,IF(X35=Hoja2!$B$107,Hoja2!$C$107,"COMPLETAR"))))))))</f>
        <v>COMPLETAR</v>
      </c>
      <c r="Z35" s="195"/>
      <c r="AA35" s="177" t="str">
        <f t="shared" si="0"/>
        <v>Cumplimiento en reportes de riesgos de manera oportuna</v>
      </c>
      <c r="AB35" s="177">
        <f t="shared" si="1"/>
        <v>1</v>
      </c>
      <c r="AC35" s="186"/>
      <c r="AD35" s="7">
        <f t="shared" si="2"/>
        <v>0</v>
      </c>
      <c r="AE35" s="185"/>
      <c r="AF35" s="185"/>
      <c r="AG35" s="177" t="str">
        <f t="shared" si="3"/>
        <v>Cumplimiento en reportes de riesgos de manera oportuna</v>
      </c>
      <c r="AH35" s="191">
        <f t="shared" si="4"/>
        <v>1</v>
      </c>
      <c r="AI35" s="212"/>
      <c r="AJ35" s="7">
        <f t="shared" si="5"/>
        <v>0</v>
      </c>
      <c r="AK35" s="186"/>
      <c r="AL35" s="186"/>
      <c r="AM35" s="177" t="str">
        <f t="shared" si="6"/>
        <v>Cumplimiento en reportes de riesgos de manera oportuna</v>
      </c>
      <c r="AN35" s="177">
        <f t="shared" si="7"/>
        <v>1</v>
      </c>
      <c r="AO35" s="212"/>
      <c r="AP35" s="7">
        <f t="shared" si="8"/>
        <v>0</v>
      </c>
      <c r="AQ35" s="193"/>
      <c r="AR35" s="193"/>
      <c r="AS35" s="177" t="str">
        <f t="shared" si="9"/>
        <v>Cumplimiento en reportes de riesgos de manera oportuna</v>
      </c>
      <c r="AT35" s="177">
        <f t="shared" si="10"/>
        <v>1</v>
      </c>
      <c r="AU35" s="212"/>
      <c r="AV35" s="7">
        <f t="shared" si="11"/>
        <v>0</v>
      </c>
      <c r="AW35" s="193"/>
      <c r="AX35" s="186"/>
      <c r="AY35" s="177" t="str">
        <f t="shared" si="12"/>
        <v>Cumplimiento en reportes de riesgos de manera oportuna</v>
      </c>
      <c r="AZ35" s="177">
        <f t="shared" si="13"/>
        <v>1</v>
      </c>
      <c r="BA35" s="7" t="e">
        <f t="shared" si="14"/>
        <v>#DIV/0!</v>
      </c>
      <c r="BB35" s="71"/>
      <c r="BC35" s="193"/>
    </row>
    <row r="36" spans="1:55" ht="94.5" customHeight="1">
      <c r="A36" s="6">
        <v>17</v>
      </c>
      <c r="B36" s="326"/>
      <c r="C36" s="326"/>
      <c r="D36" s="186"/>
      <c r="E36" s="136" t="s">
        <v>104</v>
      </c>
      <c r="F36" s="206">
        <v>0.02</v>
      </c>
      <c r="G36" s="207" t="s">
        <v>143</v>
      </c>
      <c r="H36" s="211" t="s">
        <v>161</v>
      </c>
      <c r="I36" s="130" t="s">
        <v>145</v>
      </c>
      <c r="J36" s="186" t="s">
        <v>153</v>
      </c>
      <c r="K36" s="177" t="s">
        <v>53</v>
      </c>
      <c r="L36" s="186" t="s">
        <v>162</v>
      </c>
      <c r="M36" s="71">
        <v>1</v>
      </c>
      <c r="N36" s="71">
        <v>1</v>
      </c>
      <c r="O36" s="188">
        <v>1</v>
      </c>
      <c r="P36" s="188">
        <v>1</v>
      </c>
      <c r="Q36" s="188">
        <v>1</v>
      </c>
      <c r="R36" s="186" t="s">
        <v>59</v>
      </c>
      <c r="S36" s="210" t="s">
        <v>163</v>
      </c>
      <c r="T36" s="187"/>
      <c r="U36" s="186"/>
      <c r="V36" s="186"/>
      <c r="W36" s="186"/>
      <c r="X36" s="186"/>
      <c r="Y36" s="189" t="str">
        <f>IF('PLAN GESTION POR PROCESO'!X45=Hoja2!$B$100,Hoja2!$C$100,IF('PLAN GESTION POR PROCESO'!X45=Hoja2!$B$101,Hoja2!$C$101,IF('PLAN GESTION POR PROCESO'!X45=Hoja2!$B$102,Hoja2!$C$102,IF('PLAN GESTION POR PROCESO'!X45=Hoja2!$B$103,Hoja2!$C$103,IF('PLAN GESTION POR PROCESO'!X45=Hoja2!$B$104,Hoja2!$C$104,IF('PLAN GESTION POR PROCESO'!X45=Hoja2!$B$105,Hoja2!$C$105,IF('PLAN GESTION POR PROCESO'!X45=Hoja2!$B$106,Hoja2!$C$106,IF(X36=Hoja2!$B$107,Hoja2!$C$107,"COMPLETAR"))))))))</f>
        <v>COMPLETAR</v>
      </c>
      <c r="Z36" s="195"/>
      <c r="AA36" s="177" t="str">
        <f t="shared" si="0"/>
        <v>Asistencia a las mesas de trabajo relacionadas con el Sistema de Gestión</v>
      </c>
      <c r="AB36" s="177">
        <f t="shared" si="1"/>
        <v>1</v>
      </c>
      <c r="AC36" s="186"/>
      <c r="AD36" s="7">
        <f t="shared" si="2"/>
        <v>0</v>
      </c>
      <c r="AE36" s="185"/>
      <c r="AF36" s="185"/>
      <c r="AG36" s="177" t="str">
        <f t="shared" si="3"/>
        <v>Asistencia a las mesas de trabajo relacionadas con el Sistema de Gestión</v>
      </c>
      <c r="AH36" s="191">
        <f t="shared" si="4"/>
        <v>1</v>
      </c>
      <c r="AI36" s="212"/>
      <c r="AJ36" s="7">
        <f t="shared" si="5"/>
        <v>0</v>
      </c>
      <c r="AK36" s="186"/>
      <c r="AL36" s="186"/>
      <c r="AM36" s="177" t="str">
        <f t="shared" si="6"/>
        <v>Asistencia a las mesas de trabajo relacionadas con el Sistema de Gestión</v>
      </c>
      <c r="AN36" s="177">
        <f t="shared" si="7"/>
        <v>1</v>
      </c>
      <c r="AO36" s="212"/>
      <c r="AP36" s="7">
        <f t="shared" si="8"/>
        <v>0</v>
      </c>
      <c r="AQ36" s="193"/>
      <c r="AR36" s="193"/>
      <c r="AS36" s="177" t="str">
        <f t="shared" si="9"/>
        <v>Asistencia a las mesas de trabajo relacionadas con el Sistema de Gestión</v>
      </c>
      <c r="AT36" s="177">
        <f t="shared" si="10"/>
        <v>1</v>
      </c>
      <c r="AU36" s="212"/>
      <c r="AV36" s="7">
        <f t="shared" si="11"/>
        <v>0</v>
      </c>
      <c r="AW36" s="193"/>
      <c r="AX36" s="186"/>
      <c r="AY36" s="177" t="str">
        <f t="shared" si="12"/>
        <v>Asistencia a las mesas de trabajo relacionadas con el Sistema de Gestión</v>
      </c>
      <c r="AZ36" s="177">
        <f t="shared" si="13"/>
        <v>1</v>
      </c>
      <c r="BA36" s="7" t="e">
        <f t="shared" si="14"/>
        <v>#DIV/0!</v>
      </c>
      <c r="BB36" s="71"/>
      <c r="BC36" s="193"/>
    </row>
    <row r="37" spans="1:55" ht="94.5" customHeight="1">
      <c r="A37" s="6">
        <v>18</v>
      </c>
      <c r="B37" s="326"/>
      <c r="C37" s="326"/>
      <c r="D37" s="186"/>
      <c r="E37" s="136" t="s">
        <v>146</v>
      </c>
      <c r="F37" s="213">
        <v>0.02</v>
      </c>
      <c r="G37" s="207" t="s">
        <v>143</v>
      </c>
      <c r="H37" s="211" t="s">
        <v>164</v>
      </c>
      <c r="I37" s="130" t="s">
        <v>147</v>
      </c>
      <c r="J37" s="186" t="s">
        <v>153</v>
      </c>
      <c r="K37" s="177" t="s">
        <v>53</v>
      </c>
      <c r="L37" s="186" t="s">
        <v>165</v>
      </c>
      <c r="M37" s="71">
        <v>1</v>
      </c>
      <c r="N37" s="71">
        <v>1</v>
      </c>
      <c r="O37" s="188">
        <v>1</v>
      </c>
      <c r="P37" s="188">
        <v>1</v>
      </c>
      <c r="Q37" s="188">
        <v>1</v>
      </c>
      <c r="R37" s="186" t="s">
        <v>59</v>
      </c>
      <c r="S37" s="210"/>
      <c r="T37" s="187"/>
      <c r="U37" s="186"/>
      <c r="V37" s="186"/>
      <c r="W37" s="186"/>
      <c r="X37" s="186"/>
      <c r="Y37" s="189" t="str">
        <f>IF('PLAN GESTION POR PROCESO'!X46=Hoja2!$B$100,Hoja2!$C$100,IF('PLAN GESTION POR PROCESO'!X46=Hoja2!$B$101,Hoja2!$C$101,IF('PLAN GESTION POR PROCESO'!X46=Hoja2!$B$102,Hoja2!$C$102,IF('PLAN GESTION POR PROCESO'!X46=Hoja2!$B$103,Hoja2!$C$103,IF('PLAN GESTION POR PROCESO'!X46=Hoja2!$B$104,Hoja2!$C$104,IF('PLAN GESTION POR PROCESO'!X46=Hoja2!$B$105,Hoja2!$C$105,IF('PLAN GESTION POR PROCESO'!X46=Hoja2!$B$106,Hoja2!$C$106,IF(X37=Hoja2!$B$107,Hoja2!$C$107,"COMPLETAR"))))))))</f>
        <v>COMPLETAR</v>
      </c>
      <c r="Z37" s="195"/>
      <c r="AA37" s="177" t="str">
        <f t="shared" si="0"/>
        <v>Cumplimiento del plan de actualización de los procesos en el marco del Sistema de Gestión</v>
      </c>
      <c r="AB37" s="177">
        <f t="shared" si="1"/>
        <v>1</v>
      </c>
      <c r="AC37" s="186"/>
      <c r="AD37" s="7">
        <f t="shared" si="2"/>
        <v>0</v>
      </c>
      <c r="AE37" s="185"/>
      <c r="AF37" s="185"/>
      <c r="AG37" s="177" t="str">
        <f t="shared" si="3"/>
        <v>Cumplimiento del plan de actualización de los procesos en el marco del Sistema de Gestión</v>
      </c>
      <c r="AH37" s="191">
        <f t="shared" si="4"/>
        <v>1</v>
      </c>
      <c r="AI37" s="212"/>
      <c r="AJ37" s="7">
        <f t="shared" si="5"/>
        <v>0</v>
      </c>
      <c r="AK37" s="186"/>
      <c r="AL37" s="186"/>
      <c r="AM37" s="177" t="str">
        <f t="shared" si="6"/>
        <v>Cumplimiento del plan de actualización de los procesos en el marco del Sistema de Gestión</v>
      </c>
      <c r="AN37" s="177">
        <f t="shared" si="7"/>
        <v>1</v>
      </c>
      <c r="AO37" s="212"/>
      <c r="AP37" s="7">
        <f t="shared" si="8"/>
        <v>0</v>
      </c>
      <c r="AQ37" s="193"/>
      <c r="AR37" s="193"/>
      <c r="AS37" s="177" t="str">
        <f t="shared" si="9"/>
        <v>Cumplimiento del plan de actualización de los procesos en el marco del Sistema de Gestión</v>
      </c>
      <c r="AT37" s="177">
        <f t="shared" si="10"/>
        <v>1</v>
      </c>
      <c r="AU37" s="212"/>
      <c r="AV37" s="7">
        <f t="shared" si="11"/>
        <v>0</v>
      </c>
      <c r="AW37" s="193"/>
      <c r="AX37" s="186"/>
      <c r="AY37" s="177" t="str">
        <f t="shared" si="12"/>
        <v>Cumplimiento del plan de actualización de los procesos en el marco del Sistema de Gestión</v>
      </c>
      <c r="AZ37" s="177">
        <f t="shared" si="13"/>
        <v>1</v>
      </c>
      <c r="BA37" s="7" t="e">
        <f t="shared" si="14"/>
        <v>#DIV/0!</v>
      </c>
      <c r="BB37" s="71"/>
      <c r="BC37" s="193"/>
    </row>
    <row r="38" spans="1:55" ht="75" customHeight="1" thickBot="1">
      <c r="A38" s="6">
        <v>20</v>
      </c>
      <c r="B38" s="326"/>
      <c r="C38" s="326"/>
      <c r="D38" s="186"/>
      <c r="E38" s="214" t="s">
        <v>166</v>
      </c>
      <c r="F38" s="215">
        <v>0.02</v>
      </c>
      <c r="G38" s="216" t="s">
        <v>143</v>
      </c>
      <c r="H38" s="217" t="s">
        <v>167</v>
      </c>
      <c r="I38" s="218" t="s">
        <v>100</v>
      </c>
      <c r="J38" s="219" t="s">
        <v>153</v>
      </c>
      <c r="K38" s="220" t="s">
        <v>53</v>
      </c>
      <c r="L38" s="219" t="s">
        <v>168</v>
      </c>
      <c r="M38" s="71">
        <v>1</v>
      </c>
      <c r="N38" s="71">
        <v>1</v>
      </c>
      <c r="O38" s="221">
        <v>1</v>
      </c>
      <c r="P38" s="221">
        <v>1</v>
      </c>
      <c r="Q38" s="221">
        <v>1</v>
      </c>
      <c r="R38" s="219" t="s">
        <v>59</v>
      </c>
      <c r="S38" s="222" t="s">
        <v>169</v>
      </c>
      <c r="T38" s="187"/>
      <c r="U38" s="186"/>
      <c r="V38" s="186"/>
      <c r="W38" s="186"/>
      <c r="X38" s="186"/>
      <c r="Y38" s="189" t="str">
        <f>IF('PLAN GESTION POR PROCESO'!X47=Hoja2!$B$100,Hoja2!$C$100,IF('PLAN GESTION POR PROCESO'!X47=Hoja2!$B$101,Hoja2!$C$101,IF('PLAN GESTION POR PROCESO'!X47=Hoja2!$B$102,Hoja2!$C$102,IF('PLAN GESTION POR PROCESO'!X47=Hoja2!$B$103,Hoja2!$C$103,IF('PLAN GESTION POR PROCESO'!X47=Hoja2!$B$104,Hoja2!$C$104,IF('PLAN GESTION POR PROCESO'!X47=Hoja2!$B$105,Hoja2!$C$105,IF('PLAN GESTION POR PROCESO'!X47=Hoja2!$B$106,Hoja2!$C$106,IF(X38=Hoja2!$B$107,Hoja2!$C$107,"COMPLETAR"))))))))</f>
        <v>COMPLETAR</v>
      </c>
      <c r="Z38" s="190"/>
      <c r="AA38" s="177" t="str">
        <f t="shared" si="0"/>
        <v>Cumplimiento oportuno Plan Anticorrupción 2017</v>
      </c>
      <c r="AB38" s="177">
        <f t="shared" si="1"/>
        <v>1</v>
      </c>
      <c r="AC38" s="186"/>
      <c r="AD38" s="7">
        <f t="shared" si="2"/>
        <v>0</v>
      </c>
      <c r="AE38" s="185"/>
      <c r="AF38" s="185"/>
      <c r="AG38" s="177" t="str">
        <f t="shared" si="3"/>
        <v>Cumplimiento oportuno Plan Anticorrupción 2017</v>
      </c>
      <c r="AH38" s="191">
        <f t="shared" si="4"/>
        <v>1</v>
      </c>
      <c r="AI38" s="186"/>
      <c r="AJ38" s="7">
        <f t="shared" si="5"/>
        <v>0</v>
      </c>
      <c r="AK38" s="186"/>
      <c r="AL38" s="186"/>
      <c r="AM38" s="177" t="str">
        <f t="shared" si="6"/>
        <v>Cumplimiento oportuno Plan Anticorrupción 2017</v>
      </c>
      <c r="AN38" s="177">
        <f t="shared" si="7"/>
        <v>1</v>
      </c>
      <c r="AO38" s="186"/>
      <c r="AP38" s="7">
        <f t="shared" si="8"/>
        <v>0</v>
      </c>
      <c r="AQ38" s="186"/>
      <c r="AR38" s="186"/>
      <c r="AS38" s="177" t="str">
        <f t="shared" si="9"/>
        <v>Cumplimiento oportuno Plan Anticorrupción 2017</v>
      </c>
      <c r="AT38" s="177">
        <f t="shared" si="10"/>
        <v>1</v>
      </c>
      <c r="AU38" s="186"/>
      <c r="AV38" s="7">
        <f t="shared" si="11"/>
        <v>0</v>
      </c>
      <c r="AW38" s="186"/>
      <c r="AX38" s="186"/>
      <c r="AY38" s="177" t="str">
        <f t="shared" si="12"/>
        <v>Cumplimiento oportuno Plan Anticorrupción 2017</v>
      </c>
      <c r="AZ38" s="177">
        <f t="shared" si="13"/>
        <v>1</v>
      </c>
      <c r="BA38" s="7" t="e">
        <f t="shared" si="14"/>
        <v>#DIV/0!</v>
      </c>
      <c r="BB38" s="71"/>
      <c r="BC38" s="186"/>
    </row>
    <row r="39" spans="1:55" ht="95.25" customHeight="1">
      <c r="A39" s="5">
        <v>22</v>
      </c>
      <c r="B39" s="316" t="s">
        <v>101</v>
      </c>
      <c r="C39" s="317"/>
      <c r="D39" s="317"/>
      <c r="E39" s="318"/>
      <c r="F39" s="223">
        <f>SUM(F18:F38)</f>
        <v>1.0000000000000004</v>
      </c>
      <c r="G39" s="319"/>
      <c r="H39" s="320"/>
      <c r="I39" s="320"/>
      <c r="J39" s="320"/>
      <c r="K39" s="320"/>
      <c r="L39" s="320"/>
      <c r="M39" s="320"/>
      <c r="N39" s="320"/>
      <c r="O39" s="320"/>
      <c r="P39" s="320"/>
      <c r="Q39" s="320"/>
      <c r="R39" s="320"/>
      <c r="S39" s="320"/>
      <c r="T39" s="320"/>
      <c r="U39" s="320"/>
      <c r="V39" s="320"/>
      <c r="W39" s="320"/>
      <c r="X39" s="320"/>
      <c r="Y39" s="320"/>
      <c r="Z39" s="321"/>
      <c r="AA39" s="305" t="s">
        <v>105</v>
      </c>
      <c r="AB39" s="306"/>
      <c r="AC39" s="307"/>
      <c r="AD39" s="122" t="e">
        <f>AVERAGE(AD18:AD38)</f>
        <v>#DIV/0!</v>
      </c>
      <c r="AE39" s="319"/>
      <c r="AF39" s="321"/>
      <c r="AG39" s="322" t="s">
        <v>106</v>
      </c>
      <c r="AH39" s="323"/>
      <c r="AI39" s="324"/>
      <c r="AJ39" s="122" t="e">
        <f>AVERAGE(AJ18:AJ38)</f>
        <v>#DIV/0!</v>
      </c>
      <c r="AK39" s="319"/>
      <c r="AL39" s="321"/>
      <c r="AM39" s="305" t="s">
        <v>107</v>
      </c>
      <c r="AN39" s="306"/>
      <c r="AO39" s="307"/>
      <c r="AP39" s="122" t="e">
        <f>AVERAGE(AP18:AP38)</f>
        <v>#DIV/0!</v>
      </c>
      <c r="AQ39" s="308"/>
      <c r="AR39" s="309"/>
      <c r="AS39" s="310" t="s">
        <v>108</v>
      </c>
      <c r="AT39" s="311"/>
      <c r="AU39" s="312"/>
      <c r="AV39" s="122" t="e">
        <f>AVERAGE(AV18:AV38)</f>
        <v>#DIV/0!</v>
      </c>
      <c r="AW39" s="224"/>
      <c r="AX39" s="313" t="s">
        <v>109</v>
      </c>
      <c r="AY39" s="314"/>
      <c r="AZ39" s="315"/>
      <c r="BA39" s="124" t="e">
        <f>AVERAGE(BA18:BA38)</f>
        <v>#DIV/0!</v>
      </c>
      <c r="BB39" s="280"/>
      <c r="BC39" s="281"/>
    </row>
    <row r="40" spans="1:55">
      <c r="A40" s="182"/>
      <c r="B40" s="225"/>
      <c r="C40" s="225"/>
      <c r="D40" s="225"/>
      <c r="E40" s="225"/>
      <c r="F40" s="225"/>
      <c r="G40" s="225"/>
      <c r="H40" s="225"/>
      <c r="I40" s="226"/>
      <c r="J40" s="226"/>
      <c r="K40" s="226"/>
      <c r="L40" s="226"/>
      <c r="M40" s="238"/>
      <c r="N40" s="238"/>
      <c r="O40" s="226"/>
      <c r="P40" s="226"/>
      <c r="Q40" s="226"/>
      <c r="R40" s="226"/>
      <c r="S40" s="226"/>
      <c r="T40" s="179"/>
      <c r="U40" s="179"/>
      <c r="V40" s="179"/>
      <c r="W40" s="179"/>
      <c r="X40" s="179"/>
      <c r="Y40" s="179"/>
      <c r="Z40" s="179"/>
      <c r="AA40" s="302"/>
      <c r="AB40" s="302"/>
      <c r="AC40" s="302"/>
      <c r="AD40" s="68"/>
      <c r="AE40" s="227"/>
      <c r="AF40" s="227"/>
      <c r="AG40" s="302"/>
      <c r="AH40" s="302"/>
      <c r="AI40" s="302"/>
      <c r="AJ40" s="68"/>
      <c r="AK40" s="227"/>
      <c r="AL40" s="227"/>
      <c r="AM40" s="302"/>
      <c r="AN40" s="302"/>
      <c r="AO40" s="302"/>
      <c r="AP40" s="68"/>
      <c r="AQ40" s="227"/>
      <c r="AR40" s="227"/>
      <c r="AS40" s="302"/>
      <c r="AT40" s="302"/>
      <c r="AU40" s="302"/>
      <c r="AV40" s="68"/>
      <c r="AW40" s="227"/>
      <c r="AX40" s="227"/>
      <c r="AY40" s="302"/>
      <c r="AZ40" s="302"/>
      <c r="BA40" s="302"/>
      <c r="BB40" s="68"/>
      <c r="BC40" s="179"/>
    </row>
    <row r="41" spans="1:55">
      <c r="A41" s="182"/>
      <c r="B41" s="225"/>
      <c r="C41" s="225"/>
      <c r="D41" s="225"/>
      <c r="E41" s="225"/>
      <c r="F41" s="225"/>
      <c r="G41" s="225"/>
      <c r="H41" s="225"/>
      <c r="I41" s="226"/>
      <c r="J41" s="226"/>
      <c r="K41" s="226"/>
      <c r="L41" s="226"/>
      <c r="M41" s="238"/>
      <c r="N41" s="238"/>
      <c r="O41" s="226"/>
      <c r="P41" s="226"/>
      <c r="Q41" s="226"/>
      <c r="R41" s="226"/>
      <c r="S41" s="226"/>
      <c r="T41" s="179"/>
      <c r="U41" s="179"/>
      <c r="V41" s="179"/>
      <c r="W41" s="179"/>
      <c r="X41" s="179"/>
      <c r="Y41" s="179"/>
      <c r="Z41" s="179"/>
      <c r="AA41" s="228"/>
      <c r="AB41" s="228"/>
      <c r="AC41" s="228"/>
      <c r="AD41" s="68"/>
      <c r="AE41" s="227"/>
      <c r="AF41" s="227"/>
      <c r="AG41" s="228"/>
      <c r="AH41" s="228"/>
      <c r="AI41" s="228"/>
      <c r="AJ41" s="68"/>
      <c r="AK41" s="227"/>
      <c r="AL41" s="227"/>
      <c r="AM41" s="228"/>
      <c r="AN41" s="228"/>
      <c r="AO41" s="228"/>
      <c r="AP41" s="68"/>
      <c r="AQ41" s="227"/>
      <c r="AR41" s="227"/>
      <c r="AS41" s="228"/>
      <c r="AT41" s="228"/>
      <c r="AU41" s="228"/>
      <c r="AV41" s="68"/>
      <c r="AW41" s="227"/>
      <c r="AX41" s="227"/>
      <c r="AY41" s="228"/>
      <c r="AZ41" s="228"/>
      <c r="BA41" s="228"/>
      <c r="BB41" s="68"/>
      <c r="BC41" s="179"/>
    </row>
    <row r="42" spans="1:55" ht="15.75" customHeight="1">
      <c r="A42" s="182"/>
      <c r="B42" s="225"/>
      <c r="C42" s="225"/>
      <c r="D42" s="225"/>
      <c r="E42" s="225"/>
      <c r="F42" s="225"/>
      <c r="G42" s="225"/>
      <c r="H42" s="225"/>
      <c r="I42" s="226"/>
      <c r="J42" s="226"/>
      <c r="K42" s="226"/>
      <c r="L42" s="226"/>
      <c r="M42" s="238"/>
      <c r="N42" s="238"/>
      <c r="O42" s="226"/>
      <c r="P42" s="226"/>
      <c r="Q42" s="226"/>
      <c r="R42" s="226"/>
      <c r="S42" s="226"/>
      <c r="T42" s="179"/>
      <c r="U42" s="179"/>
      <c r="V42" s="179"/>
      <c r="W42" s="179"/>
      <c r="X42" s="179"/>
      <c r="Y42" s="179"/>
      <c r="Z42" s="179"/>
      <c r="AA42" s="302"/>
      <c r="AB42" s="302"/>
      <c r="AC42" s="302"/>
      <c r="AD42" s="229"/>
      <c r="AE42" s="227"/>
      <c r="AF42" s="227"/>
      <c r="AG42" s="302"/>
      <c r="AH42" s="302"/>
      <c r="AI42" s="302"/>
      <c r="AJ42" s="229"/>
      <c r="AK42" s="227"/>
      <c r="AL42" s="227"/>
      <c r="AM42" s="302"/>
      <c r="AN42" s="302"/>
      <c r="AO42" s="302"/>
      <c r="AP42" s="230"/>
      <c r="AQ42" s="227"/>
      <c r="AR42" s="227"/>
      <c r="AS42" s="302"/>
      <c r="AT42" s="302"/>
      <c r="AU42" s="302"/>
      <c r="AV42" s="230"/>
      <c r="AW42" s="227"/>
      <c r="AX42" s="227"/>
      <c r="AY42" s="302"/>
      <c r="AZ42" s="302"/>
      <c r="BA42" s="302"/>
      <c r="BB42" s="230"/>
      <c r="BC42" s="179"/>
    </row>
    <row r="43" spans="1:55" ht="15.75" customHeight="1">
      <c r="A43" s="182"/>
      <c r="B43" s="301" t="s">
        <v>23</v>
      </c>
      <c r="C43" s="301"/>
      <c r="D43" s="301"/>
      <c r="E43" s="301"/>
      <c r="F43" s="231"/>
      <c r="G43" s="301" t="s">
        <v>24</v>
      </c>
      <c r="H43" s="301"/>
      <c r="I43" s="301"/>
      <c r="J43" s="301"/>
      <c r="K43" s="301" t="s">
        <v>25</v>
      </c>
      <c r="L43" s="301"/>
      <c r="M43" s="301"/>
      <c r="N43" s="301"/>
      <c r="O43" s="301"/>
      <c r="P43" s="301"/>
      <c r="Q43" s="301"/>
      <c r="R43" s="226"/>
      <c r="S43" s="226"/>
      <c r="T43" s="179"/>
      <c r="U43" s="179"/>
      <c r="V43" s="179"/>
      <c r="W43" s="179"/>
      <c r="X43" s="179"/>
      <c r="Y43" s="179"/>
      <c r="Z43" s="179"/>
      <c r="AA43" s="302"/>
      <c r="AB43" s="302"/>
      <c r="AC43" s="302"/>
      <c r="AD43" s="229"/>
      <c r="AE43" s="227"/>
      <c r="AF43" s="227"/>
      <c r="AG43" s="302"/>
      <c r="AH43" s="302"/>
      <c r="AI43" s="302"/>
      <c r="AJ43" s="229"/>
      <c r="AK43" s="227"/>
      <c r="AL43" s="227"/>
      <c r="AM43" s="302"/>
      <c r="AN43" s="302"/>
      <c r="AO43" s="302"/>
      <c r="AP43" s="230"/>
      <c r="AQ43" s="227"/>
      <c r="AR43" s="227"/>
      <c r="AS43" s="302"/>
      <c r="AT43" s="302"/>
      <c r="AU43" s="302"/>
      <c r="AV43" s="230"/>
      <c r="AW43" s="227"/>
      <c r="AX43" s="227"/>
      <c r="AY43" s="302"/>
      <c r="AZ43" s="302"/>
      <c r="BA43" s="302"/>
      <c r="BB43" s="230"/>
      <c r="BC43" s="179"/>
    </row>
    <row r="44" spans="1:55" ht="15.75" customHeight="1">
      <c r="A44" s="182"/>
      <c r="B44" s="303" t="s">
        <v>26</v>
      </c>
      <c r="C44" s="303"/>
      <c r="D44" s="303"/>
      <c r="E44" s="232"/>
      <c r="F44" s="232"/>
      <c r="G44" s="304" t="s">
        <v>26</v>
      </c>
      <c r="H44" s="304"/>
      <c r="I44" s="304"/>
      <c r="J44" s="304"/>
      <c r="K44" s="304" t="s">
        <v>26</v>
      </c>
      <c r="L44" s="304"/>
      <c r="M44" s="304"/>
      <c r="N44" s="304"/>
      <c r="O44" s="304"/>
      <c r="P44" s="304"/>
      <c r="Q44" s="304"/>
      <c r="R44" s="226"/>
      <c r="S44" s="226"/>
      <c r="T44" s="179"/>
      <c r="U44" s="179"/>
      <c r="V44" s="179"/>
      <c r="W44" s="179"/>
      <c r="X44" s="179"/>
      <c r="Y44" s="179"/>
      <c r="Z44" s="179"/>
      <c r="AA44" s="299"/>
      <c r="AB44" s="299"/>
      <c r="AC44" s="299"/>
      <c r="AD44" s="68"/>
      <c r="AE44" s="227"/>
      <c r="AF44" s="227"/>
      <c r="AG44" s="299"/>
      <c r="AH44" s="299"/>
      <c r="AI44" s="299"/>
      <c r="AJ44" s="68"/>
      <c r="AK44" s="227"/>
      <c r="AL44" s="227"/>
      <c r="AM44" s="299"/>
      <c r="AN44" s="299"/>
      <c r="AO44" s="299"/>
      <c r="AP44" s="68"/>
      <c r="AQ44" s="227"/>
      <c r="AR44" s="227"/>
      <c r="AS44" s="299"/>
      <c r="AT44" s="299"/>
      <c r="AU44" s="299"/>
      <c r="AV44" s="68"/>
      <c r="AW44" s="227"/>
      <c r="AX44" s="227"/>
      <c r="AY44" s="299"/>
      <c r="AZ44" s="299"/>
      <c r="BA44" s="299"/>
      <c r="BB44" s="68"/>
      <c r="BC44" s="179"/>
    </row>
    <row r="45" spans="1:55" ht="51" customHeight="1">
      <c r="A45" s="182"/>
      <c r="B45" s="300" t="s">
        <v>205</v>
      </c>
      <c r="C45" s="300"/>
      <c r="D45" s="300"/>
      <c r="E45" s="177"/>
      <c r="F45" s="177"/>
      <c r="G45" s="301" t="s">
        <v>206</v>
      </c>
      <c r="H45" s="301"/>
      <c r="I45" s="301"/>
      <c r="J45" s="301"/>
      <c r="K45" s="301" t="s">
        <v>207</v>
      </c>
      <c r="L45" s="301"/>
      <c r="M45" s="301"/>
      <c r="N45" s="301"/>
      <c r="O45" s="301"/>
      <c r="P45" s="301"/>
      <c r="Q45" s="301"/>
      <c r="R45" s="226"/>
      <c r="S45" s="226"/>
      <c r="T45" s="179"/>
      <c r="U45" s="179"/>
      <c r="V45" s="179"/>
      <c r="W45" s="179"/>
      <c r="X45" s="179"/>
      <c r="Y45" s="179"/>
      <c r="Z45" s="179"/>
      <c r="AA45" s="179"/>
      <c r="AB45" s="179"/>
      <c r="AC45" s="179"/>
      <c r="AD45" s="233"/>
      <c r="AE45" s="179"/>
      <c r="AF45" s="179"/>
      <c r="AG45" s="179"/>
      <c r="AH45" s="179"/>
      <c r="AI45" s="179"/>
      <c r="AJ45" s="233"/>
      <c r="AK45" s="179"/>
      <c r="AL45" s="179"/>
      <c r="AM45" s="179"/>
      <c r="AN45" s="179"/>
      <c r="AO45" s="179"/>
      <c r="AP45" s="233"/>
      <c r="AQ45" s="179"/>
      <c r="AR45" s="179"/>
      <c r="AS45" s="179"/>
      <c r="AT45" s="179"/>
      <c r="AU45" s="179"/>
      <c r="AV45" s="233"/>
      <c r="AW45" s="179"/>
      <c r="AX45" s="179"/>
      <c r="AY45" s="179"/>
      <c r="AZ45" s="179"/>
      <c r="BA45" s="179"/>
      <c r="BB45" s="233"/>
      <c r="BC45" s="179"/>
    </row>
    <row r="46" spans="1:55" ht="22.5" customHeight="1">
      <c r="A46" s="182"/>
      <c r="B46" s="300"/>
      <c r="C46" s="300"/>
      <c r="D46" s="300"/>
      <c r="E46" s="177"/>
      <c r="F46" s="177"/>
      <c r="G46" s="301"/>
      <c r="H46" s="301"/>
      <c r="I46" s="301"/>
      <c r="J46" s="301"/>
      <c r="K46" s="300"/>
      <c r="L46" s="300"/>
      <c r="M46" s="300"/>
      <c r="N46" s="300"/>
      <c r="O46" s="300"/>
      <c r="P46" s="300"/>
      <c r="Q46" s="300"/>
      <c r="R46" s="226"/>
      <c r="S46" s="226"/>
      <c r="T46" s="179"/>
      <c r="U46" s="179"/>
      <c r="V46" s="179"/>
      <c r="W46" s="179"/>
      <c r="X46" s="179"/>
      <c r="Y46" s="179"/>
      <c r="Z46" s="179"/>
      <c r="AA46" s="179"/>
      <c r="AB46" s="179"/>
      <c r="AC46" s="179"/>
      <c r="AD46" s="233"/>
      <c r="AE46" s="179"/>
      <c r="AF46" s="179"/>
      <c r="AG46" s="179"/>
      <c r="AH46" s="179"/>
      <c r="AI46" s="179"/>
      <c r="AJ46" s="233"/>
      <c r="AK46" s="179"/>
      <c r="AL46" s="179"/>
      <c r="AM46" s="179"/>
      <c r="AN46" s="179"/>
      <c r="AO46" s="179"/>
      <c r="AP46" s="233"/>
      <c r="AQ46" s="179"/>
      <c r="AR46" s="179"/>
      <c r="AS46" s="179"/>
      <c r="AT46" s="179"/>
      <c r="AU46" s="179"/>
      <c r="AV46" s="233"/>
      <c r="AW46" s="179"/>
      <c r="AX46" s="179"/>
      <c r="AY46" s="179"/>
      <c r="AZ46" s="179"/>
      <c r="BA46" s="179"/>
      <c r="BB46" s="233"/>
      <c r="BC46" s="179"/>
    </row>
    <row r="1048561" spans="8:8">
      <c r="H1048561" s="178" t="s">
        <v>40</v>
      </c>
    </row>
    <row r="1048562" spans="8:8">
      <c r="H1048562" s="178" t="s">
        <v>41</v>
      </c>
    </row>
    <row r="1048563" spans="8:8">
      <c r="H1048563" s="178" t="s">
        <v>42</v>
      </c>
    </row>
    <row r="1048564" spans="8:8">
      <c r="H1048564" s="178" t="s">
        <v>43</v>
      </c>
    </row>
    <row r="1048565" spans="8:8">
      <c r="H1048565" s="178" t="s">
        <v>44</v>
      </c>
    </row>
    <row r="1048566" spans="8:8">
      <c r="H1048566" s="178" t="s">
        <v>45</v>
      </c>
    </row>
  </sheetData>
  <mergeCells count="107">
    <mergeCell ref="A7:D7"/>
    <mergeCell ref="A8:Z8"/>
    <mergeCell ref="AA8:AF8"/>
    <mergeCell ref="AG8:AL8"/>
    <mergeCell ref="AM8:AR8"/>
    <mergeCell ref="AS8:AX8"/>
    <mergeCell ref="A1:Z1"/>
    <mergeCell ref="A2:Z2"/>
    <mergeCell ref="A3:Z3"/>
    <mergeCell ref="A4:Z4"/>
    <mergeCell ref="A5:Z5"/>
    <mergeCell ref="A6:Z6"/>
    <mergeCell ref="E10:T10"/>
    <mergeCell ref="E11:L11"/>
    <mergeCell ref="M11:P11"/>
    <mergeCell ref="AA11:AC11"/>
    <mergeCell ref="AG11:AI11"/>
    <mergeCell ref="AM11:AO11"/>
    <mergeCell ref="AY8:BC8"/>
    <mergeCell ref="AA9:AF9"/>
    <mergeCell ref="AG9:AL9"/>
    <mergeCell ref="AM9:AR9"/>
    <mergeCell ref="AS9:AX9"/>
    <mergeCell ref="AY9:BC9"/>
    <mergeCell ref="AS11:AU11"/>
    <mergeCell ref="AY11:BA11"/>
    <mergeCell ref="A13:D14"/>
    <mergeCell ref="E13:Z14"/>
    <mergeCell ref="AA13:AF13"/>
    <mergeCell ref="AG13:AL13"/>
    <mergeCell ref="AM13:AR13"/>
    <mergeCell ref="AS13:AX13"/>
    <mergeCell ref="AY13:BC13"/>
    <mergeCell ref="AA14:AF14"/>
    <mergeCell ref="AM15:AO15"/>
    <mergeCell ref="AP15:AP16"/>
    <mergeCell ref="AG14:AL14"/>
    <mergeCell ref="AM14:AR14"/>
    <mergeCell ref="AS14:AX14"/>
    <mergeCell ref="AY14:BC14"/>
    <mergeCell ref="E15:T15"/>
    <mergeCell ref="V15:Z15"/>
    <mergeCell ref="AA15:AC15"/>
    <mergeCell ref="AD15:AD16"/>
    <mergeCell ref="AE15:AE16"/>
    <mergeCell ref="AF15:AF16"/>
    <mergeCell ref="B39:E39"/>
    <mergeCell ref="G39:Z39"/>
    <mergeCell ref="AA39:AC39"/>
    <mergeCell ref="AE39:AF39"/>
    <mergeCell ref="AG39:AI39"/>
    <mergeCell ref="AK39:AL39"/>
    <mergeCell ref="AY15:BA15"/>
    <mergeCell ref="BB15:BB16"/>
    <mergeCell ref="BC15:BC16"/>
    <mergeCell ref="X16:Y16"/>
    <mergeCell ref="B32:B38"/>
    <mergeCell ref="C32:C38"/>
    <mergeCell ref="C18:C31"/>
    <mergeCell ref="B18:B31"/>
    <mergeCell ref="AQ15:AQ16"/>
    <mergeCell ref="AR15:AR16"/>
    <mergeCell ref="AS15:AU15"/>
    <mergeCell ref="AV15:AV16"/>
    <mergeCell ref="AW15:AW16"/>
    <mergeCell ref="AX15:AX16"/>
    <mergeCell ref="AG15:AI15"/>
    <mergeCell ref="AJ15:AJ16"/>
    <mergeCell ref="AK15:AK16"/>
    <mergeCell ref="AL15:AL16"/>
    <mergeCell ref="AM39:AO39"/>
    <mergeCell ref="AQ39:AR39"/>
    <mergeCell ref="AS39:AU39"/>
    <mergeCell ref="AX39:AZ39"/>
    <mergeCell ref="BB39:BC39"/>
    <mergeCell ref="AA40:AC40"/>
    <mergeCell ref="AG40:AI40"/>
    <mergeCell ref="AM40:AO40"/>
    <mergeCell ref="AS40:AU40"/>
    <mergeCell ref="AY40:BA40"/>
    <mergeCell ref="AA42:AC42"/>
    <mergeCell ref="AG42:AI42"/>
    <mergeCell ref="AM42:AO42"/>
    <mergeCell ref="AS42:AU42"/>
    <mergeCell ref="AY42:BA42"/>
    <mergeCell ref="B43:E43"/>
    <mergeCell ref="G43:J43"/>
    <mergeCell ref="K43:Q43"/>
    <mergeCell ref="AA43:AC43"/>
    <mergeCell ref="AG43:AI43"/>
    <mergeCell ref="AY44:BA44"/>
    <mergeCell ref="B45:D45"/>
    <mergeCell ref="G45:J45"/>
    <mergeCell ref="K45:Q45"/>
    <mergeCell ref="B46:D46"/>
    <mergeCell ref="G46:J46"/>
    <mergeCell ref="K46:Q46"/>
    <mergeCell ref="AM43:AO43"/>
    <mergeCell ref="AS43:AU43"/>
    <mergeCell ref="AY43:BA43"/>
    <mergeCell ref="B44:D44"/>
    <mergeCell ref="G44:J44"/>
    <mergeCell ref="K44:Q44"/>
    <mergeCell ref="AA44:AC44"/>
    <mergeCell ref="AG44:AI44"/>
    <mergeCell ref="AM44:AO44"/>
    <mergeCell ref="AS44:AU44"/>
  </mergeCells>
  <conditionalFormatting sqref="BA39 AD18:AD39 BB18:BB39 AJ18:AJ39 AP18:AP39 AV18:AV39">
    <cfRule type="containsText" dxfId="3" priority="6" operator="containsText" text="N/A">
      <formula>NOT(ISERROR(SEARCH("N/A",AD18)))</formula>
    </cfRule>
    <cfRule type="cellIs" dxfId="2" priority="7" operator="between">
      <formula>#REF!</formula>
      <formula>#REF!</formula>
    </cfRule>
    <cfRule type="cellIs" dxfId="1" priority="8" operator="between">
      <formula>#REF!</formula>
      <formula>#REF!</formula>
    </cfRule>
    <cfRule type="cellIs" dxfId="0" priority="9" operator="between">
      <formula>#REF!</formula>
      <formula>#REF!</formula>
    </cfRule>
  </conditionalFormatting>
  <conditionalFormatting sqref="AD39">
    <cfRule type="colorScale" priority="5">
      <colorScale>
        <cfvo type="min" val="0"/>
        <cfvo type="percentile" val="50"/>
        <cfvo type="max" val="0"/>
        <color rgb="FFF8696B"/>
        <color rgb="FFFFEB84"/>
        <color rgb="FF63BE7B"/>
      </colorScale>
    </cfRule>
  </conditionalFormatting>
  <conditionalFormatting sqref="AJ39">
    <cfRule type="colorScale" priority="4">
      <colorScale>
        <cfvo type="min" val="0"/>
        <cfvo type="percentile" val="50"/>
        <cfvo type="max" val="0"/>
        <color rgb="FFF8696B"/>
        <color rgb="FFFFEB84"/>
        <color rgb="FF63BE7B"/>
      </colorScale>
    </cfRule>
  </conditionalFormatting>
  <conditionalFormatting sqref="AP39">
    <cfRule type="colorScale" priority="3">
      <colorScale>
        <cfvo type="min" val="0"/>
        <cfvo type="percentile" val="50"/>
        <cfvo type="max" val="0"/>
        <color rgb="FFF8696B"/>
        <color rgb="FFFFEB84"/>
        <color rgb="FF63BE7B"/>
      </colorScale>
    </cfRule>
  </conditionalFormatting>
  <conditionalFormatting sqref="AV39">
    <cfRule type="colorScale" priority="2">
      <colorScale>
        <cfvo type="min" val="0"/>
        <cfvo type="percentile" val="50"/>
        <cfvo type="max" val="0"/>
        <color rgb="FFF8696B"/>
        <color rgb="FFFFEB84"/>
        <color rgb="FF63BE7B"/>
      </colorScale>
    </cfRule>
  </conditionalFormatting>
  <conditionalFormatting sqref="BA39">
    <cfRule type="colorScale" priority="1">
      <colorScale>
        <cfvo type="min" val="0"/>
        <cfvo type="percentile" val="50"/>
        <cfvo type="max" val="0"/>
        <color rgb="FFF8696B"/>
        <color rgb="FFFFEB84"/>
        <color rgb="FF63BE7B"/>
      </colorScale>
    </cfRule>
  </conditionalFormatting>
  <conditionalFormatting sqref="BA18:BA39">
    <cfRule type="colorScale" priority="612">
      <colorScale>
        <cfvo type="min" val="0"/>
        <cfvo type="percentile" val="50"/>
        <cfvo type="max" val="0"/>
        <color rgb="FF63BE7B"/>
        <color rgb="FFFFEB84"/>
        <color rgb="FFF8696B"/>
      </colorScale>
    </cfRule>
  </conditionalFormatting>
  <dataValidations count="8">
    <dataValidation type="list" allowBlank="1" showInputMessage="1" showErrorMessage="1" sqref="AC5">
      <formula1>$BC$8:$BC$11</formula1>
    </dataValidation>
    <dataValidation type="list" allowBlank="1" showInputMessage="1" showErrorMessage="1" sqref="G18:G38">
      <formula1>META02</formula1>
    </dataValidation>
    <dataValidation type="list" allowBlank="1" showInputMessage="1" showErrorMessage="1" sqref="U18:U38">
      <formula1>CONTRALORIA</formula1>
    </dataValidation>
    <dataValidation type="list" allowBlank="1" showInputMessage="1" showErrorMessage="1" sqref="X18:X38">
      <formula1>CODIGO</formula1>
    </dataValidation>
    <dataValidation type="list" allowBlank="1" showInputMessage="1" showErrorMessage="1" sqref="W18:W38">
      <formula1>RUBROS</formula1>
    </dataValidation>
    <dataValidation type="list" allowBlank="1" showInputMessage="1" showErrorMessage="1" sqref="V18:V38">
      <formula1>FUENTE</formula1>
    </dataValidation>
    <dataValidation type="list" allowBlank="1" showInputMessage="1" showErrorMessage="1" sqref="R18:R38">
      <formula1>INDICADOR</formula1>
    </dataValidation>
    <dataValidation type="list" allowBlank="1" showInputMessage="1" showErrorMessage="1" sqref="K18:K38">
      <formula1>PROGRAMACION</formula1>
    </dataValidation>
  </dataValidations>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dimension ref="E7:E9"/>
  <sheetViews>
    <sheetView workbookViewId="0">
      <selection activeCell="E10" sqref="E10"/>
    </sheetView>
  </sheetViews>
  <sheetFormatPr baseColWidth="10" defaultRowHeight="15"/>
  <sheetData>
    <row r="7" spans="5:5">
      <c r="E7">
        <v>9</v>
      </c>
    </row>
    <row r="9" spans="5:5">
      <c r="E9">
        <f>9*2/100</f>
        <v>0.18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109"/>
  <sheetViews>
    <sheetView zoomScale="55" zoomScaleNormal="55" workbookViewId="0">
      <selection activeCell="C6" sqref="C6:C9"/>
    </sheetView>
  </sheetViews>
  <sheetFormatPr baseColWidth="10" defaultRowHeight="15"/>
  <cols>
    <col min="1" max="1" width="25.140625" customWidth="1"/>
    <col min="2" max="2" width="28.28515625" bestFit="1" customWidth="1"/>
    <col min="3" max="3" width="56.5703125" bestFit="1" customWidth="1"/>
    <col min="4" max="4" width="43.28515625" customWidth="1"/>
    <col min="5" max="5" width="13.28515625" customWidth="1"/>
  </cols>
  <sheetData>
    <row r="1" spans="1:8">
      <c r="A1" t="s">
        <v>46</v>
      </c>
      <c r="B1" t="s">
        <v>32</v>
      </c>
      <c r="C1" t="s">
        <v>49</v>
      </c>
      <c r="D1" t="s">
        <v>51</v>
      </c>
      <c r="F1" t="s">
        <v>20</v>
      </c>
    </row>
    <row r="2" spans="1:8">
      <c r="A2" t="s">
        <v>40</v>
      </c>
      <c r="B2" t="s">
        <v>47</v>
      </c>
      <c r="D2" t="s">
        <v>52</v>
      </c>
      <c r="F2" t="s">
        <v>58</v>
      </c>
    </row>
    <row r="3" spans="1:8">
      <c r="A3" t="s">
        <v>41</v>
      </c>
      <c r="B3" t="s">
        <v>48</v>
      </c>
      <c r="D3" t="s">
        <v>53</v>
      </c>
      <c r="F3" t="s">
        <v>59</v>
      </c>
    </row>
    <row r="4" spans="1:8">
      <c r="A4" t="s">
        <v>42</v>
      </c>
      <c r="D4" t="s">
        <v>54</v>
      </c>
      <c r="F4" t="s">
        <v>60</v>
      </c>
    </row>
    <row r="5" spans="1:8">
      <c r="A5" t="s">
        <v>43</v>
      </c>
      <c r="D5" t="s">
        <v>55</v>
      </c>
    </row>
    <row r="6" spans="1:8">
      <c r="A6" t="s">
        <v>44</v>
      </c>
      <c r="C6" t="s">
        <v>111</v>
      </c>
      <c r="E6" t="s">
        <v>74</v>
      </c>
      <c r="G6" t="s">
        <v>75</v>
      </c>
    </row>
    <row r="7" spans="1:8">
      <c r="A7" t="s">
        <v>45</v>
      </c>
      <c r="C7" t="s">
        <v>137</v>
      </c>
      <c r="E7" t="s">
        <v>56</v>
      </c>
      <c r="G7" t="s">
        <v>76</v>
      </c>
    </row>
    <row r="8" spans="1:8">
      <c r="C8" t="s">
        <v>138</v>
      </c>
      <c r="E8" t="s">
        <v>57</v>
      </c>
      <c r="G8" t="s">
        <v>77</v>
      </c>
    </row>
    <row r="9" spans="1:8">
      <c r="C9" t="s">
        <v>148</v>
      </c>
      <c r="E9" t="s">
        <v>72</v>
      </c>
    </row>
    <row r="10" spans="1:8">
      <c r="E10" t="s">
        <v>73</v>
      </c>
    </row>
    <row r="12" spans="1:8" s="25" customFormat="1" ht="74.25" customHeight="1">
      <c r="A12" s="35"/>
      <c r="C12" s="36"/>
      <c r="D12" s="28"/>
      <c r="H12" s="25" t="s">
        <v>81</v>
      </c>
    </row>
    <row r="13" spans="1:8" s="25" customFormat="1" ht="74.25" customHeight="1">
      <c r="A13" s="35"/>
      <c r="C13" s="36"/>
      <c r="D13" s="28"/>
      <c r="H13" s="25" t="s">
        <v>82</v>
      </c>
    </row>
    <row r="14" spans="1:8" s="25" customFormat="1" ht="74.25" customHeight="1">
      <c r="A14" s="35"/>
      <c r="C14" s="36"/>
      <c r="D14" s="24"/>
      <c r="H14" s="25" t="s">
        <v>83</v>
      </c>
    </row>
    <row r="15" spans="1:8" s="25" customFormat="1" ht="74.25" customHeight="1">
      <c r="A15" s="35"/>
      <c r="C15" s="36"/>
      <c r="D15" s="24"/>
      <c r="H15" s="25" t="s">
        <v>84</v>
      </c>
    </row>
    <row r="16" spans="1:8" s="25" customFormat="1" ht="74.25" customHeight="1" thickBot="1">
      <c r="A16" s="35"/>
      <c r="C16" s="36"/>
      <c r="D16" s="27"/>
    </row>
    <row r="17" spans="1:4" s="25" customFormat="1" ht="74.25" customHeight="1">
      <c r="A17" s="35"/>
      <c r="C17" s="36"/>
      <c r="D17" s="26"/>
    </row>
    <row r="18" spans="1:4" s="25" customFormat="1" ht="74.25" customHeight="1">
      <c r="A18" s="35"/>
      <c r="C18" s="36"/>
      <c r="D18" s="28"/>
    </row>
    <row r="19" spans="1:4" s="25" customFormat="1" ht="74.25" customHeight="1">
      <c r="A19" s="35"/>
      <c r="C19" s="36"/>
      <c r="D19" s="28"/>
    </row>
    <row r="20" spans="1:4" s="25" customFormat="1" ht="74.25" customHeight="1">
      <c r="A20" s="35"/>
      <c r="C20" s="36"/>
      <c r="D20" s="28"/>
    </row>
    <row r="21" spans="1:4" s="25" customFormat="1" ht="74.25" customHeight="1" thickBot="1">
      <c r="A21" s="35"/>
      <c r="C21" s="37"/>
      <c r="D21" s="28"/>
    </row>
    <row r="22" spans="1:4" ht="18.75" thickBot="1">
      <c r="C22" s="37"/>
      <c r="D22" s="26"/>
    </row>
    <row r="23" spans="1:4" ht="18.75" thickBot="1">
      <c r="C23" s="37"/>
      <c r="D23" s="23"/>
    </row>
    <row r="24" spans="1:4" ht="18">
      <c r="C24" s="38"/>
      <c r="D24" s="26"/>
    </row>
    <row r="25" spans="1:4" ht="18">
      <c r="C25" s="38"/>
      <c r="D25" s="28"/>
    </row>
    <row r="26" spans="1:4" ht="18">
      <c r="C26" s="38"/>
      <c r="D26" s="28"/>
    </row>
    <row r="27" spans="1:4" ht="18.75" thickBot="1">
      <c r="C27" s="38"/>
      <c r="D27" s="27"/>
    </row>
    <row r="28" spans="1:4" ht="18">
      <c r="C28" s="38"/>
      <c r="D28" s="26"/>
    </row>
    <row r="29" spans="1:4" ht="18">
      <c r="C29" s="38"/>
      <c r="D29" s="28"/>
    </row>
    <row r="30" spans="1:4" ht="18">
      <c r="C30" s="38"/>
      <c r="D30" s="28"/>
    </row>
    <row r="31" spans="1:4" ht="18">
      <c r="C31" s="38"/>
      <c r="D31" s="28"/>
    </row>
    <row r="32" spans="1:4" ht="18">
      <c r="C32" s="39"/>
      <c r="D32" s="28"/>
    </row>
    <row r="33" spans="3:4" ht="18">
      <c r="C33" s="39"/>
      <c r="D33" s="28"/>
    </row>
    <row r="34" spans="3:4" ht="18">
      <c r="C34" s="39"/>
      <c r="D34" s="27"/>
    </row>
    <row r="35" spans="3:4" ht="18">
      <c r="C35" s="39"/>
      <c r="D35" s="27"/>
    </row>
    <row r="36" spans="3:4" ht="18">
      <c r="C36" s="39"/>
      <c r="D36" s="27"/>
    </row>
    <row r="37" spans="3:4" ht="18">
      <c r="C37" s="39"/>
      <c r="D37" s="27"/>
    </row>
    <row r="38" spans="3:4" ht="18">
      <c r="C38" s="39"/>
      <c r="D38" s="30"/>
    </row>
    <row r="39" spans="3:4" ht="18">
      <c r="C39" s="39"/>
      <c r="D39" s="30"/>
    </row>
    <row r="40" spans="3:4" ht="18">
      <c r="C40" s="40"/>
      <c r="D40" s="30"/>
    </row>
    <row r="41" spans="3:4" ht="18">
      <c r="C41" s="40"/>
      <c r="D41" s="30"/>
    </row>
    <row r="42" spans="3:4" ht="18.75" thickBot="1">
      <c r="C42" s="41"/>
      <c r="D42" s="30"/>
    </row>
    <row r="43" spans="3:4" ht="18">
      <c r="C43" s="42"/>
      <c r="D43" s="26"/>
    </row>
    <row r="44" spans="3:4" ht="18">
      <c r="C44" s="43"/>
      <c r="D44" s="27"/>
    </row>
    <row r="45" spans="3:4" ht="18">
      <c r="C45" s="43"/>
      <c r="D45" s="27"/>
    </row>
    <row r="46" spans="3:4" ht="18">
      <c r="C46" s="43"/>
      <c r="D46" s="30"/>
    </row>
    <row r="47" spans="3:4" ht="18.75" thickBot="1">
      <c r="C47" s="44"/>
      <c r="D47" s="29"/>
    </row>
    <row r="48" spans="3:4" ht="18">
      <c r="C48" s="45"/>
    </row>
    <row r="49" spans="3:3" ht="18">
      <c r="C49" s="45"/>
    </row>
    <row r="50" spans="3:3" ht="18">
      <c r="C50" s="45"/>
    </row>
    <row r="51" spans="3:3" ht="18">
      <c r="C51" s="45"/>
    </row>
    <row r="52" spans="3:3" ht="18">
      <c r="C52" s="46"/>
    </row>
    <row r="53" spans="3:3" ht="18">
      <c r="C53" s="46"/>
    </row>
    <row r="54" spans="3:3" ht="18">
      <c r="C54" s="46"/>
    </row>
    <row r="55" spans="3:3" ht="18">
      <c r="C55" s="46"/>
    </row>
    <row r="56" spans="3:3" ht="18">
      <c r="C56" s="47"/>
    </row>
    <row r="57" spans="3:3" ht="18">
      <c r="C57" s="48"/>
    </row>
    <row r="58" spans="3:3" ht="18">
      <c r="C58" s="48"/>
    </row>
    <row r="59" spans="3:3" ht="18">
      <c r="C59" s="48"/>
    </row>
    <row r="60" spans="3:3" ht="18.75" thickBot="1">
      <c r="C60" s="49"/>
    </row>
    <row r="61" spans="3:3" ht="18">
      <c r="C61" s="50"/>
    </row>
    <row r="62" spans="3:3" ht="18">
      <c r="C62" s="51"/>
    </row>
    <row r="63" spans="3:3" ht="18">
      <c r="C63" s="51"/>
    </row>
    <row r="64" spans="3:3" ht="18">
      <c r="C64" s="51"/>
    </row>
    <row r="65" spans="3:3" ht="18">
      <c r="C65" s="51"/>
    </row>
    <row r="66" spans="3:3" ht="18">
      <c r="C66" s="52"/>
    </row>
    <row r="67" spans="3:3" ht="18">
      <c r="C67" s="52"/>
    </row>
    <row r="68" spans="3:3" ht="18">
      <c r="C68" s="52"/>
    </row>
    <row r="69" spans="3:3" ht="18">
      <c r="C69" s="52"/>
    </row>
    <row r="70" spans="3:3" ht="18">
      <c r="C70" s="52"/>
    </row>
    <row r="71" spans="3:3" ht="18">
      <c r="C71" s="53"/>
    </row>
    <row r="72" spans="3:3" ht="18">
      <c r="C72" s="52"/>
    </row>
    <row r="73" spans="3:3" ht="18">
      <c r="C73" s="52"/>
    </row>
    <row r="74" spans="3:3" ht="18">
      <c r="C74" s="52"/>
    </row>
    <row r="75" spans="3:3" ht="18">
      <c r="C75" s="52"/>
    </row>
    <row r="76" spans="3:3" ht="18">
      <c r="C76" s="52"/>
    </row>
    <row r="77" spans="3:3" ht="18">
      <c r="C77" s="52"/>
    </row>
    <row r="78" spans="3:3" ht="18">
      <c r="C78" s="52"/>
    </row>
    <row r="79" spans="3:3" ht="18">
      <c r="C79" s="51"/>
    </row>
    <row r="80" spans="3:3" ht="18">
      <c r="C80" s="51"/>
    </row>
    <row r="81" spans="3:3" ht="18">
      <c r="C81" s="51"/>
    </row>
    <row r="82" spans="3:3" ht="18">
      <c r="C82" s="51"/>
    </row>
    <row r="83" spans="3:3" ht="18">
      <c r="C83" s="51"/>
    </row>
    <row r="84" spans="3:3" ht="18">
      <c r="C84" s="51"/>
    </row>
    <row r="85" spans="3:3" ht="18">
      <c r="C85" s="54"/>
    </row>
    <row r="86" spans="3:3" ht="18">
      <c r="C86" s="51"/>
    </row>
    <row r="87" spans="3:3" ht="18">
      <c r="C87" s="51"/>
    </row>
    <row r="88" spans="3:3" ht="18.75" thickBot="1">
      <c r="C88" s="55"/>
    </row>
    <row r="89" spans="3:3" ht="18">
      <c r="C89" s="56"/>
    </row>
    <row r="90" spans="3:3" ht="18">
      <c r="C90" s="52"/>
    </row>
    <row r="91" spans="3:3" ht="18">
      <c r="C91" s="52"/>
    </row>
    <row r="92" spans="3:3" ht="18">
      <c r="C92" s="52"/>
    </row>
    <row r="93" spans="3:3" ht="18">
      <c r="C93" s="52"/>
    </row>
    <row r="94" spans="3:3" ht="18.75" thickBot="1">
      <c r="C94" s="57"/>
    </row>
    <row r="99" spans="2:3">
      <c r="B99" t="s">
        <v>36</v>
      </c>
      <c r="C99" t="s">
        <v>61</v>
      </c>
    </row>
    <row r="100" spans="2:3">
      <c r="B100" s="32">
        <v>1167</v>
      </c>
      <c r="C100" s="25" t="s">
        <v>62</v>
      </c>
    </row>
    <row r="101" spans="2:3" ht="30">
      <c r="B101" s="32">
        <v>1131</v>
      </c>
      <c r="C101" s="25" t="s">
        <v>63</v>
      </c>
    </row>
    <row r="102" spans="2:3">
      <c r="B102" s="32">
        <v>1177</v>
      </c>
      <c r="C102" s="25" t="s">
        <v>64</v>
      </c>
    </row>
    <row r="103" spans="2:3" ht="30">
      <c r="B103" s="32">
        <v>1094</v>
      </c>
      <c r="C103" s="25" t="s">
        <v>65</v>
      </c>
    </row>
    <row r="104" spans="2:3">
      <c r="B104" s="32">
        <v>1128</v>
      </c>
      <c r="C104" s="25" t="s">
        <v>66</v>
      </c>
    </row>
    <row r="105" spans="2:3" ht="30">
      <c r="B105" s="32">
        <v>1095</v>
      </c>
      <c r="C105" s="25" t="s">
        <v>67</v>
      </c>
    </row>
    <row r="106" spans="2:3" ht="30">
      <c r="B106" s="32">
        <v>1129</v>
      </c>
      <c r="C106" s="25" t="s">
        <v>68</v>
      </c>
    </row>
    <row r="107" spans="2:3" ht="45">
      <c r="B107" s="32">
        <v>1120</v>
      </c>
      <c r="C107" s="25" t="s">
        <v>69</v>
      </c>
    </row>
    <row r="108" spans="2:3">
      <c r="B108" s="31"/>
    </row>
    <row r="109" spans="2:3">
      <c r="B109" s="31"/>
    </row>
  </sheetData>
  <conditionalFormatting sqref="C13">
    <cfRule type="colorScale" priority="1">
      <colorScale>
        <cfvo type="min" val="0"/>
        <cfvo type="max" val="0"/>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PLAN GESTION POR PROCESO</vt:lpstr>
      <vt:lpstr>PLAN AJUSTADO DGTH 2017</vt:lpstr>
      <vt:lpstr>Hoja1</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METAO02</vt:lpstr>
      <vt:lpstr>OBJETIVOS</vt:lpstr>
      <vt:lpstr>PMRFINAL</vt:lpstr>
      <vt:lpstr>PRODUCTO</vt:lpstr>
      <vt:lpstr>PROGRAMACION</vt:lpstr>
      <vt:lpstr>RUBROS</vt:lpstr>
      <vt:lpstr>SIG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juan.jimenez</cp:lastModifiedBy>
  <cp:lastPrinted>2016-09-29T15:31:05Z</cp:lastPrinted>
  <dcterms:created xsi:type="dcterms:W3CDTF">2016-04-29T15:58:00Z</dcterms:created>
  <dcterms:modified xsi:type="dcterms:W3CDTF">2017-05-16T23:17:59Z</dcterms:modified>
</cp:coreProperties>
</file>