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5600" windowHeight="9510" tabRatio="838"/>
  </bookViews>
  <sheets>
    <sheet name="PLAN GESTION POR PROCESO" sheetId="1" r:id="rId1"/>
    <sheet name="Hoja2" sheetId="2" state="hidden" r:id="rId2"/>
  </sheets>
  <definedNames>
    <definedName name="_xlnm.Print_Area" localSheetId="0">'PLAN GESTION POR PROCESO'!$A$1:$BC$41</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Hoja2!$C$6:$C$9</definedName>
    <definedName name="META2">Hoja2!$C$6:$C$8</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25725"/>
</workbook>
</file>

<file path=xl/calcChain.xml><?xml version="1.0" encoding="utf-8"?>
<calcChain xmlns="http://schemas.openxmlformats.org/spreadsheetml/2006/main">
  <c r="A1" i="1"/>
  <c r="AN31" l="1"/>
  <c r="AN32"/>
  <c r="AN33"/>
  <c r="F34"/>
  <c r="BA18" l="1"/>
  <c r="BA19"/>
  <c r="BA20"/>
  <c r="BA21"/>
  <c r="BA22"/>
  <c r="BA23"/>
  <c r="BA24"/>
  <c r="BA25"/>
  <c r="BA26"/>
  <c r="BA27"/>
  <c r="BA28"/>
  <c r="BA29"/>
  <c r="BA30"/>
  <c r="BA31"/>
  <c r="BA32"/>
  <c r="BA33"/>
  <c r="AZ18"/>
  <c r="AZ19"/>
  <c r="AZ20"/>
  <c r="AZ21"/>
  <c r="AZ22"/>
  <c r="AZ23"/>
  <c r="AZ24"/>
  <c r="AZ25"/>
  <c r="AZ26"/>
  <c r="AZ27"/>
  <c r="AZ28"/>
  <c r="AZ29"/>
  <c r="AZ30"/>
  <c r="AZ31"/>
  <c r="AZ32"/>
  <c r="AZ33"/>
  <c r="AY18"/>
  <c r="AY19"/>
  <c r="AY20"/>
  <c r="AY21"/>
  <c r="AY22"/>
  <c r="AY23"/>
  <c r="AY24"/>
  <c r="AY25"/>
  <c r="AY26"/>
  <c r="AY27"/>
  <c r="AY28"/>
  <c r="AY29"/>
  <c r="AY30"/>
  <c r="AY31"/>
  <c r="AY32"/>
  <c r="AY33"/>
  <c r="AT18"/>
  <c r="AV18" s="1"/>
  <c r="AT19"/>
  <c r="AV19" s="1"/>
  <c r="AT20"/>
  <c r="AV20" s="1"/>
  <c r="AT21"/>
  <c r="AV21" s="1"/>
  <c r="AT22"/>
  <c r="AV22" s="1"/>
  <c r="AT23"/>
  <c r="AV23" s="1"/>
  <c r="AT24"/>
  <c r="AV24" s="1"/>
  <c r="AT25"/>
  <c r="AV25" s="1"/>
  <c r="AT26"/>
  <c r="AV26" s="1"/>
  <c r="AT27"/>
  <c r="AV27" s="1"/>
  <c r="AT28"/>
  <c r="AV28" s="1"/>
  <c r="AT29"/>
  <c r="AV29" s="1"/>
  <c r="AT30"/>
  <c r="AV30" s="1"/>
  <c r="AT31"/>
  <c r="AV31" s="1"/>
  <c r="AT32"/>
  <c r="AV32" s="1"/>
  <c r="AT33"/>
  <c r="AV33" s="1"/>
  <c r="AP20"/>
  <c r="AP21"/>
  <c r="AP22"/>
  <c r="AP24"/>
  <c r="AP25"/>
  <c r="AP31"/>
  <c r="AP32"/>
  <c r="AP33"/>
  <c r="AH18"/>
  <c r="AJ18" s="1"/>
  <c r="AH19"/>
  <c r="AJ19" s="1"/>
  <c r="AH20"/>
  <c r="AJ20" s="1"/>
  <c r="AH21"/>
  <c r="AJ21" s="1"/>
  <c r="AH22"/>
  <c r="AJ22" s="1"/>
  <c r="AH23"/>
  <c r="AJ23" s="1"/>
  <c r="AH24"/>
  <c r="AJ24" s="1"/>
  <c r="AH25"/>
  <c r="AJ25" s="1"/>
  <c r="AH26"/>
  <c r="AJ26" s="1"/>
  <c r="AH27"/>
  <c r="AJ27" s="1"/>
  <c r="AH28"/>
  <c r="AJ28" s="1"/>
  <c r="AH29"/>
  <c r="AJ29" s="1"/>
  <c r="AH30"/>
  <c r="AJ30" s="1"/>
  <c r="AH31"/>
  <c r="AJ31" s="1"/>
  <c r="AH32"/>
  <c r="AJ32" s="1"/>
  <c r="AH33"/>
  <c r="AJ33" s="1"/>
  <c r="AG18"/>
  <c r="AG19"/>
  <c r="AG20"/>
  <c r="AG21"/>
  <c r="AG22"/>
  <c r="AG23"/>
  <c r="AG24"/>
  <c r="AG25"/>
  <c r="AG26"/>
  <c r="AG27"/>
  <c r="AG28"/>
  <c r="AG29"/>
  <c r="AG30"/>
  <c r="AG31"/>
  <c r="AG32"/>
  <c r="AG33"/>
  <c r="AA18"/>
  <c r="AA19"/>
  <c r="AA20"/>
  <c r="AA21"/>
  <c r="AA22"/>
  <c r="AA23"/>
  <c r="AA24"/>
  <c r="AA25"/>
  <c r="AA26"/>
  <c r="AA27"/>
  <c r="AA28"/>
  <c r="AA29"/>
  <c r="AA30"/>
  <c r="AA31"/>
  <c r="AA32"/>
  <c r="AA33"/>
  <c r="AS18"/>
  <c r="AS19"/>
  <c r="AS20"/>
  <c r="AS21"/>
  <c r="AS22"/>
  <c r="AS23"/>
  <c r="AS24"/>
  <c r="AS25"/>
  <c r="AS26"/>
  <c r="AS27"/>
  <c r="AS28"/>
  <c r="AS29"/>
  <c r="AS30"/>
  <c r="AS31"/>
  <c r="AS32"/>
  <c r="AS33"/>
  <c r="AM18"/>
  <c r="AM19"/>
  <c r="AM20"/>
  <c r="AM21"/>
  <c r="AM22"/>
  <c r="AM23"/>
  <c r="AM24"/>
  <c r="AM25"/>
  <c r="AM26"/>
  <c r="AM27"/>
  <c r="AM28"/>
  <c r="AM29"/>
  <c r="AM30"/>
  <c r="AM31"/>
  <c r="AM32"/>
  <c r="AM33"/>
  <c r="AB18"/>
  <c r="AD18" s="1"/>
  <c r="AB19"/>
  <c r="AD19" s="1"/>
  <c r="AB20"/>
  <c r="AD20" s="1"/>
  <c r="AB21"/>
  <c r="AD21" s="1"/>
  <c r="AB22"/>
  <c r="AD22" s="1"/>
  <c r="AB23"/>
  <c r="AD23" s="1"/>
  <c r="AB24"/>
  <c r="AD24" s="1"/>
  <c r="AB25"/>
  <c r="AD25" s="1"/>
  <c r="AB26"/>
  <c r="AD26" s="1"/>
  <c r="AB27"/>
  <c r="AD27" s="1"/>
  <c r="AB28"/>
  <c r="AD28" s="1"/>
  <c r="AB29"/>
  <c r="AD29" s="1"/>
  <c r="AB30"/>
  <c r="AD30" s="1"/>
  <c r="AB31"/>
  <c r="AD31" s="1"/>
  <c r="AB32"/>
  <c r="AD32" s="1"/>
  <c r="AB33"/>
  <c r="AD33" s="1"/>
  <c r="Y18"/>
  <c r="Y19"/>
  <c r="Y20"/>
  <c r="Y21"/>
  <c r="Y22"/>
  <c r="Y23"/>
  <c r="Y24"/>
  <c r="Y25"/>
  <c r="Y26"/>
  <c r="Y27"/>
  <c r="Y28"/>
  <c r="Y29"/>
  <c r="Y30"/>
  <c r="Y31"/>
  <c r="Y32"/>
  <c r="Y33"/>
  <c r="AJ34" l="1"/>
  <c r="AV34"/>
  <c r="AD34"/>
  <c r="BA34"/>
  <c r="AN18"/>
  <c r="AP18" s="1"/>
  <c r="AN19"/>
  <c r="AP19" s="1"/>
  <c r="AN23"/>
  <c r="AP23" s="1"/>
  <c r="AN26"/>
  <c r="AP26" s="1"/>
  <c r="AN27"/>
  <c r="AP27" s="1"/>
  <c r="AN28"/>
  <c r="AP28" s="1"/>
  <c r="AN29"/>
  <c r="AP29" s="1"/>
  <c r="AN30"/>
  <c r="AP30" s="1"/>
  <c r="AP34" l="1"/>
</calcChain>
</file>

<file path=xl/comments1.xml><?xml version="1.0" encoding="utf-8"?>
<comments xmlns="http://schemas.openxmlformats.org/spreadsheetml/2006/main">
  <authors>
    <author>juan.jimenez</author>
  </authors>
  <commentList>
    <comment ref="B16" authorId="0">
      <text>
        <r>
          <rPr>
            <b/>
            <sz val="8"/>
            <color indexed="81"/>
            <rFont val="Tahoma"/>
            <family val="2"/>
          </rPr>
          <t>juan.jimenez:</t>
        </r>
        <r>
          <rPr>
            <sz val="8"/>
            <color indexed="81"/>
            <rFont val="Tahoma"/>
            <family val="2"/>
          </rPr>
          <t xml:space="preserve">
Seleccionar el objetivo estrategico asociado al proceso</t>
        </r>
      </text>
    </comment>
    <comment ref="K16" authorId="0">
      <text>
        <r>
          <rPr>
            <b/>
            <sz val="8"/>
            <color indexed="81"/>
            <rFont val="Tahoma"/>
            <family val="2"/>
          </rPr>
          <t>juan.jimenez:</t>
        </r>
        <r>
          <rPr>
            <sz val="8"/>
            <color indexed="81"/>
            <rFont val="Tahoma"/>
            <family val="2"/>
          </rPr>
          <t xml:space="preserve">
Establecer el tipo programacion:
- Suma
-Constante
-Creciente
-Decreciente</t>
        </r>
      </text>
    </comment>
    <comment ref="R16" authorId="0">
      <text>
        <r>
          <rPr>
            <b/>
            <sz val="8"/>
            <color indexed="81"/>
            <rFont val="Tahoma"/>
            <family val="2"/>
          </rPr>
          <t>juan.jimenez:</t>
        </r>
        <r>
          <rPr>
            <sz val="8"/>
            <color indexed="81"/>
            <rFont val="Tahoma"/>
            <family val="2"/>
          </rPr>
          <t xml:space="preserve">
Establecer el tipo de indicador para la medicion:
- Eficacia
-Efectividad
-Eficiencia</t>
        </r>
      </text>
    </comment>
    <comment ref="T16" authorId="0">
      <text>
        <r>
          <rPr>
            <b/>
            <sz val="8"/>
            <color indexed="81"/>
            <rFont val="Tahoma"/>
            <family val="2"/>
          </rPr>
          <t>juan.jimenez:</t>
        </r>
        <r>
          <rPr>
            <sz val="8"/>
            <color indexed="81"/>
            <rFont val="Tahoma"/>
            <family val="2"/>
          </rPr>
          <t xml:space="preserve">
Establecer la o las dependencias responsables del proceso</t>
        </r>
      </text>
    </comment>
    <comment ref="U16" authorId="0">
      <text>
        <r>
          <rPr>
            <b/>
            <sz val="8"/>
            <color indexed="81"/>
            <rFont val="Tahoma"/>
            <family val="2"/>
          </rPr>
          <t>juan.jimenez:</t>
        </r>
        <r>
          <rPr>
            <sz val="8"/>
            <color indexed="81"/>
            <rFont val="Tahoma"/>
            <family val="2"/>
          </rPr>
          <t xml:space="preserve">
Dejar este apartado para el diligenciamiento en la DPSI</t>
        </r>
      </text>
    </comment>
    <comment ref="V16" authorId="0">
      <text>
        <r>
          <rPr>
            <b/>
            <sz val="8"/>
            <color indexed="81"/>
            <rFont val="Tahoma"/>
            <family val="2"/>
          </rPr>
          <t>juan.jimenez:</t>
        </r>
        <r>
          <rPr>
            <sz val="8"/>
            <color indexed="81"/>
            <rFont val="Tahoma"/>
            <family val="2"/>
          </rPr>
          <t xml:space="preserve">
Asociar la fuente de financiacion
-Recursos Inversion
-Recursos Funcionamiento</t>
        </r>
      </text>
    </comment>
    <comment ref="Z16" authorId="0">
      <text>
        <r>
          <rPr>
            <b/>
            <sz val="8"/>
            <color indexed="81"/>
            <rFont val="Tahoma"/>
            <family val="2"/>
          </rPr>
          <t>juan.jimenez:</t>
        </r>
        <r>
          <rPr>
            <sz val="8"/>
            <color indexed="81"/>
            <rFont val="Tahoma"/>
            <family val="2"/>
          </rPr>
          <t xml:space="preserve">
Cuantificar el valor total (en millones de pesos) de cada meta</t>
        </r>
      </text>
    </comment>
    <comment ref="X17" authorId="0">
      <text>
        <r>
          <rPr>
            <b/>
            <sz val="8"/>
            <color indexed="81"/>
            <rFont val="Tahoma"/>
            <family val="2"/>
          </rPr>
          <t>juan.jimenez:</t>
        </r>
        <r>
          <rPr>
            <sz val="8"/>
            <color indexed="81"/>
            <rFont val="Tahoma"/>
            <family val="2"/>
          </rPr>
          <t xml:space="preserve">
Al insertar el codigo del proyecto automaticamente se despliega el nombre del proyecto</t>
        </r>
      </text>
    </comment>
    <comment ref="E29" authorId="0">
      <text>
        <r>
          <rPr>
            <b/>
            <sz val="20"/>
            <color indexed="81"/>
            <rFont val="Tahoma"/>
            <family val="2"/>
          </rPr>
          <t>EL CUMPLIMIENTO DE LOS PLANES DE MEJORAMIENTO CON BUREAU VERITAS (CALIDAD) TENDRÁ MAYOR PESO PROPORCIONAL EN EL AVANCE DE ESTA META</t>
        </r>
      </text>
    </comment>
    <comment ref="E30" authorId="0">
      <text>
        <r>
          <rPr>
            <b/>
            <sz val="20"/>
            <color indexed="81"/>
            <rFont val="Tahoma"/>
            <family val="2"/>
          </rPr>
          <t>AMARILLO - METAS TRANSVERSALES ASOCIADAS AL MEJORAMIENTO DEL SISTEMA DE GESTIÓN DE LA ENTIDAD</t>
        </r>
      </text>
    </comment>
  </commentList>
</comments>
</file>

<file path=xl/comments2.xml><?xml version="1.0" encoding="utf-8"?>
<comments xmlns="http://schemas.openxmlformats.org/spreadsheetml/2006/main">
  <authors>
    <author>Sandy.Calderon</author>
  </authors>
  <commentList>
    <comment ref="C91" authorId="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<sst xmlns="http://schemas.openxmlformats.org/spreadsheetml/2006/main" count="357" uniqueCount="205">
  <si>
    <t xml:space="preserve">EVALUACIÓN I TRIMESTRE </t>
  </si>
  <si>
    <t xml:space="preserve">EVALUACIÓN II TRIMESTRE </t>
  </si>
  <si>
    <t xml:space="preserve">EVALUACIÓN III TRIMESTRE </t>
  </si>
  <si>
    <t xml:space="preserve">EVALUACIÓN IV TRIMESTRE </t>
  </si>
  <si>
    <t>PROGRAMADO EN LA VIGENCIA</t>
  </si>
  <si>
    <t xml:space="preserve">RESULTADO INDICADOR </t>
  </si>
  <si>
    <t>RESULTADO DE LA MEDICION</t>
  </si>
  <si>
    <t>ANÁLISIS DE AVANCE</t>
  </si>
  <si>
    <t>MEDIO DE VERIFICACIÓN</t>
  </si>
  <si>
    <t>NOMBRE DEL INDICADOR</t>
  </si>
  <si>
    <t>FORMULA DEL INDICADOR</t>
  </si>
  <si>
    <t>LINEA BASE</t>
  </si>
  <si>
    <t>UNIDAD DE MEDIDA</t>
  </si>
  <si>
    <t>TIPO DE INDICADOR</t>
  </si>
  <si>
    <t>FUENTE DE INFORMACIÓN</t>
  </si>
  <si>
    <t>RESPONSABLES DE LA ACTIVIDAD</t>
  </si>
  <si>
    <t>PROGRAMADO</t>
  </si>
  <si>
    <t>EJECUTADO</t>
  </si>
  <si>
    <t>N° OE</t>
  </si>
  <si>
    <t>OBJETIVO ESTRATÉGICO</t>
  </si>
  <si>
    <t>INDICADOR</t>
  </si>
  <si>
    <t>VALOR ESTIMADO (En millones de pesos colombianos)</t>
  </si>
  <si>
    <t>x</t>
  </si>
  <si>
    <t xml:space="preserve">ELABORÓ: </t>
  </si>
  <si>
    <t xml:space="preserve">REVISÓ: </t>
  </si>
  <si>
    <t>APROBÓ:</t>
  </si>
  <si>
    <t>Firma:</t>
  </si>
  <si>
    <r>
      <t>Nombre:</t>
    </r>
    <r>
      <rPr>
        <sz val="10"/>
        <color theme="1"/>
        <rFont val="Arial"/>
        <family val="2"/>
      </rPr>
      <t xml:space="preserve"> </t>
    </r>
  </si>
  <si>
    <t>SECRETARIA DISTRITAL DE GOBIERNO</t>
  </si>
  <si>
    <t>FINANCIACIÓN DE LA ACTIVIDAD</t>
  </si>
  <si>
    <t>FUENTE</t>
  </si>
  <si>
    <t>GF / INV</t>
  </si>
  <si>
    <t>RUBRO GASTO FUNCIONAMIENTO</t>
  </si>
  <si>
    <t xml:space="preserve">PROYECTO DE INVERSIÓN </t>
  </si>
  <si>
    <t>CODIGO</t>
  </si>
  <si>
    <t xml:space="preserve">NOMBRE </t>
  </si>
  <si>
    <t>REPORTA CB0404</t>
  </si>
  <si>
    <r>
      <t>Nombre:</t>
    </r>
    <r>
      <rPr>
        <sz val="10"/>
        <color theme="1"/>
        <rFont val="Arial"/>
        <family val="2"/>
      </rPr>
      <t xml:space="preserve"> 
</t>
    </r>
  </si>
  <si>
    <t>ADQUISICION DE BIENES</t>
  </si>
  <si>
    <t>ADQUISICION DE SERVICIOS</t>
  </si>
  <si>
    <t>SERVICIOS PUBLICOS</t>
  </si>
  <si>
    <t>GASTOS GENERALES</t>
  </si>
  <si>
    <t>SERVICIOS PERSONALES</t>
  </si>
  <si>
    <t>OTROS GASTOS GENERALES</t>
  </si>
  <si>
    <t>RUBROSFUNCIONAMIENTO</t>
  </si>
  <si>
    <t>GASTOS DE FUNCIONAMIENTO</t>
  </si>
  <si>
    <t>GASTOS DE INVERSION</t>
  </si>
  <si>
    <t>SIG</t>
  </si>
  <si>
    <t>TIPO DE PROGRAMACION</t>
  </si>
  <si>
    <t>PROGRAMACION</t>
  </si>
  <si>
    <t>SUMA</t>
  </si>
  <si>
    <t>CONSTANTE</t>
  </si>
  <si>
    <t>CRECIENTE</t>
  </si>
  <si>
    <t>DECRECIENTE</t>
  </si>
  <si>
    <t>MENSUAL</t>
  </si>
  <si>
    <t>TRIMESTRAL</t>
  </si>
  <si>
    <t>EFICIENCIA</t>
  </si>
  <si>
    <t>EFICACIA</t>
  </si>
  <si>
    <t>EFECTIVIDAD</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</si>
  <si>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</si>
  <si>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</si>
  <si>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</si>
  <si>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</si>
  <si>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</si>
  <si>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</si>
  <si>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</si>
  <si>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</si>
  <si>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</si>
  <si>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PLAN ESTRATEGICO INSTITUCIONAL</t>
  </si>
  <si>
    <t>SEGUIMIENTO PLAN GESTION DEL PROCESO</t>
  </si>
  <si>
    <t>SEMESTRAL</t>
  </si>
  <si>
    <t>ANUAL</t>
  </si>
  <si>
    <t>MEDICIONFINAL</t>
  </si>
  <si>
    <t>CONTRALORIA</t>
  </si>
  <si>
    <t>SI</t>
  </si>
  <si>
    <t>NO</t>
  </si>
  <si>
    <t>ANÁLISIS DE RESULTADO</t>
  </si>
  <si>
    <t xml:space="preserve">Producto: </t>
  </si>
  <si>
    <r>
      <rPr>
        <b/>
        <sz val="10"/>
        <color theme="1"/>
        <rFont val="Arial"/>
        <family val="2"/>
      </rPr>
      <t xml:space="preserve">Nombre:            </t>
    </r>
    <r>
      <rPr>
        <sz val="10"/>
        <color theme="1"/>
        <rFont val="Arial"/>
        <family val="2"/>
      </rPr>
      <t xml:space="preserve">
</t>
    </r>
  </si>
  <si>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</si>
  <si>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</si>
  <si>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</si>
  <si>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</si>
  <si>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OBJETIVO ESPECIFICO</t>
  </si>
  <si>
    <r>
      <t xml:space="preserve">VIGENCIA DE LA PLANEACIÓN: </t>
    </r>
    <r>
      <rPr>
        <sz val="10"/>
        <rFont val="Arial"/>
        <family val="2"/>
      </rPr>
      <t>2017</t>
    </r>
  </si>
  <si>
    <t>TIPO DE META</t>
  </si>
  <si>
    <t>MEJORA</t>
  </si>
  <si>
    <t>META PLAN DE GESTION VIGENCIA</t>
  </si>
  <si>
    <t>META CUATRIENAL PLAN ESTRATEGICO SDG</t>
  </si>
  <si>
    <t>I TRI</t>
  </si>
  <si>
    <t>II TRI</t>
  </si>
  <si>
    <t>III TRI</t>
  </si>
  <si>
    <t>IV TRI</t>
  </si>
  <si>
    <t>EVALUACIÓN FINAL PLAN DE GESTION</t>
  </si>
  <si>
    <t>Mantener el 100% de las acciones correctivas asignadas al proceso con relación a planes de mejoramiento interno/externo documentadas y vigentes</t>
  </si>
  <si>
    <t>Línea base del perfil del riesgo</t>
  </si>
  <si>
    <t>(No. De acciones de plan de mejoramiento responsabilidad del proceso documentadas y vigentes/No. De acciones bajo responsabilidad del proceso)*100</t>
  </si>
  <si>
    <t>TOTAL PROGRAMACION VIGENCIA</t>
  </si>
  <si>
    <t>(No. De acciones del plan anticorrupción cumplidas en el trimestre/No. De acciones del plan antocorrupción formuladas para el trimestre en la versión vigente del plan anticorrupción)*100</t>
  </si>
  <si>
    <t>TOTAL PLAN DE GESTIÓN</t>
  </si>
  <si>
    <t>PONDERACIÓN DE LA META</t>
  </si>
  <si>
    <t>Cumplir con el 100% de reportes de riesgos y servicio no conforme del proceso de manera oportuna con destino a la mejora del Sistema de Gestión de la Entidad</t>
  </si>
  <si>
    <t>Asistir al 100% de las mesas de trabajo, comités o instancias de decisión o consulta relacionadas con el Sistema de Gestión de la Entidad</t>
  </si>
  <si>
    <t>Porcentaje de Cumplimiento Trimestre I</t>
  </si>
  <si>
    <t>Porcentaje de Cumplimiento Trimestre II</t>
  </si>
  <si>
    <t>Porcentaje de Cumplimiento Trimestre III</t>
  </si>
  <si>
    <t>Porcentaje de Cumplimiento Trimestre IV</t>
  </si>
  <si>
    <t>Porcentaje de Cumplimiento PLAN DE GESTIÓN 2017</t>
  </si>
  <si>
    <t>Promover la modernización institucional con enfoque basado en resultados que garantice el manejo eficaz y eficiente de los recursos</t>
  </si>
  <si>
    <t>RUTINARIA</t>
  </si>
  <si>
    <t>6. Integrar las herramientas de planeación, gestión y control, con enfoque de innovación, mejoramiento continuo, responsabilidad social, desarrollo integral del talento humano y transparencia</t>
  </si>
  <si>
    <t>Emitir los conceptos jurídicos requeridos, gestionar los procedimientos de su competencia y ejercer la representación judicial y extrajudicial en los términos preescritos.</t>
  </si>
  <si>
    <t>Representar en el 100% de las actuaciones judiciales y extrajudiciales de conformidad con las facultades y tiempos establecidos en la normatividad vigente</t>
  </si>
  <si>
    <t>Emitir el 100% de los conceptos jurídicos requeridos durante los tiempos establecidos</t>
  </si>
  <si>
    <t>Atender oportunamente el 100% de las tutelas</t>
  </si>
  <si>
    <t>Dependencia:DIRECCION JURIDICA</t>
  </si>
  <si>
    <t>RETADORA (MEJORA)</t>
  </si>
  <si>
    <t>SOSTENIBILIDAD DEL SISTEMA DE GESTIÓN</t>
  </si>
  <si>
    <t>Establecer linea base del perfil de riesgo del proceso aplicando metodologia del manual de gestión del riesgo 1D-PGE-M4</t>
  </si>
  <si>
    <t>SOTENIBILIDAD DEL SISTEMA DE GESTIÓN</t>
  </si>
  <si>
    <t>(No. de reportes remitidos oportunamente a la OAP/ No. De reportes relacionados con el Sistema de gestion de la entidad)*100</t>
  </si>
  <si>
    <t>(No. de espacios en las que se participó/ No. de espacios convocados relacionados con el Sistema de gestion de la entidad)*100</t>
  </si>
  <si>
    <t>Cumplir el 100% del Plan de Actualización de la documentación del Sistema de Gestión de la Entidad correspondientes al proceso</t>
  </si>
  <si>
    <t>(No. De Documentos actualizados según el  Plan/No. De Documentos previstos para actualización en el Plan  )*100</t>
  </si>
  <si>
    <t xml:space="preserve">
Representar  a la entidad en el 100% de los procesos judiciales,  extrajudiciales y actuaciones administrativas debidamente notificadas a la Dirección Jurídica de confirmidad con las facultades y en los términos establecidos en la normatividad vigente. 
</t>
  </si>
  <si>
    <t>Tramitar el 100% solicitudes de viabilidad jurídica solicitados a la Dirección Jurídica</t>
  </si>
  <si>
    <t>Emitir el 100% de los conceptos jurídicos requeridos durante los tiempos establecidos en la Ley que sean de competencia de la Secretaría Distrital de Gobierno.</t>
  </si>
  <si>
    <t xml:space="preserve">Tramitar  el 100% de las tutelas remitidas a la Dirección Jurídica,  notificadas o  recibidas a traves del sistema Orfeo con las facultades y en los términos establecidos por el juzgado de origen. </t>
  </si>
  <si>
    <t>Realizar dos (2) sensibilizaciones asociadas a los temas jurídicos que sean compentencia de la SDG durante la vigencia</t>
  </si>
  <si>
    <t xml:space="preserve">Responder el 100% de las solicitudes de actividades de aglomeración que se efectuen atraves de SUGA que sean de competencia de la Dirección Jurídica dentro de los 15 días habiles al cumplimiento de la Ley. </t>
  </si>
  <si>
    <t xml:space="preserve">Responder el 100% de los Derechos de Petición remitidos a la Dirección Jurídica. </t>
  </si>
  <si>
    <t xml:space="preserve">Tramitar el 100% solicitudes de viabilidad jurídica.  </t>
  </si>
  <si>
    <t>Responder el 100% de las solicitudes de actividades de aglomeración que se efectuen atraves de SUGA.</t>
  </si>
  <si>
    <t xml:space="preserve">% De representación judicial y extrajudicial </t>
  </si>
  <si>
    <t>( Total de procesos atendidos) / ( # de procesos  judiciales, extrajudiciales y administrativos debidamente notificados) * 100</t>
  </si>
  <si>
    <t>% de solicitudes de viabilidad jurídica tramitados</t>
  </si>
  <si>
    <t>( Total de solicitudes de viabilidad jurídica tramitados) / ( # solicitudes de viabilidad jurídica recibidos) * 100</t>
  </si>
  <si>
    <t>% de respuesta a la solicitud de conceptos jurídicos que sean de competencia de la SDG.</t>
  </si>
  <si>
    <r>
      <rPr>
        <sz val="10"/>
        <color theme="1"/>
        <rFont val="Arial"/>
        <family val="2"/>
      </rPr>
      <t>(Total de conceptos jurídicos emitidos) / ( # total de conceptos solicitados que sean competencia de la SDG) * 100</t>
    </r>
    <r>
      <rPr>
        <sz val="14"/>
        <color theme="1"/>
        <rFont val="Arial Narrow"/>
        <family val="2"/>
      </rPr>
      <t xml:space="preserve"> </t>
    </r>
  </si>
  <si>
    <t xml:space="preserve">% de tutelas tramitadas en los términos otorgados. </t>
  </si>
  <si>
    <t>(Total de tutelas tramitadas en los terminos establecidos por el juzgado)  / (total de tutelas notificadas o recibidas por los aplicativos ) * 100</t>
  </si>
  <si>
    <t>Número de sensibilizaciones asociadas a los temas jurídicos que sean compentencia de la SDG durante la vigencia</t>
  </si>
  <si>
    <t>Sumatoria de sensibilizaciones realizadas durante la vigencia</t>
  </si>
  <si>
    <t xml:space="preserve">% de Solicitudes tramitadas de aglomeraciones atraves de SUGA. </t>
  </si>
  <si>
    <t xml:space="preserve">(Total de resoluciones de autorizacion o negación de actividades de aglomeracion de público emitidas por la Direccion JurÍdica  ) / ( # Total de registro de actividades de aglomeracón atravez de SUGA ) * 100 </t>
  </si>
  <si>
    <t xml:space="preserve">% de respuesta a los derechos de petición en los términos establecidos. </t>
  </si>
  <si>
    <t>(Total de derechos de petición tramitados en los termionos establecidos por la Ley  ) / ( # Total de derechos de petición radicados en la Dirección Jurídica. ) * 100</t>
  </si>
  <si>
    <t>100% ( Fuente plan de Gestión 2016)</t>
  </si>
  <si>
    <t>% de procesos y actuaciones  atendidos</t>
  </si>
  <si>
    <t>1.Informes de gestión trimestrales que remiten los abogados.
2.SIPROJ. 
3. Rama Judicial (En los que aplica).
4. Orfeo
5. Outlook</t>
  </si>
  <si>
    <t xml:space="preserve">
Área funcional de   Representación Judical y extrajudicial. </t>
  </si>
  <si>
    <t>N/A</t>
  </si>
  <si>
    <t>1. ORFEO</t>
  </si>
  <si>
    <t xml:space="preserve">Equipo de Conceptos </t>
  </si>
  <si>
    <t>% de conceptos emitidos</t>
  </si>
  <si>
    <t xml:space="preserve">1.ORFEO 
2. Tabla de excel
 </t>
  </si>
  <si>
    <t>% de tutelas tramitadas en los terminos establecidos por el juzgado</t>
  </si>
  <si>
    <t xml:space="preserve">1: Tabla de excel 
2. SIPROJ
3. ORFEO
4. Outlook </t>
  </si>
  <si>
    <t xml:space="preserve">
Área funcional de   Representación Judical y extrajudicial. ( Tutelas)</t>
  </si>
  <si>
    <t>Acta de capacitación</t>
  </si>
  <si>
    <t xml:space="preserve">% de resoluciones emitidas autorizando o negando actividades de aglomeración </t>
  </si>
  <si>
    <t xml:space="preserve">1. SUGA
2.Tabla en Excel control de consecutivos de los actos administrativos. </t>
  </si>
  <si>
    <t>Equipo SUGA</t>
  </si>
  <si>
    <t>% de derechos de petición tramitados en los terminos establecidos por la Ley.</t>
  </si>
  <si>
    <t>1. ORFEO
2. OUTLOOK</t>
  </si>
  <si>
    <t>Dirección Jurídica</t>
  </si>
  <si>
    <t xml:space="preserve">% de actos administrativos sustanciados </t>
  </si>
  <si>
    <t>Despacho</t>
  </si>
  <si>
    <t>Porcentaje de documentos juridicos remitidos a despacho controlados</t>
  </si>
  <si>
    <t>1. Base de datos de documentos remitidos para firma del Secretario</t>
  </si>
  <si>
    <t>Consumo de papel 2017</t>
  </si>
  <si>
    <t>Datos entregados por la Dirección Administrativa</t>
  </si>
  <si>
    <t>Linea Base Perfil del Riesgo</t>
  </si>
  <si>
    <t>Reportes Gestión del Riesgo</t>
  </si>
  <si>
    <t>Acciones correctivas documentadas y vigentes</t>
  </si>
  <si>
    <t>Acciones Correctivas Actualizadas y Documentadas</t>
  </si>
  <si>
    <t>Aplicativo SIG MEJORA</t>
  </si>
  <si>
    <t>Cumplimiento en reportes de riesgos de manera oportuna</t>
  </si>
  <si>
    <t>Reportes de Riesgos y Servicio No Conforme</t>
  </si>
  <si>
    <t>Asistencia a las mesas de trabajo relacionadas con el Sistema de Gestión</t>
  </si>
  <si>
    <t>Asistencia a mesas de trabajo, comites o instancias de desición</t>
  </si>
  <si>
    <t>Actas
Memorandos
Correos</t>
  </si>
  <si>
    <t>Cumplimiento del plan de actualización de los procesos en el marco del Sistema de Gestión</t>
  </si>
  <si>
    <t>Plan de Actualización de la Documentación</t>
  </si>
  <si>
    <t>Cumplimiento oportuno al 100% de las actividades consignadas en el plan anticorrupción 2017 o asignadas formalmente en virtud  de su implementaciòn, a desarrollar en el respectivo trimestre según el cronograma establecido en el Plan Publicado.</t>
  </si>
  <si>
    <t>Cumplimiento oportuno Plan Anticorrupción 2017</t>
  </si>
  <si>
    <t>Actividades Cumplidas del Plan Anticorrupción</t>
  </si>
  <si>
    <t>Seguimiento Plan Anticorrupción</t>
  </si>
  <si>
    <r>
      <t>Objetivo Proceso:</t>
    </r>
    <r>
      <rPr>
        <sz val="10"/>
        <rFont val="Arial"/>
        <family val="2"/>
      </rPr>
      <t xml:space="preserve"> Ejercer la asesoría jurídica, defensa judicial y extrajudicial de la Entidad, de forma oportuna, ágil y eficaz, a través del análisis, conceptualización, sustanciación y la defensa de los intereses jurídicos para la prevención del daño antijurídico y brindar seguridad jurídica, mediante la emisión de actos administrativos, conceptos y el ejercicio de actuaciones judiciales y extrajudiciales conforme a derecho</t>
    </r>
  </si>
  <si>
    <r>
      <t>Líder del  Proceso:</t>
    </r>
    <r>
      <rPr>
        <sz val="10"/>
        <rFont val="Arial"/>
        <family val="2"/>
      </rPr>
      <t xml:space="preserve"> DIRECTORA JURIDICA - ADRIANA LUCÍA JIMÉNEZ RODRÍGUEZ. </t>
    </r>
  </si>
  <si>
    <t xml:space="preserve">Sustanciar el 100% de los actos administrativos de segunda instancia que sean competencia del Secretario (a) Distrital de Gobierno   </t>
  </si>
  <si>
    <r>
      <t>Alcance del Proceso:</t>
    </r>
    <r>
      <rPr>
        <sz val="10"/>
        <rFont val="Arial"/>
        <family val="2"/>
      </rPr>
      <t xml:space="preserve"> </t>
    </r>
  </si>
  <si>
    <r>
      <rPr>
        <sz val="10"/>
        <color theme="1"/>
        <rFont val="Arial"/>
        <family val="2"/>
      </rPr>
      <t>Responder el 100% de los Derechos de Petición remitidos a la Dirección Jurídica.</t>
    </r>
    <r>
      <rPr>
        <sz val="10"/>
        <color theme="0"/>
        <rFont val="Arial"/>
        <family val="2"/>
      </rPr>
      <t xml:space="preserve"> </t>
    </r>
  </si>
  <si>
    <r>
      <rPr>
        <sz val="10"/>
        <color theme="1"/>
        <rFont val="Arial"/>
        <family val="2"/>
      </rPr>
      <t>Sustanciar el 100% los actos administrativos de segunda instancia que sean competencia del Secretario(a) Distrital de Gobierno.</t>
    </r>
    <r>
      <rPr>
        <b/>
        <sz val="10"/>
        <color theme="0"/>
        <rFont val="Arial"/>
        <family val="2"/>
      </rPr>
      <t xml:space="preserve"> </t>
    </r>
  </si>
  <si>
    <t>%  de actos administrativos de segunda instancia que sean de competencia del Secretaroa) Distrital de Gobierno</t>
  </si>
  <si>
    <t xml:space="preserve">Revisar el 100% de los documentos jurídicos que sean remitidos al despacho para la firma del Secretario. </t>
  </si>
  <si>
    <t>% de documentos  jurídicos revisados que sean remitidos al despacho para la firma del Secretario.</t>
  </si>
  <si>
    <t>(Documentos juridicos revisados  remitidos para firma del secretario /Total de documentos juridicos  revisados para la firma del secretario remitidos a despacho)*100</t>
  </si>
  <si>
    <t>IVC</t>
  </si>
  <si>
    <t>Controlar el 100% de los documentos juridicos que sean remitidos al despacho para la firma del Secretario</t>
  </si>
  <si>
    <t>( Total de actos administrativos de la Dirección  Jurídica sustanciados) / ( # total de actos adminsitrativos requeridos para sustanciación).</t>
  </si>
  <si>
    <t>Establecer la línea base del consumo de papel del proceso durante la vigencia 2017, según la herramienta entregada por la Oficina Asesora de Planeación</t>
  </si>
  <si>
    <t>SOSTENIBILDIAD DEL SISTEMA DE GESTIÓN</t>
  </si>
  <si>
    <t>Línea base del consumo de papel del proceso establecida</t>
  </si>
  <si>
    <t>Línea base del consumo de papel del proceso</t>
  </si>
</sst>
</file>

<file path=xl/styles.xml><?xml version="1.0" encoding="utf-8"?>
<styleSheet xmlns="http://schemas.openxmlformats.org/spreadsheetml/2006/main">
  <numFmts count="6">
    <numFmt numFmtId="44" formatCode="_-* #,##0.00\ &quot;€&quot;_-;\-* #,##0.00\ &quot;€&quot;_-;_-* &quot;-&quot;??\ &quot;€&quot;_-;_-@_-"/>
    <numFmt numFmtId="43" formatCode="_-* #,##0.00\ _€_-;\-* #,##0.00\ _€_-;_-* &quot;-&quot;??\ _€_-;_-@_-"/>
    <numFmt numFmtId="164" formatCode="0.0%"/>
    <numFmt numFmtId="165" formatCode="0.0"/>
    <numFmt numFmtId="166" formatCode="[$$-240A]\ #,##0.00"/>
    <numFmt numFmtId="167" formatCode="* #,##0.00&quot;    &quot;;\-* #,##0.00&quot;    &quot;;* \-#&quot;    &quot;;@\ "/>
  </numFmts>
  <fonts count="28">
    <font>
      <sz val="11"/>
      <color theme="1"/>
      <name val="Calibri"/>
      <family val="2"/>
      <scheme val="minor"/>
    </font>
    <font>
      <sz val="11"/>
      <color theme="1"/>
      <name val="Calibri"/>
      <family val="2"/>
      <scheme val="minor"/>
    </font>
    <font>
      <b/>
      <sz val="10"/>
      <name val="Arial"/>
      <family val="2"/>
    </font>
    <font>
      <sz val="10"/>
      <name val="Arial"/>
      <family val="2"/>
    </font>
    <font>
      <sz val="10"/>
      <color theme="1"/>
      <name val="Calibri"/>
      <family val="2"/>
      <scheme val="minor"/>
    </font>
    <font>
      <sz val="10"/>
      <color indexed="8"/>
      <name val="Arial"/>
      <family val="2"/>
    </font>
    <font>
      <b/>
      <sz val="10"/>
      <color indexed="8"/>
      <name val="Arial"/>
      <family val="2"/>
    </font>
    <font>
      <b/>
      <sz val="10"/>
      <color theme="1"/>
      <name val="Calibri"/>
      <family val="2"/>
      <scheme val="minor"/>
    </font>
    <font>
      <sz val="10"/>
      <color theme="1"/>
      <name val="Arial"/>
      <family val="2"/>
    </font>
    <font>
      <sz val="12"/>
      <color theme="1"/>
      <name val="Arial"/>
      <family val="2"/>
    </font>
    <font>
      <b/>
      <sz val="10"/>
      <color theme="1"/>
      <name val="Arial"/>
      <family val="2"/>
    </font>
    <font>
      <sz val="11"/>
      <color theme="1"/>
      <name val="Arial"/>
      <family val="2"/>
    </font>
    <font>
      <sz val="8"/>
      <color indexed="81"/>
      <name val="Tahoma"/>
      <family val="2"/>
    </font>
    <font>
      <b/>
      <sz val="8"/>
      <color indexed="81"/>
      <name val="Tahoma"/>
      <family val="2"/>
    </font>
    <font>
      <b/>
      <sz val="18"/>
      <color theme="1"/>
      <name val="Calibri"/>
      <family val="2"/>
      <scheme val="minor"/>
    </font>
    <font>
      <sz val="14"/>
      <color theme="1"/>
      <name val="Arial Narrow"/>
      <family val="2"/>
    </font>
    <font>
      <sz val="14"/>
      <name val="Arial Narrow"/>
      <family val="2"/>
    </font>
    <font>
      <sz val="14"/>
      <color rgb="FFFF0000"/>
      <name val="Arial Narrow"/>
      <family val="2"/>
    </font>
    <font>
      <sz val="14"/>
      <color theme="1"/>
      <name val="Arial"/>
      <family val="2"/>
    </font>
    <font>
      <sz val="11"/>
      <name val="Calibri"/>
      <family val="2"/>
      <scheme val="minor"/>
    </font>
    <font>
      <b/>
      <sz val="20"/>
      <color indexed="81"/>
      <name val="Tahoma"/>
      <family val="2"/>
    </font>
    <font>
      <b/>
      <sz val="11"/>
      <color theme="1"/>
      <name val="Arial"/>
      <family val="2"/>
    </font>
    <font>
      <b/>
      <sz val="20"/>
      <color theme="1"/>
      <name val="Arial"/>
      <family val="2"/>
    </font>
    <font>
      <b/>
      <sz val="26"/>
      <color theme="1"/>
      <name val="Arial"/>
      <family val="2"/>
    </font>
    <font>
      <b/>
      <sz val="28"/>
      <color theme="1"/>
      <name val="Arial"/>
      <family val="2"/>
    </font>
    <font>
      <b/>
      <sz val="22"/>
      <name val="Arial"/>
      <family val="2"/>
    </font>
    <font>
      <b/>
      <sz val="10"/>
      <color theme="0"/>
      <name val="Arial"/>
      <family val="2"/>
    </font>
    <font>
      <sz val="10"/>
      <color theme="0"/>
      <name val="Arial"/>
      <family val="2"/>
    </font>
  </fonts>
  <fills count="2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0070C0"/>
        <bgColor indexed="64"/>
      </patternFill>
    </fill>
    <fill>
      <patternFill patternType="solid">
        <fgColor theme="4" tint="0.39997558519241921"/>
        <bgColor indexed="64"/>
      </patternFill>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6" tint="0.59999389629810485"/>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4"/>
        <bgColor indexed="64"/>
      </patternFill>
    </fill>
    <fill>
      <patternFill patternType="solid">
        <fgColor theme="6"/>
        <bgColor indexed="64"/>
      </patternFill>
    </fill>
    <fill>
      <patternFill patternType="solid">
        <fgColor theme="6" tint="0.39997558519241921"/>
        <bgColor indexed="64"/>
      </patternFill>
    </fill>
    <fill>
      <patternFill patternType="solid">
        <fgColor theme="9"/>
        <bgColor indexed="64"/>
      </patternFill>
    </fill>
    <fill>
      <patternFill patternType="solid">
        <fgColor theme="0" tint="-0.249977111117893"/>
        <bgColor indexed="64"/>
      </patternFill>
    </fill>
    <fill>
      <patternFill patternType="solid">
        <fgColor theme="2"/>
        <bgColor indexed="64"/>
      </patternFill>
    </fill>
    <fill>
      <patternFill patternType="solid">
        <fgColor rgb="FFFF0000"/>
        <bgColor indexed="64"/>
      </patternFill>
    </fill>
    <fill>
      <patternFill patternType="solid">
        <fgColor rgb="FF00FF00"/>
        <bgColor indexed="64"/>
      </patternFill>
    </fill>
  </fills>
  <borders count="19">
    <border>
      <left/>
      <right/>
      <top/>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auto="1"/>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xf numFmtId="9" fontId="3" fillId="0" borderId="0" applyFill="0" applyBorder="0" applyAlignment="0" applyProtection="0"/>
    <xf numFmtId="9" fontId="3" fillId="0" borderId="0" applyFill="0" applyBorder="0" applyAlignment="0" applyProtection="0"/>
    <xf numFmtId="167" fontId="3" fillId="0" borderId="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cellStyleXfs>
  <cellXfs count="209">
    <xf numFmtId="0" fontId="0" fillId="0" borderId="0" xfId="0"/>
    <xf numFmtId="0" fontId="4" fillId="2" borderId="0" xfId="0" applyFont="1" applyFill="1"/>
    <xf numFmtId="0" fontId="3" fillId="2" borderId="2"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Alignment="1">
      <alignment horizontal="center"/>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9" fontId="3" fillId="2" borderId="5" xfId="3"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9" fontId="8" fillId="2" borderId="5" xfId="3" applyFont="1" applyFill="1" applyBorder="1" applyAlignment="1">
      <alignment horizontal="center" vertical="center" wrapText="1"/>
    </xf>
    <xf numFmtId="0" fontId="8" fillId="2" borderId="0" xfId="0" applyFont="1" applyFill="1" applyBorder="1" applyAlignment="1">
      <alignment vertical="center" wrapText="1"/>
    </xf>
    <xf numFmtId="0" fontId="8" fillId="2" borderId="0" xfId="0" applyFont="1" applyFill="1"/>
    <xf numFmtId="0" fontId="4" fillId="2" borderId="0" xfId="0" applyFont="1" applyFill="1" applyAlignment="1">
      <alignment vertical="top" wrapText="1"/>
    </xf>
    <xf numFmtId="0" fontId="6" fillId="8" borderId="5"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7" fillId="2" borderId="0" xfId="0" applyFont="1" applyFill="1" applyBorder="1" applyAlignment="1">
      <alignment vertical="center"/>
    </xf>
    <xf numFmtId="0" fontId="6" fillId="2" borderId="0" xfId="0" applyFont="1" applyFill="1" applyBorder="1" applyAlignment="1">
      <alignment horizontal="center" vertical="center" wrapText="1"/>
    </xf>
    <xf numFmtId="0" fontId="4" fillId="2" borderId="0" xfId="0" applyFont="1" applyFill="1" applyBorder="1"/>
    <xf numFmtId="0" fontId="8" fillId="2" borderId="5" xfId="0" applyFont="1" applyFill="1" applyBorder="1" applyAlignment="1">
      <alignment horizontal="center" vertical="center" wrapText="1"/>
    </xf>
    <xf numFmtId="0" fontId="11" fillId="0" borderId="14" xfId="0" applyFont="1" applyFill="1" applyBorder="1" applyAlignment="1">
      <alignment horizontal="justify" vertical="center" wrapText="1"/>
    </xf>
    <xf numFmtId="0" fontId="11" fillId="0" borderId="5" xfId="0" applyFont="1" applyFill="1" applyBorder="1" applyAlignment="1">
      <alignment horizontal="center" vertical="center" wrapText="1"/>
    </xf>
    <xf numFmtId="0" fontId="0" fillId="0" borderId="0" xfId="0" applyAlignment="1">
      <alignment wrapText="1"/>
    </xf>
    <xf numFmtId="0" fontId="11" fillId="0" borderId="7" xfId="0" applyFont="1" applyFill="1" applyBorder="1" applyAlignment="1">
      <alignment horizontal="justify" vertical="center" wrapText="1"/>
    </xf>
    <xf numFmtId="0" fontId="11" fillId="0" borderId="5" xfId="0" applyFont="1" applyFill="1" applyBorder="1" applyAlignment="1">
      <alignment horizontal="justify" vertical="center" wrapText="1"/>
    </xf>
    <xf numFmtId="0" fontId="11" fillId="0" borderId="8" xfId="0" applyFont="1" applyFill="1" applyBorder="1" applyAlignment="1">
      <alignment horizontal="justify" vertical="center" wrapText="1"/>
    </xf>
    <xf numFmtId="0" fontId="11" fillId="0" borderId="10" xfId="0" applyFont="1" applyFill="1" applyBorder="1" applyAlignment="1">
      <alignment horizontal="justify" vertical="center" wrapText="1"/>
    </xf>
    <xf numFmtId="0" fontId="11" fillId="0" borderId="6"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5" fillId="2" borderId="0" xfId="0" applyFont="1" applyFill="1" applyBorder="1" applyAlignment="1">
      <alignment horizontal="center"/>
    </xf>
    <xf numFmtId="0" fontId="8" fillId="2" borderId="5" xfId="3" applyNumberFormat="1" applyFont="1" applyFill="1" applyBorder="1" applyAlignment="1">
      <alignment horizontal="center" vertical="center" wrapText="1"/>
    </xf>
    <xf numFmtId="0" fontId="9" fillId="0" borderId="0" xfId="0" applyFont="1" applyAlignment="1">
      <alignment horizontal="justify"/>
    </xf>
    <xf numFmtId="0" fontId="15" fillId="13" borderId="3" xfId="0" applyFont="1" applyFill="1" applyBorder="1" applyAlignment="1">
      <alignment horizontal="justify" vertical="center" wrapText="1"/>
    </xf>
    <xf numFmtId="0" fontId="15" fillId="2" borderId="3" xfId="0" applyFont="1" applyFill="1" applyBorder="1" applyAlignment="1">
      <alignment horizontal="justify" vertical="center" wrapText="1"/>
    </xf>
    <xf numFmtId="0" fontId="16" fillId="7" borderId="5" xfId="0" applyFont="1" applyFill="1" applyBorder="1" applyAlignment="1">
      <alignment horizontal="center" vertical="center" wrapText="1"/>
    </xf>
    <xf numFmtId="0" fontId="16" fillId="7" borderId="5" xfId="0" applyFont="1" applyFill="1" applyBorder="1" applyAlignment="1">
      <alignment horizontal="justify" vertical="center" wrapText="1"/>
    </xf>
    <xf numFmtId="0" fontId="15" fillId="7" borderId="3" xfId="0" applyFont="1" applyFill="1" applyBorder="1" applyAlignment="1">
      <alignment horizontal="justify" vertical="center" wrapText="1"/>
    </xf>
    <xf numFmtId="0" fontId="15" fillId="7" borderId="9" xfId="0" applyFont="1" applyFill="1" applyBorder="1" applyAlignment="1">
      <alignment horizontal="justify" vertical="center" wrapText="1"/>
    </xf>
    <xf numFmtId="0" fontId="16" fillId="3" borderId="13" xfId="0" applyFont="1" applyFill="1" applyBorder="1" applyAlignment="1">
      <alignment horizontal="justify" vertical="center" wrapText="1"/>
    </xf>
    <xf numFmtId="0" fontId="16" fillId="3" borderId="3" xfId="0" applyFont="1" applyFill="1" applyBorder="1" applyAlignment="1">
      <alignment horizontal="justify" vertical="center" wrapText="1"/>
    </xf>
    <xf numFmtId="0" fontId="16" fillId="14" borderId="5" xfId="0" applyFont="1" applyFill="1" applyBorder="1" applyAlignment="1">
      <alignment horizontal="justify" vertical="center" wrapText="1"/>
    </xf>
    <xf numFmtId="0" fontId="16" fillId="14" borderId="3" xfId="0" applyFont="1" applyFill="1" applyBorder="1" applyAlignment="1">
      <alignment horizontal="justify" vertical="center" wrapText="1"/>
    </xf>
    <xf numFmtId="0" fontId="16" fillId="15" borderId="3" xfId="0" applyFont="1" applyFill="1" applyBorder="1" applyAlignment="1">
      <alignment horizontal="justify" vertical="center" wrapText="1"/>
    </xf>
    <xf numFmtId="0" fontId="15" fillId="15" borderId="12" xfId="0" applyFont="1" applyFill="1" applyBorder="1" applyAlignment="1">
      <alignment horizontal="justify" vertical="center" wrapText="1"/>
    </xf>
    <xf numFmtId="0" fontId="15" fillId="15" borderId="3" xfId="0" applyFont="1" applyFill="1" applyBorder="1" applyAlignment="1">
      <alignment horizontal="justify" vertical="center" wrapText="1"/>
    </xf>
    <xf numFmtId="0" fontId="16" fillId="15" borderId="5" xfId="0" applyFont="1" applyFill="1" applyBorder="1" applyAlignment="1">
      <alignment vertical="center" wrapText="1"/>
    </xf>
    <xf numFmtId="0" fontId="15" fillId="16" borderId="13" xfId="0" applyFont="1" applyFill="1" applyBorder="1" applyAlignment="1">
      <alignment horizontal="justify" vertical="center" wrapText="1"/>
    </xf>
    <xf numFmtId="0" fontId="15" fillId="16" borderId="3" xfId="0" applyFont="1" applyFill="1" applyBorder="1" applyAlignment="1">
      <alignment horizontal="justify" vertical="center" wrapText="1"/>
    </xf>
    <xf numFmtId="0" fontId="16" fillId="16" borderId="3" xfId="0" applyFont="1" applyFill="1" applyBorder="1" applyAlignment="1">
      <alignment horizontal="justify" vertical="center" wrapText="1"/>
    </xf>
    <xf numFmtId="0" fontId="17" fillId="16" borderId="3" xfId="0" applyFont="1" applyFill="1" applyBorder="1" applyAlignment="1">
      <alignment horizontal="justify" vertical="center" wrapText="1"/>
    </xf>
    <xf numFmtId="0" fontId="15" fillId="16" borderId="11" xfId="0" applyFont="1" applyFill="1" applyBorder="1" applyAlignment="1">
      <alignment horizontal="left" vertical="center" wrapText="1"/>
    </xf>
    <xf numFmtId="0" fontId="15" fillId="16" borderId="9" xfId="0" applyFont="1" applyFill="1" applyBorder="1" applyAlignment="1">
      <alignment horizontal="justify" vertical="center" wrapText="1"/>
    </xf>
    <xf numFmtId="0" fontId="16" fillId="16" borderId="13" xfId="0" applyFont="1" applyFill="1" applyBorder="1" applyAlignment="1">
      <alignment horizontal="justify" vertical="center" wrapText="1"/>
    </xf>
    <xf numFmtId="0" fontId="16" fillId="16" borderId="9" xfId="0" applyFont="1" applyFill="1" applyBorder="1" applyAlignment="1">
      <alignment horizontal="justify" vertical="center" wrapText="1"/>
    </xf>
    <xf numFmtId="0" fontId="6"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6" xfId="0" applyFont="1" applyFill="1" applyBorder="1" applyAlignment="1">
      <alignment vertical="center" wrapText="1"/>
    </xf>
    <xf numFmtId="0" fontId="2" fillId="5" borderId="6" xfId="0" applyFont="1" applyFill="1" applyBorder="1" applyAlignment="1">
      <alignment horizontal="center" vertical="center" wrapText="1"/>
    </xf>
    <xf numFmtId="0" fontId="7" fillId="5" borderId="6" xfId="0" applyFont="1" applyFill="1" applyBorder="1"/>
    <xf numFmtId="0" fontId="2" fillId="6" borderId="5"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17" borderId="5" xfId="0" applyFont="1" applyFill="1" applyBorder="1" applyAlignment="1">
      <alignment horizontal="center" vertical="center" wrapText="1"/>
    </xf>
    <xf numFmtId="0" fontId="2" fillId="19" borderId="5" xfId="0" applyFont="1" applyFill="1" applyBorder="1" applyAlignment="1">
      <alignment horizontal="center" vertical="center" wrapText="1"/>
    </xf>
    <xf numFmtId="9" fontId="3" fillId="2" borderId="0" xfId="3" applyFont="1" applyFill="1" applyBorder="1" applyAlignment="1">
      <alignment horizontal="center" vertical="center" wrapText="1"/>
    </xf>
    <xf numFmtId="0" fontId="2" fillId="18" borderId="5" xfId="0" applyFont="1" applyFill="1" applyBorder="1" applyAlignment="1">
      <alignment horizontal="center" vertical="center" wrapText="1"/>
    </xf>
    <xf numFmtId="0" fontId="2" fillId="2" borderId="5" xfId="0" applyFont="1" applyFill="1" applyBorder="1" applyAlignment="1">
      <alignment horizontal="justify" vertical="center" wrapText="1"/>
    </xf>
    <xf numFmtId="9" fontId="3" fillId="2" borderId="5" xfId="3"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justify" vertical="center" wrapText="1"/>
      <protection locked="0"/>
    </xf>
    <xf numFmtId="0" fontId="8" fillId="2" borderId="5" xfId="0" applyFont="1" applyFill="1" applyBorder="1" applyAlignment="1" applyProtection="1">
      <alignment horizontal="center" vertical="center" wrapText="1"/>
      <protection locked="0"/>
    </xf>
    <xf numFmtId="9" fontId="8" fillId="2" borderId="5" xfId="3" applyFont="1" applyFill="1" applyBorder="1" applyAlignment="1" applyProtection="1">
      <alignment horizontal="center" vertical="center" wrapText="1"/>
      <protection locked="0"/>
    </xf>
    <xf numFmtId="9" fontId="8" fillId="2" borderId="5" xfId="0" applyNumberFormat="1" applyFont="1" applyFill="1" applyBorder="1" applyAlignment="1" applyProtection="1">
      <alignment horizontal="center" vertical="center" wrapText="1"/>
      <protection locked="0"/>
    </xf>
    <xf numFmtId="164" fontId="8" fillId="2" borderId="5" xfId="3" applyNumberFormat="1" applyFont="1" applyFill="1" applyBorder="1" applyAlignment="1" applyProtection="1">
      <alignment horizontal="center" vertical="center" wrapText="1"/>
      <protection locked="0"/>
    </xf>
    <xf numFmtId="0" fontId="8" fillId="2" borderId="5" xfId="1" applyNumberFormat="1" applyFont="1" applyFill="1" applyBorder="1" applyAlignment="1" applyProtection="1">
      <alignment horizontal="center" vertical="center" wrapText="1"/>
      <protection locked="0"/>
    </xf>
    <xf numFmtId="9" fontId="8" fillId="2" borderId="5" xfId="3" applyNumberFormat="1" applyFont="1" applyFill="1" applyBorder="1" applyAlignment="1" applyProtection="1">
      <alignment horizontal="center" vertical="center" wrapText="1"/>
      <protection locked="0"/>
    </xf>
    <xf numFmtId="165" fontId="8" fillId="2" borderId="5" xfId="0" applyNumberFormat="1" applyFont="1" applyFill="1" applyBorder="1" applyAlignment="1" applyProtection="1">
      <alignment horizontal="center" vertical="center" wrapText="1"/>
      <protection locked="0"/>
    </xf>
    <xf numFmtId="0" fontId="8" fillId="2" borderId="5" xfId="0" applyFont="1" applyFill="1" applyBorder="1" applyAlignment="1" applyProtection="1">
      <alignment horizontal="justify" vertical="center" wrapText="1"/>
      <protection locked="0"/>
    </xf>
    <xf numFmtId="0" fontId="8" fillId="2" borderId="5" xfId="0" applyFont="1" applyFill="1" applyBorder="1" applyAlignment="1" applyProtection="1">
      <alignment horizontal="left" vertical="center" wrapText="1"/>
      <protection locked="0"/>
    </xf>
    <xf numFmtId="0" fontId="4" fillId="2" borderId="5" xfId="0" applyFont="1" applyFill="1" applyBorder="1" applyAlignment="1" applyProtection="1">
      <alignment wrapText="1"/>
      <protection locked="0"/>
    </xf>
    <xf numFmtId="166" fontId="8" fillId="2" borderId="5" xfId="0" applyNumberFormat="1" applyFont="1" applyFill="1" applyBorder="1" applyAlignment="1" applyProtection="1">
      <alignment horizontal="center" vertical="center" wrapText="1"/>
      <protection locked="0"/>
    </xf>
    <xf numFmtId="166" fontId="8" fillId="2" borderId="5" xfId="2" applyNumberFormat="1"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0" fillId="0" borderId="5" xfId="0" applyBorder="1" applyAlignment="1">
      <alignment vertical="center" wrapText="1"/>
    </xf>
    <xf numFmtId="0" fontId="6"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justify" vertical="center" wrapText="1"/>
    </xf>
    <xf numFmtId="9" fontId="0" fillId="0" borderId="5" xfId="3" applyFont="1" applyBorder="1" applyAlignment="1">
      <alignment horizontal="center" vertical="center"/>
    </xf>
    <xf numFmtId="0" fontId="7" fillId="2" borderId="0" xfId="0" applyFont="1" applyFill="1" applyBorder="1" applyAlignment="1">
      <alignment horizontal="right" vertical="center" wrapText="1"/>
    </xf>
    <xf numFmtId="0" fontId="7" fillId="2" borderId="0" xfId="0" applyFont="1" applyFill="1" applyBorder="1" applyAlignment="1">
      <alignment vertical="top" wrapText="1"/>
    </xf>
    <xf numFmtId="0" fontId="7" fillId="2" borderId="0"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8" fillId="2" borderId="5" xfId="0" applyFont="1" applyFill="1" applyBorder="1" applyAlignment="1">
      <alignment horizontal="center" vertical="top" wrapText="1"/>
    </xf>
    <xf numFmtId="0" fontId="8" fillId="2" borderId="5"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5" xfId="0" applyFont="1" applyFill="1" applyBorder="1" applyAlignment="1">
      <alignment vertical="center" wrapText="1"/>
    </xf>
    <xf numFmtId="9" fontId="24" fillId="2" borderId="5" xfId="3" applyFont="1" applyFill="1" applyBorder="1" applyAlignment="1" applyProtection="1">
      <alignment horizontal="center" vertical="center" wrapText="1"/>
    </xf>
    <xf numFmtId="9" fontId="3" fillId="2" borderId="5" xfId="3"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9" fontId="25" fillId="2" borderId="5" xfId="3"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protection locked="0"/>
    </xf>
    <xf numFmtId="9" fontId="1" fillId="0" borderId="5" xfId="3" applyFont="1" applyBorder="1" applyAlignment="1">
      <alignment horizontal="center" vertical="center"/>
    </xf>
    <xf numFmtId="0" fontId="0" fillId="3" borderId="5" xfId="0" applyFill="1" applyBorder="1" applyAlignment="1" applyProtection="1">
      <alignment horizontal="left" vertical="center" wrapText="1"/>
      <protection locked="0"/>
    </xf>
    <xf numFmtId="0" fontId="19" fillId="3" borderId="5" xfId="0" applyFont="1" applyFill="1" applyBorder="1" applyAlignment="1" applyProtection="1">
      <alignment horizontal="left" vertical="center" wrapText="1"/>
      <protection locked="0"/>
    </xf>
    <xf numFmtId="9" fontId="0" fillId="2" borderId="5" xfId="3" applyFont="1" applyFill="1" applyBorder="1" applyAlignment="1">
      <alignment horizontal="center" vertical="center"/>
    </xf>
    <xf numFmtId="0" fontId="8" fillId="2" borderId="5" xfId="0" applyFont="1" applyFill="1" applyBorder="1" applyAlignment="1">
      <alignment horizontal="center" vertical="center" wrapText="1"/>
    </xf>
    <xf numFmtId="0" fontId="8" fillId="22" borderId="8" xfId="0" applyFont="1" applyFill="1" applyBorder="1" applyAlignment="1">
      <alignment horizontal="center" vertical="center" wrapText="1"/>
    </xf>
    <xf numFmtId="0" fontId="8" fillId="22" borderId="5" xfId="0" applyFont="1" applyFill="1" applyBorder="1" applyAlignment="1">
      <alignment horizontal="center" vertical="center" wrapText="1"/>
    </xf>
    <xf numFmtId="0" fontId="15" fillId="22" borderId="5" xfId="0" applyFont="1" applyFill="1" applyBorder="1" applyAlignment="1">
      <alignment horizontal="center" vertical="center" wrapText="1"/>
    </xf>
    <xf numFmtId="9" fontId="8" fillId="2" borderId="3" xfId="0" applyNumberFormat="1" applyFont="1" applyFill="1" applyBorder="1" applyAlignment="1">
      <alignment horizontal="center" vertical="center" wrapText="1"/>
    </xf>
    <xf numFmtId="9" fontId="8" fillId="2" borderId="5" xfId="0" applyNumberFormat="1" applyFont="1" applyFill="1" applyBorder="1" applyAlignment="1">
      <alignment horizontal="center" vertical="center" wrapText="1"/>
    </xf>
    <xf numFmtId="0" fontId="8" fillId="2" borderId="5" xfId="0" applyFont="1" applyFill="1" applyBorder="1" applyAlignment="1">
      <alignment horizontal="left" vertical="center" wrapText="1"/>
    </xf>
    <xf numFmtId="0" fontId="5" fillId="2" borderId="5" xfId="0" applyFont="1" applyFill="1" applyBorder="1" applyAlignment="1">
      <alignment horizontal="center" vertical="center" wrapText="1"/>
    </xf>
    <xf numFmtId="2" fontId="8" fillId="2" borderId="5" xfId="0" applyNumberFormat="1" applyFont="1" applyFill="1" applyBorder="1" applyAlignment="1">
      <alignment horizontal="center" vertical="center" wrapText="1"/>
    </xf>
    <xf numFmtId="1" fontId="8" fillId="2" borderId="5" xfId="0" applyNumberFormat="1" applyFont="1" applyFill="1" applyBorder="1" applyAlignment="1">
      <alignment horizontal="center" vertical="center" wrapText="1"/>
    </xf>
    <xf numFmtId="0" fontId="8" fillId="2" borderId="5" xfId="0" applyFont="1" applyFill="1" applyBorder="1" applyAlignment="1">
      <alignment horizontal="center" vertical="center" wrapText="1"/>
    </xf>
    <xf numFmtId="0" fontId="0" fillId="3" borderId="17" xfId="0" applyFill="1" applyBorder="1" applyAlignment="1">
      <alignment vertical="center" wrapText="1"/>
    </xf>
    <xf numFmtId="0" fontId="4" fillId="2" borderId="5" xfId="0" applyFont="1" applyFill="1" applyBorder="1" applyAlignment="1" applyProtection="1">
      <alignment horizontal="center" vertical="center"/>
      <protection locked="0"/>
    </xf>
    <xf numFmtId="0" fontId="19" fillId="3" borderId="17" xfId="0" applyFont="1" applyFill="1" applyBorder="1" applyAlignment="1">
      <alignment vertical="center" wrapText="1"/>
    </xf>
    <xf numFmtId="0" fontId="0" fillId="3" borderId="18" xfId="0" applyFill="1" applyBorder="1" applyAlignment="1">
      <alignment vertical="center" wrapText="1"/>
    </xf>
    <xf numFmtId="9" fontId="0" fillId="0" borderId="10" xfId="3" applyFont="1" applyBorder="1" applyAlignment="1">
      <alignment horizontal="center" vertical="center"/>
    </xf>
    <xf numFmtId="0" fontId="8" fillId="3" borderId="10" xfId="0" applyFont="1" applyFill="1" applyBorder="1" applyAlignment="1" applyProtection="1">
      <alignment horizontal="center" vertical="center" wrapText="1"/>
      <protection locked="0"/>
    </xf>
    <xf numFmtId="0" fontId="0" fillId="0" borderId="10" xfId="0" applyBorder="1" applyAlignment="1">
      <alignment horizontal="center" vertical="center" wrapText="1"/>
    </xf>
    <xf numFmtId="0" fontId="0" fillId="3" borderId="10" xfId="0" applyFill="1" applyBorder="1" applyAlignment="1" applyProtection="1">
      <alignment horizontal="left" vertical="center" wrapText="1"/>
      <protection locked="0"/>
    </xf>
    <xf numFmtId="0" fontId="8" fillId="2" borderId="10" xfId="0" applyFont="1" applyFill="1" applyBorder="1" applyAlignment="1" applyProtection="1">
      <alignment horizontal="center" vertical="center" wrapText="1"/>
      <protection locked="0"/>
    </xf>
    <xf numFmtId="0" fontId="8" fillId="2" borderId="10" xfId="0" applyFont="1" applyFill="1" applyBorder="1" applyAlignment="1">
      <alignment horizontal="center" vertical="center" wrapText="1"/>
    </xf>
    <xf numFmtId="9" fontId="8" fillId="2" borderId="10" xfId="0" applyNumberFormat="1" applyFont="1" applyFill="1" applyBorder="1" applyAlignment="1" applyProtection="1">
      <alignment horizontal="center" vertical="center" wrapText="1"/>
      <protection locked="0"/>
    </xf>
    <xf numFmtId="9" fontId="0" fillId="2" borderId="5" xfId="3" applyFont="1" applyFill="1" applyBorder="1" applyAlignment="1">
      <alignment horizontal="center" vertical="center" wrapText="1"/>
    </xf>
    <xf numFmtId="9" fontId="0" fillId="0" borderId="5" xfId="3" applyFont="1" applyBorder="1" applyAlignment="1">
      <alignment horizontal="center" vertical="center" wrapText="1"/>
    </xf>
    <xf numFmtId="9" fontId="19" fillId="0" borderId="5" xfId="3" applyFont="1" applyBorder="1" applyAlignment="1">
      <alignment horizontal="center" vertical="center" wrapText="1"/>
    </xf>
    <xf numFmtId="0" fontId="26" fillId="2" borderId="5" xfId="0" applyFont="1" applyFill="1" applyBorder="1" applyAlignment="1" applyProtection="1">
      <alignment vertical="center" wrapText="1"/>
      <protection locked="0"/>
    </xf>
    <xf numFmtId="0" fontId="27" fillId="2" borderId="5" xfId="0" applyFont="1" applyFill="1" applyBorder="1" applyAlignment="1" applyProtection="1">
      <alignment vertical="center" wrapText="1"/>
      <protection locked="0"/>
    </xf>
    <xf numFmtId="0" fontId="8" fillId="2" borderId="5" xfId="0" applyFont="1" applyFill="1" applyBorder="1" applyAlignment="1" applyProtection="1">
      <alignment vertical="center" wrapText="1"/>
      <protection locked="0"/>
    </xf>
    <xf numFmtId="0" fontId="0" fillId="0" borderId="5" xfId="0" applyBorder="1" applyAlignment="1">
      <alignment horizontal="left" vertical="center" wrapText="1"/>
    </xf>
    <xf numFmtId="9" fontId="0" fillId="23" borderId="5" xfId="3" applyFont="1" applyFill="1" applyBorder="1" applyAlignment="1">
      <alignment horizontal="center" vertical="center" wrapText="1"/>
    </xf>
    <xf numFmtId="0" fontId="8" fillId="2" borderId="5" xfId="0" applyFont="1" applyFill="1" applyBorder="1" applyAlignment="1">
      <alignment horizontal="center" vertical="center" wrapText="1"/>
    </xf>
    <xf numFmtId="0" fontId="0" fillId="2" borderId="5" xfId="0" applyFill="1" applyBorder="1" applyAlignment="1" applyProtection="1">
      <alignment vertical="center" wrapText="1"/>
      <protection locked="0"/>
    </xf>
    <xf numFmtId="0" fontId="0" fillId="24" borderId="16" xfId="0" applyFill="1" applyBorder="1" applyAlignment="1">
      <alignment vertical="center" wrapText="1"/>
    </xf>
    <xf numFmtId="9" fontId="19" fillId="24" borderId="8" xfId="3" applyFont="1" applyFill="1" applyBorder="1" applyAlignment="1">
      <alignment horizontal="center" vertical="center" wrapText="1"/>
    </xf>
    <xf numFmtId="0" fontId="8" fillId="24" borderId="8" xfId="0" applyFont="1" applyFill="1" applyBorder="1" applyAlignment="1" applyProtection="1">
      <alignment horizontal="center" vertical="center" wrapText="1"/>
      <protection locked="0"/>
    </xf>
    <xf numFmtId="0" fontId="4" fillId="24" borderId="8" xfId="0" applyFont="1" applyFill="1" applyBorder="1" applyAlignment="1">
      <alignment vertical="center" wrapText="1"/>
    </xf>
    <xf numFmtId="0" fontId="0" fillId="24" borderId="8" xfId="0" applyFill="1" applyBorder="1" applyAlignment="1">
      <alignment horizontal="left" vertical="center" wrapText="1"/>
    </xf>
    <xf numFmtId="0" fontId="8" fillId="24" borderId="8" xfId="0" applyFont="1" applyFill="1" applyBorder="1" applyAlignment="1">
      <alignment horizontal="center" vertical="center" wrapText="1"/>
    </xf>
    <xf numFmtId="9" fontId="8" fillId="24" borderId="8" xfId="0" applyNumberFormat="1" applyFont="1" applyFill="1" applyBorder="1" applyAlignment="1" applyProtection="1">
      <alignment horizontal="center" vertical="center" wrapText="1"/>
      <protection locked="0"/>
    </xf>
    <xf numFmtId="9" fontId="4" fillId="24" borderId="8" xfId="0" applyNumberFormat="1" applyFont="1" applyFill="1" applyBorder="1" applyAlignment="1" applyProtection="1">
      <alignment horizontal="center" vertical="center"/>
      <protection locked="0"/>
    </xf>
    <xf numFmtId="0" fontId="2" fillId="2" borderId="5" xfId="0" applyFont="1" applyFill="1" applyBorder="1" applyAlignment="1">
      <alignment horizontal="justify" vertical="center" wrapText="1"/>
    </xf>
    <xf numFmtId="0" fontId="2" fillId="2" borderId="4" xfId="0" applyFont="1" applyFill="1" applyBorder="1" applyAlignment="1">
      <alignment horizontal="justify" vertical="center"/>
    </xf>
    <xf numFmtId="0" fontId="2" fillId="2" borderId="1" xfId="0" applyFont="1" applyFill="1" applyBorder="1" applyAlignment="1">
      <alignment horizontal="justify" vertical="center"/>
    </xf>
    <xf numFmtId="0" fontId="2" fillId="2" borderId="3" xfId="0" applyFont="1" applyFill="1" applyBorder="1" applyAlignment="1">
      <alignment horizontal="justify" vertical="center"/>
    </xf>
    <xf numFmtId="0" fontId="6" fillId="2" borderId="0" xfId="0" applyFont="1" applyFill="1" applyBorder="1" applyAlignment="1">
      <alignment horizontal="center" vertical="center" wrapText="1"/>
    </xf>
    <xf numFmtId="0" fontId="7" fillId="2" borderId="0" xfId="0" applyFont="1" applyFill="1" applyBorder="1" applyAlignment="1">
      <alignment horizontal="center" vertical="center"/>
    </xf>
    <xf numFmtId="0" fontId="8" fillId="2" borderId="6"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18" fillId="2" borderId="5" xfId="0" applyFont="1" applyFill="1" applyBorder="1" applyAlignment="1" applyProtection="1">
      <alignment horizontal="center" vertical="center" wrapText="1"/>
      <protection locked="0"/>
    </xf>
    <xf numFmtId="0" fontId="2" fillId="2" borderId="0"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2" fillId="19"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4" fillId="2" borderId="0" xfId="0" applyFont="1" applyFill="1" applyBorder="1" applyAlignment="1">
      <alignment horizontal="center"/>
    </xf>
    <xf numFmtId="0" fontId="6" fillId="3" borderId="5" xfId="0" applyFont="1" applyFill="1" applyBorder="1" applyAlignment="1">
      <alignment horizontal="center" vertical="center" wrapText="1"/>
    </xf>
    <xf numFmtId="0" fontId="6" fillId="19" borderId="5"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7" fillId="2" borderId="0" xfId="0" applyFont="1" applyFill="1" applyBorder="1" applyAlignment="1">
      <alignment horizontal="right" vertical="center" wrapText="1"/>
    </xf>
    <xf numFmtId="0" fontId="8" fillId="2" borderId="5" xfId="0" applyFont="1" applyFill="1" applyBorder="1" applyAlignment="1">
      <alignment horizontal="center" vertical="top" wrapText="1"/>
    </xf>
    <xf numFmtId="0" fontId="10" fillId="2" borderId="5" xfId="0" applyFont="1" applyFill="1" applyBorder="1" applyAlignment="1">
      <alignment horizontal="center" vertical="top" wrapText="1"/>
    </xf>
    <xf numFmtId="0" fontId="7" fillId="2" borderId="0" xfId="0" applyFont="1" applyFill="1" applyBorder="1" applyAlignment="1">
      <alignment horizontal="justify" vertical="center" wrapText="1"/>
    </xf>
    <xf numFmtId="22" fontId="14" fillId="9" borderId="5" xfId="0" applyNumberFormat="1" applyFont="1" applyFill="1" applyBorder="1" applyAlignment="1">
      <alignment horizontal="center" vertical="center"/>
    </xf>
    <xf numFmtId="0" fontId="14" fillId="9" borderId="5" xfId="0" applyFont="1" applyFill="1" applyBorder="1" applyAlignment="1">
      <alignment horizontal="center" vertical="center"/>
    </xf>
    <xf numFmtId="0" fontId="14" fillId="7" borderId="5" xfId="0" applyFont="1" applyFill="1" applyBorder="1" applyAlignment="1">
      <alignment horizontal="center" vertical="center"/>
    </xf>
    <xf numFmtId="0" fontId="2" fillId="6" borderId="5" xfId="0" applyFont="1" applyFill="1" applyBorder="1" applyAlignment="1">
      <alignment horizontal="center" vertical="center" wrapText="1"/>
    </xf>
    <xf numFmtId="0" fontId="2" fillId="18" borderId="5"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1" fillId="18" borderId="4" xfId="0" applyFont="1" applyFill="1" applyBorder="1" applyAlignment="1" applyProtection="1">
      <alignment horizontal="center" vertical="center" wrapText="1"/>
    </xf>
    <xf numFmtId="0" fontId="21" fillId="18" borderId="1" xfId="0" applyFont="1" applyFill="1" applyBorder="1" applyAlignment="1" applyProtection="1">
      <alignment horizontal="center" vertical="center" wrapText="1"/>
    </xf>
    <xf numFmtId="0" fontId="21" fillId="18" borderId="3" xfId="0" applyFont="1" applyFill="1" applyBorder="1" applyAlignment="1" applyProtection="1">
      <alignment horizontal="center" vertical="center" wrapText="1"/>
    </xf>
    <xf numFmtId="9" fontId="3" fillId="2" borderId="4" xfId="3" applyFont="1" applyFill="1" applyBorder="1" applyAlignment="1" applyProtection="1">
      <alignment horizontal="center" vertical="center" wrapText="1"/>
    </xf>
    <xf numFmtId="9" fontId="3" fillId="2" borderId="3" xfId="3" applyFont="1" applyFill="1" applyBorder="1" applyAlignment="1" applyProtection="1">
      <alignment horizontal="center" vertical="center" wrapText="1"/>
    </xf>
    <xf numFmtId="0" fontId="23" fillId="21" borderId="4" xfId="0" applyFont="1" applyFill="1" applyBorder="1" applyAlignment="1" applyProtection="1">
      <alignment horizontal="center" vertical="center" wrapText="1"/>
    </xf>
    <xf numFmtId="0" fontId="23" fillId="21" borderId="1" xfId="0" applyFont="1" applyFill="1" applyBorder="1" applyAlignment="1" applyProtection="1">
      <alignment horizontal="center" vertical="center" wrapText="1"/>
    </xf>
    <xf numFmtId="0" fontId="23" fillId="21" borderId="3" xfId="0" applyFont="1" applyFill="1" applyBorder="1" applyAlignment="1" applyProtection="1">
      <alignment horizontal="center" vertical="center" wrapText="1"/>
    </xf>
    <xf numFmtId="0" fontId="21" fillId="20" borderId="4" xfId="0" applyFont="1" applyFill="1" applyBorder="1" applyAlignment="1" applyProtection="1">
      <alignment horizontal="center" vertical="center" wrapText="1"/>
    </xf>
    <xf numFmtId="0" fontId="21" fillId="20" borderId="1" xfId="0" applyFont="1" applyFill="1" applyBorder="1" applyAlignment="1" applyProtection="1">
      <alignment horizontal="center" vertical="center" wrapText="1"/>
    </xf>
    <xf numFmtId="0" fontId="21" fillId="20" borderId="3" xfId="0" applyFont="1" applyFill="1" applyBorder="1" applyAlignment="1" applyProtection="1">
      <alignment horizontal="center" vertical="center" wrapText="1"/>
    </xf>
    <xf numFmtId="0" fontId="21" fillId="3" borderId="4" xfId="0" applyFont="1" applyFill="1" applyBorder="1" applyAlignment="1" applyProtection="1">
      <alignment horizontal="center" vertical="center" wrapText="1"/>
    </xf>
    <xf numFmtId="0" fontId="21" fillId="3" borderId="1" xfId="0" applyFont="1" applyFill="1" applyBorder="1" applyAlignment="1" applyProtection="1">
      <alignment horizontal="center" vertical="center" wrapText="1"/>
    </xf>
    <xf numFmtId="0" fontId="21" fillId="3" borderId="3" xfId="0" applyFont="1" applyFill="1" applyBorder="1" applyAlignment="1" applyProtection="1">
      <alignment horizontal="center" vertical="center" wrapText="1"/>
    </xf>
    <xf numFmtId="0" fontId="22" fillId="18" borderId="4" xfId="0" applyFont="1" applyFill="1" applyBorder="1" applyAlignment="1" applyProtection="1">
      <alignment horizontal="center" vertical="center" wrapText="1"/>
    </xf>
    <xf numFmtId="0" fontId="22" fillId="18" borderId="1" xfId="0" applyFont="1" applyFill="1" applyBorder="1" applyAlignment="1" applyProtection="1">
      <alignment horizontal="center" vertical="center" wrapText="1"/>
    </xf>
    <xf numFmtId="0" fontId="22" fillId="18"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cellXfs>
  <cellStyles count="11">
    <cellStyle name="Amarillo" xfId="8"/>
    <cellStyle name="Millares" xfId="1" builtinId="3"/>
    <cellStyle name="Millares 2" xfId="7"/>
    <cellStyle name="Moneda" xfId="2" builtinId="4"/>
    <cellStyle name="Normal" xfId="0" builtinId="0"/>
    <cellStyle name="Normal 2" xfId="4"/>
    <cellStyle name="Porcentaje 2" xfId="5"/>
    <cellStyle name="Porcentual" xfId="3" builtinId="5"/>
    <cellStyle name="Porcentual 2" xfId="6"/>
    <cellStyle name="Rojo" xfId="9"/>
    <cellStyle name="Verde" xfId="10"/>
  </cellStyles>
  <dxfs count="4">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colors>
    <mruColors>
      <color rgb="FF00FF00"/>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C1048561"/>
  <sheetViews>
    <sheetView showGridLines="0" tabSelected="1" topLeftCell="A25" zoomScale="70" zoomScaleNormal="70" workbookViewId="0">
      <selection activeCell="E16" sqref="E16"/>
    </sheetView>
  </sheetViews>
  <sheetFormatPr baseColWidth="10" defaultRowHeight="15"/>
  <cols>
    <col min="1" max="1" width="8.85546875" customWidth="1"/>
    <col min="2" max="2" width="29.28515625" customWidth="1"/>
    <col min="3" max="3" width="46.42578125" customWidth="1"/>
    <col min="4" max="4" width="34.42578125" customWidth="1"/>
    <col min="5" max="5" width="63.140625" customWidth="1"/>
    <col min="6" max="6" width="39" customWidth="1"/>
    <col min="7" max="7" width="36" customWidth="1"/>
    <col min="8" max="8" width="33.85546875" customWidth="1"/>
    <col min="9" max="9" width="39.7109375" customWidth="1"/>
    <col min="11" max="11" width="18.85546875" customWidth="1"/>
    <col min="12" max="12" width="13.85546875" customWidth="1"/>
    <col min="17" max="17" width="24.5703125" customWidth="1"/>
    <col min="18" max="18" width="20" customWidth="1"/>
    <col min="19" max="19" width="27.28515625" customWidth="1"/>
    <col min="20" max="20" width="19.5703125" customWidth="1"/>
    <col min="25" max="25" width="20.85546875" customWidth="1"/>
    <col min="26" max="26" width="18.85546875" customWidth="1"/>
    <col min="27" max="27" width="35.85546875" customWidth="1"/>
    <col min="28" max="28" width="18.85546875" customWidth="1"/>
    <col min="29" max="29" width="14.140625" customWidth="1"/>
    <col min="30" max="30" width="18.42578125" customWidth="1"/>
    <col min="31" max="31" width="22.140625" customWidth="1"/>
    <col min="32" max="32" width="17.7109375" customWidth="1"/>
    <col min="33" max="33" width="40.28515625" customWidth="1"/>
    <col min="34" max="34" width="19.7109375" customWidth="1"/>
    <col min="35" max="36" width="16.42578125" customWidth="1"/>
    <col min="37" max="37" width="17.140625" customWidth="1"/>
    <col min="38" max="38" width="17.85546875" customWidth="1"/>
    <col min="39" max="39" width="22.140625" customWidth="1"/>
    <col min="45" max="45" width="32.140625" customWidth="1"/>
    <col min="48" max="48" width="14.85546875" customWidth="1"/>
    <col min="49" max="49" width="14.5703125" customWidth="1"/>
    <col min="50" max="50" width="20.7109375" customWidth="1"/>
    <col min="51" max="51" width="15.85546875" customWidth="1"/>
    <col min="52" max="52" width="19.140625" customWidth="1"/>
    <col min="53" max="53" width="31.42578125" customWidth="1"/>
    <col min="54" max="54" width="18.42578125" customWidth="1"/>
    <col min="55" max="55" width="19.85546875" customWidth="1"/>
  </cols>
  <sheetData>
    <row r="1" spans="1:55" ht="40.5" customHeight="1">
      <c r="A1" s="180">
        <f ca="1">NOW()</f>
        <v>42871.733983680555</v>
      </c>
      <c r="B1" s="181"/>
      <c r="C1" s="181"/>
      <c r="D1" s="181"/>
      <c r="E1" s="181"/>
      <c r="F1" s="181"/>
      <c r="G1" s="181"/>
      <c r="H1" s="181"/>
      <c r="I1" s="181"/>
      <c r="J1" s="181"/>
      <c r="K1" s="181"/>
      <c r="L1" s="181"/>
      <c r="M1" s="181"/>
      <c r="N1" s="181"/>
      <c r="O1" s="181"/>
      <c r="P1" s="181"/>
      <c r="Q1" s="181"/>
      <c r="R1" s="181"/>
      <c r="S1" s="181"/>
      <c r="T1" s="181"/>
      <c r="U1" s="181"/>
      <c r="V1" s="181"/>
      <c r="W1" s="181"/>
      <c r="X1" s="181"/>
      <c r="Y1" s="181"/>
      <c r="Z1" s="181"/>
    </row>
    <row r="2" spans="1:55" ht="40.5" customHeight="1">
      <c r="A2" s="182" t="s">
        <v>28</v>
      </c>
      <c r="B2" s="182"/>
      <c r="C2" s="182"/>
      <c r="D2" s="182"/>
      <c r="E2" s="182"/>
      <c r="F2" s="182"/>
      <c r="G2" s="182"/>
      <c r="H2" s="182"/>
      <c r="I2" s="182"/>
      <c r="J2" s="182"/>
      <c r="K2" s="182"/>
      <c r="L2" s="182"/>
      <c r="M2" s="182"/>
      <c r="N2" s="182"/>
      <c r="O2" s="182"/>
      <c r="P2" s="182"/>
      <c r="Q2" s="182"/>
      <c r="R2" s="182"/>
      <c r="S2" s="182"/>
      <c r="T2" s="182"/>
      <c r="U2" s="182"/>
      <c r="V2" s="182"/>
      <c r="W2" s="182"/>
      <c r="X2" s="182"/>
      <c r="Y2" s="182"/>
      <c r="Z2" s="182"/>
    </row>
    <row r="3" spans="1:55" ht="15" customHeight="1">
      <c r="A3" s="150" t="s">
        <v>84</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row>
    <row r="4" spans="1:55" ht="15" customHeight="1">
      <c r="A4" s="150" t="s">
        <v>115</v>
      </c>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row>
    <row r="5" spans="1:55" ht="15" customHeight="1">
      <c r="A5" s="151" t="s">
        <v>188</v>
      </c>
      <c r="B5" s="152"/>
      <c r="C5" s="152"/>
      <c r="D5" s="152"/>
      <c r="E5" s="152"/>
      <c r="F5" s="152"/>
      <c r="G5" s="152"/>
      <c r="H5" s="152"/>
      <c r="I5" s="152"/>
      <c r="J5" s="152"/>
      <c r="K5" s="152"/>
      <c r="L5" s="152"/>
      <c r="M5" s="152"/>
      <c r="N5" s="152"/>
      <c r="O5" s="152"/>
      <c r="P5" s="152"/>
      <c r="Q5" s="152"/>
      <c r="R5" s="152"/>
      <c r="S5" s="152"/>
      <c r="T5" s="152"/>
      <c r="U5" s="152"/>
      <c r="V5" s="152"/>
      <c r="W5" s="152"/>
      <c r="X5" s="152"/>
      <c r="Y5" s="152"/>
      <c r="Z5" s="153"/>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row>
    <row r="6" spans="1:55" ht="15" customHeight="1">
      <c r="A6" s="150" t="s">
        <v>191</v>
      </c>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3"/>
      <c r="AB6" s="33"/>
      <c r="AC6" s="33"/>
      <c r="AD6" s="33"/>
      <c r="AE6" s="33"/>
      <c r="AF6" s="33"/>
      <c r="AG6" s="3"/>
      <c r="AH6" s="33"/>
      <c r="AI6" s="33"/>
      <c r="AJ6" s="33"/>
      <c r="AK6" s="33"/>
      <c r="AL6" s="33"/>
      <c r="AM6" s="3"/>
      <c r="AN6" s="33"/>
      <c r="AO6" s="33"/>
      <c r="AP6" s="33"/>
      <c r="AQ6" s="33"/>
      <c r="AR6" s="33"/>
      <c r="AS6" s="3"/>
      <c r="AT6" s="33"/>
      <c r="AU6" s="33"/>
      <c r="AV6" s="33"/>
      <c r="AW6" s="33"/>
      <c r="AX6" s="33"/>
      <c r="AY6" s="3"/>
      <c r="AZ6" s="33"/>
      <c r="BA6" s="33"/>
      <c r="BB6" s="33"/>
      <c r="BC6" s="33"/>
    </row>
    <row r="7" spans="1:55" ht="17.25" customHeight="1">
      <c r="A7" s="150" t="s">
        <v>77</v>
      </c>
      <c r="B7" s="150"/>
      <c r="C7" s="150"/>
      <c r="D7" s="150"/>
      <c r="E7" s="70"/>
      <c r="F7" s="91"/>
      <c r="G7" s="70"/>
      <c r="H7" s="70"/>
      <c r="I7" s="70"/>
      <c r="J7" s="70"/>
      <c r="K7" s="70"/>
      <c r="L7" s="70"/>
      <c r="M7" s="70"/>
      <c r="N7" s="70"/>
      <c r="O7" s="70"/>
      <c r="P7" s="70"/>
      <c r="Q7" s="70"/>
      <c r="R7" s="70"/>
      <c r="S7" s="70"/>
      <c r="T7" s="70"/>
      <c r="U7" s="70"/>
      <c r="V7" s="70"/>
      <c r="W7" s="70"/>
      <c r="X7" s="70"/>
      <c r="Y7" s="70"/>
      <c r="Z7" s="70"/>
      <c r="AA7" s="3"/>
      <c r="AB7" s="33"/>
      <c r="AC7" s="33"/>
      <c r="AD7" s="33"/>
      <c r="AE7" s="33"/>
      <c r="AF7" s="33"/>
      <c r="AG7" s="3"/>
      <c r="AH7" s="33"/>
      <c r="AI7" s="33"/>
      <c r="AJ7" s="33"/>
      <c r="AK7" s="33"/>
      <c r="AL7" s="33"/>
      <c r="AM7" s="3"/>
      <c r="AN7" s="33"/>
      <c r="AO7" s="33"/>
      <c r="AP7" s="33"/>
      <c r="AQ7" s="33"/>
      <c r="AR7" s="33"/>
      <c r="AS7" s="3"/>
      <c r="AT7" s="33"/>
      <c r="AU7" s="33"/>
      <c r="AV7" s="33"/>
      <c r="AW7" s="33"/>
      <c r="AX7" s="33"/>
      <c r="AY7" s="3"/>
      <c r="AZ7" s="33"/>
      <c r="BA7" s="33"/>
      <c r="BB7" s="33"/>
      <c r="BC7" s="33"/>
    </row>
    <row r="8" spans="1:55" ht="15.75" customHeight="1">
      <c r="A8" s="150" t="s">
        <v>189</v>
      </c>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4"/>
      <c r="AZ8" s="154"/>
      <c r="BA8" s="154"/>
      <c r="BB8" s="154"/>
      <c r="BC8" s="154"/>
    </row>
    <row r="9" spans="1:55">
      <c r="A9" s="2"/>
      <c r="B9" s="3"/>
      <c r="C9" s="3"/>
      <c r="D9" s="3"/>
      <c r="E9" s="3"/>
      <c r="F9" s="3"/>
      <c r="G9" s="3"/>
      <c r="H9" s="3"/>
      <c r="I9" s="3"/>
      <c r="J9" s="3"/>
      <c r="K9" s="3"/>
      <c r="L9" s="3"/>
      <c r="M9" s="3"/>
      <c r="N9" s="3"/>
      <c r="O9" s="3"/>
      <c r="P9" s="3"/>
      <c r="Q9" s="3"/>
      <c r="R9" s="1"/>
      <c r="S9" s="1"/>
      <c r="T9" s="1"/>
      <c r="U9" s="1"/>
      <c r="V9" s="1"/>
      <c r="W9" s="1"/>
      <c r="X9" s="1"/>
      <c r="Y9" s="1"/>
      <c r="Z9" s="1"/>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row>
    <row r="10" spans="1:55">
      <c r="A10" s="3"/>
      <c r="B10" s="3"/>
      <c r="C10" s="3"/>
      <c r="D10" s="3"/>
      <c r="E10" s="155"/>
      <c r="F10" s="155"/>
      <c r="G10" s="155"/>
      <c r="H10" s="155"/>
      <c r="I10" s="155"/>
      <c r="J10" s="155"/>
      <c r="K10" s="155"/>
      <c r="L10" s="155"/>
      <c r="M10" s="155"/>
      <c r="N10" s="155"/>
      <c r="O10" s="155"/>
      <c r="P10" s="155"/>
      <c r="Q10" s="155"/>
      <c r="R10" s="155"/>
      <c r="S10" s="155"/>
      <c r="T10" s="155"/>
      <c r="U10" s="19"/>
      <c r="V10" s="1"/>
      <c r="W10" s="1"/>
      <c r="X10" s="1"/>
      <c r="Y10" s="1"/>
      <c r="Z10" s="1"/>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row>
    <row r="11" spans="1:55">
      <c r="A11" s="4"/>
      <c r="B11" s="1"/>
      <c r="C11" s="1"/>
      <c r="D11" s="1"/>
      <c r="E11" s="167"/>
      <c r="F11" s="167"/>
      <c r="G11" s="167"/>
      <c r="H11" s="167"/>
      <c r="I11" s="167"/>
      <c r="J11" s="167"/>
      <c r="K11" s="167"/>
      <c r="L11" s="167"/>
      <c r="M11" s="160"/>
      <c r="N11" s="160"/>
      <c r="O11" s="160"/>
      <c r="P11" s="160"/>
      <c r="Q11" s="89"/>
      <c r="R11" s="89"/>
      <c r="S11" s="89"/>
      <c r="T11" s="89"/>
      <c r="U11" s="20"/>
      <c r="V11" s="1"/>
      <c r="W11" s="1"/>
      <c r="X11" s="1"/>
      <c r="Y11" s="1"/>
      <c r="Z11" s="1"/>
      <c r="AA11" s="160"/>
      <c r="AB11" s="160"/>
      <c r="AC11" s="160"/>
      <c r="AD11" s="90"/>
      <c r="AE11" s="90"/>
      <c r="AF11" s="90"/>
      <c r="AG11" s="160"/>
      <c r="AH11" s="160"/>
      <c r="AI11" s="160"/>
      <c r="AJ11" s="90"/>
      <c r="AK11" s="90"/>
      <c r="AL11" s="90"/>
      <c r="AM11" s="160"/>
      <c r="AN11" s="160"/>
      <c r="AO11" s="160"/>
      <c r="AP11" s="90"/>
      <c r="AQ11" s="90"/>
      <c r="AR11" s="90"/>
      <c r="AS11" s="160"/>
      <c r="AT11" s="160"/>
      <c r="AU11" s="160"/>
      <c r="AV11" s="90"/>
      <c r="AW11" s="90"/>
      <c r="AX11" s="90"/>
      <c r="AY11" s="160"/>
      <c r="AZ11" s="160"/>
      <c r="BA11" s="160"/>
      <c r="BB11" s="90"/>
      <c r="BC11" s="90"/>
    </row>
    <row r="12" spans="1:55">
      <c r="A12" s="1"/>
      <c r="B12" s="1"/>
      <c r="C12" s="1"/>
      <c r="D12" s="1"/>
      <c r="E12" s="1"/>
      <c r="F12" s="1"/>
      <c r="G12" s="1"/>
      <c r="H12" s="1"/>
      <c r="I12" s="1"/>
      <c r="J12" s="1"/>
      <c r="K12" s="1"/>
      <c r="L12" s="1"/>
      <c r="M12" s="1"/>
      <c r="N12" s="1"/>
      <c r="O12" s="1"/>
      <c r="P12" s="1"/>
      <c r="Q12" s="1"/>
      <c r="R12" s="1"/>
      <c r="S12" s="1"/>
      <c r="T12" s="1"/>
      <c r="U12" s="1"/>
      <c r="V12" s="1"/>
      <c r="W12" s="1"/>
      <c r="X12" s="1"/>
      <c r="Y12" s="1"/>
      <c r="Z12" s="1"/>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row>
    <row r="13" spans="1:55">
      <c r="A13" s="161" t="s">
        <v>68</v>
      </c>
      <c r="B13" s="161"/>
      <c r="C13" s="161"/>
      <c r="D13" s="161"/>
      <c r="E13" s="162"/>
      <c r="F13" s="162"/>
      <c r="G13" s="162"/>
      <c r="H13" s="162"/>
      <c r="I13" s="162"/>
      <c r="J13" s="162"/>
      <c r="K13" s="162"/>
      <c r="L13" s="162"/>
      <c r="M13" s="162"/>
      <c r="N13" s="162"/>
      <c r="O13" s="162"/>
      <c r="P13" s="162"/>
      <c r="Q13" s="162"/>
      <c r="R13" s="162"/>
      <c r="S13" s="162"/>
      <c r="T13" s="162"/>
      <c r="U13" s="162"/>
      <c r="V13" s="162"/>
      <c r="W13" s="162"/>
      <c r="X13" s="162"/>
      <c r="Y13" s="162"/>
      <c r="Z13" s="162"/>
      <c r="AA13" s="163" t="s">
        <v>69</v>
      </c>
      <c r="AB13" s="163"/>
      <c r="AC13" s="163"/>
      <c r="AD13" s="163"/>
      <c r="AE13" s="163"/>
      <c r="AF13" s="163"/>
      <c r="AG13" s="164" t="s">
        <v>69</v>
      </c>
      <c r="AH13" s="164"/>
      <c r="AI13" s="164"/>
      <c r="AJ13" s="164"/>
      <c r="AK13" s="164"/>
      <c r="AL13" s="164"/>
      <c r="AM13" s="163" t="s">
        <v>69</v>
      </c>
      <c r="AN13" s="163"/>
      <c r="AO13" s="163"/>
      <c r="AP13" s="163"/>
      <c r="AQ13" s="163"/>
      <c r="AR13" s="163"/>
      <c r="AS13" s="168" t="s">
        <v>69</v>
      </c>
      <c r="AT13" s="168"/>
      <c r="AU13" s="168"/>
      <c r="AV13" s="168"/>
      <c r="AW13" s="168"/>
      <c r="AX13" s="168"/>
      <c r="AY13" s="169" t="s">
        <v>69</v>
      </c>
      <c r="AZ13" s="169"/>
      <c r="BA13" s="169"/>
      <c r="BB13" s="169"/>
      <c r="BC13" s="169"/>
    </row>
    <row r="14" spans="1:55">
      <c r="A14" s="161"/>
      <c r="B14" s="161"/>
      <c r="C14" s="161"/>
      <c r="D14" s="161"/>
      <c r="E14" s="162"/>
      <c r="F14" s="162"/>
      <c r="G14" s="162"/>
      <c r="H14" s="162"/>
      <c r="I14" s="162"/>
      <c r="J14" s="162"/>
      <c r="K14" s="162"/>
      <c r="L14" s="162"/>
      <c r="M14" s="162"/>
      <c r="N14" s="162"/>
      <c r="O14" s="162"/>
      <c r="P14" s="162"/>
      <c r="Q14" s="162"/>
      <c r="R14" s="162"/>
      <c r="S14" s="162"/>
      <c r="T14" s="162"/>
      <c r="U14" s="162"/>
      <c r="V14" s="162"/>
      <c r="W14" s="162"/>
      <c r="X14" s="162"/>
      <c r="Y14" s="162"/>
      <c r="Z14" s="162"/>
      <c r="AA14" s="163" t="s">
        <v>0</v>
      </c>
      <c r="AB14" s="163"/>
      <c r="AC14" s="163"/>
      <c r="AD14" s="163"/>
      <c r="AE14" s="163"/>
      <c r="AF14" s="163"/>
      <c r="AG14" s="164" t="s">
        <v>1</v>
      </c>
      <c r="AH14" s="164"/>
      <c r="AI14" s="164"/>
      <c r="AJ14" s="164"/>
      <c r="AK14" s="164"/>
      <c r="AL14" s="164"/>
      <c r="AM14" s="163" t="s">
        <v>2</v>
      </c>
      <c r="AN14" s="163"/>
      <c r="AO14" s="163"/>
      <c r="AP14" s="163"/>
      <c r="AQ14" s="163"/>
      <c r="AR14" s="163"/>
      <c r="AS14" s="168" t="s">
        <v>3</v>
      </c>
      <c r="AT14" s="168"/>
      <c r="AU14" s="168"/>
      <c r="AV14" s="168"/>
      <c r="AW14" s="168"/>
      <c r="AX14" s="168"/>
      <c r="AY14" s="169" t="s">
        <v>93</v>
      </c>
      <c r="AZ14" s="169"/>
      <c r="BA14" s="169"/>
      <c r="BB14" s="169"/>
      <c r="BC14" s="169"/>
    </row>
    <row r="15" spans="1:55" ht="15" customHeight="1">
      <c r="A15" s="16"/>
      <c r="B15" s="16"/>
      <c r="C15" s="58"/>
      <c r="D15" s="16"/>
      <c r="E15" s="171" t="s">
        <v>4</v>
      </c>
      <c r="F15" s="172"/>
      <c r="G15" s="172"/>
      <c r="H15" s="172"/>
      <c r="I15" s="172"/>
      <c r="J15" s="172"/>
      <c r="K15" s="172"/>
      <c r="L15" s="172"/>
      <c r="M15" s="172"/>
      <c r="N15" s="172"/>
      <c r="O15" s="172"/>
      <c r="P15" s="172"/>
      <c r="Q15" s="172"/>
      <c r="R15" s="172"/>
      <c r="S15" s="172"/>
      <c r="T15" s="173"/>
      <c r="U15" s="18"/>
      <c r="V15" s="164" t="s">
        <v>29</v>
      </c>
      <c r="W15" s="164"/>
      <c r="X15" s="164"/>
      <c r="Y15" s="164"/>
      <c r="Z15" s="164"/>
      <c r="AA15" s="170" t="s">
        <v>5</v>
      </c>
      <c r="AB15" s="170"/>
      <c r="AC15" s="170"/>
      <c r="AD15" s="184" t="s">
        <v>6</v>
      </c>
      <c r="AE15" s="170" t="s">
        <v>7</v>
      </c>
      <c r="AF15" s="170" t="s">
        <v>8</v>
      </c>
      <c r="AG15" s="183" t="s">
        <v>5</v>
      </c>
      <c r="AH15" s="183"/>
      <c r="AI15" s="183"/>
      <c r="AJ15" s="183" t="s">
        <v>6</v>
      </c>
      <c r="AK15" s="183" t="s">
        <v>7</v>
      </c>
      <c r="AL15" s="183" t="s">
        <v>8</v>
      </c>
      <c r="AM15" s="170" t="s">
        <v>5</v>
      </c>
      <c r="AN15" s="170"/>
      <c r="AO15" s="170"/>
      <c r="AP15" s="170" t="s">
        <v>6</v>
      </c>
      <c r="AQ15" s="170" t="s">
        <v>7</v>
      </c>
      <c r="AR15" s="170" t="s">
        <v>8</v>
      </c>
      <c r="AS15" s="166" t="s">
        <v>5</v>
      </c>
      <c r="AT15" s="166"/>
      <c r="AU15" s="166"/>
      <c r="AV15" s="166" t="s">
        <v>6</v>
      </c>
      <c r="AW15" s="166" t="s">
        <v>7</v>
      </c>
      <c r="AX15" s="166" t="s">
        <v>8</v>
      </c>
      <c r="AY15" s="165" t="s">
        <v>5</v>
      </c>
      <c r="AZ15" s="165"/>
      <c r="BA15" s="165"/>
      <c r="BB15" s="165" t="s">
        <v>6</v>
      </c>
      <c r="BC15" s="165" t="s">
        <v>76</v>
      </c>
    </row>
    <row r="16" spans="1:55" ht="51">
      <c r="A16" s="17" t="s">
        <v>18</v>
      </c>
      <c r="B16" s="17" t="s">
        <v>19</v>
      </c>
      <c r="C16" s="17" t="s">
        <v>83</v>
      </c>
      <c r="D16" s="66" t="s">
        <v>88</v>
      </c>
      <c r="E16" s="8" t="s">
        <v>87</v>
      </c>
      <c r="F16" s="9" t="s">
        <v>100</v>
      </c>
      <c r="G16" s="9" t="s">
        <v>85</v>
      </c>
      <c r="H16" s="8" t="s">
        <v>9</v>
      </c>
      <c r="I16" s="8" t="s">
        <v>10</v>
      </c>
      <c r="J16" s="8" t="s">
        <v>11</v>
      </c>
      <c r="K16" s="9" t="s">
        <v>48</v>
      </c>
      <c r="L16" s="8" t="s">
        <v>12</v>
      </c>
      <c r="M16" s="9" t="s">
        <v>89</v>
      </c>
      <c r="N16" s="9" t="s">
        <v>90</v>
      </c>
      <c r="O16" s="9" t="s">
        <v>91</v>
      </c>
      <c r="P16" s="9" t="s">
        <v>92</v>
      </c>
      <c r="Q16" s="9" t="s">
        <v>97</v>
      </c>
      <c r="R16" s="8" t="s">
        <v>13</v>
      </c>
      <c r="S16" s="8" t="s">
        <v>14</v>
      </c>
      <c r="T16" s="9" t="s">
        <v>15</v>
      </c>
      <c r="U16" s="9" t="s">
        <v>36</v>
      </c>
      <c r="V16" s="10" t="s">
        <v>30</v>
      </c>
      <c r="W16" s="10" t="s">
        <v>32</v>
      </c>
      <c r="X16" s="185" t="s">
        <v>33</v>
      </c>
      <c r="Y16" s="186"/>
      <c r="Z16" s="10" t="s">
        <v>21</v>
      </c>
      <c r="AA16" s="69" t="s">
        <v>9</v>
      </c>
      <c r="AB16" s="64" t="s">
        <v>16</v>
      </c>
      <c r="AC16" s="64" t="s">
        <v>17</v>
      </c>
      <c r="AD16" s="184"/>
      <c r="AE16" s="170"/>
      <c r="AF16" s="170"/>
      <c r="AG16" s="63" t="s">
        <v>9</v>
      </c>
      <c r="AH16" s="63" t="s">
        <v>16</v>
      </c>
      <c r="AI16" s="63" t="s">
        <v>17</v>
      </c>
      <c r="AJ16" s="183"/>
      <c r="AK16" s="183"/>
      <c r="AL16" s="183"/>
      <c r="AM16" s="64" t="s">
        <v>9</v>
      </c>
      <c r="AN16" s="64" t="s">
        <v>16</v>
      </c>
      <c r="AO16" s="64" t="s">
        <v>17</v>
      </c>
      <c r="AP16" s="170"/>
      <c r="AQ16" s="170"/>
      <c r="AR16" s="170"/>
      <c r="AS16" s="65" t="s">
        <v>9</v>
      </c>
      <c r="AT16" s="65" t="s">
        <v>16</v>
      </c>
      <c r="AU16" s="65" t="s">
        <v>17</v>
      </c>
      <c r="AV16" s="166"/>
      <c r="AW16" s="166"/>
      <c r="AX16" s="166"/>
      <c r="AY16" s="67" t="s">
        <v>9</v>
      </c>
      <c r="AZ16" s="67" t="s">
        <v>16</v>
      </c>
      <c r="BA16" s="67" t="s">
        <v>17</v>
      </c>
      <c r="BB16" s="165"/>
      <c r="BC16" s="165"/>
    </row>
    <row r="17" spans="1:55">
      <c r="A17" s="59"/>
      <c r="B17" s="60"/>
      <c r="C17" s="60"/>
      <c r="D17" s="59"/>
      <c r="E17" s="61" t="s">
        <v>22</v>
      </c>
      <c r="F17" s="61"/>
      <c r="G17" s="61" t="s">
        <v>22</v>
      </c>
      <c r="H17" s="61" t="s">
        <v>22</v>
      </c>
      <c r="I17" s="61" t="s">
        <v>22</v>
      </c>
      <c r="J17" s="61" t="s">
        <v>22</v>
      </c>
      <c r="K17" s="61" t="s">
        <v>22</v>
      </c>
      <c r="L17" s="61" t="s">
        <v>22</v>
      </c>
      <c r="M17" s="62" t="s">
        <v>22</v>
      </c>
      <c r="N17" s="62" t="s">
        <v>22</v>
      </c>
      <c r="O17" s="62" t="s">
        <v>22</v>
      </c>
      <c r="P17" s="62" t="s">
        <v>22</v>
      </c>
      <c r="Q17" s="61" t="s">
        <v>22</v>
      </c>
      <c r="R17" s="61" t="s">
        <v>22</v>
      </c>
      <c r="S17" s="61" t="s">
        <v>22</v>
      </c>
      <c r="T17" s="61" t="s">
        <v>22</v>
      </c>
      <c r="U17" s="61"/>
      <c r="V17" s="11" t="s">
        <v>31</v>
      </c>
      <c r="W17" s="11" t="s">
        <v>22</v>
      </c>
      <c r="X17" s="11" t="s">
        <v>34</v>
      </c>
      <c r="Y17" s="11" t="s">
        <v>35</v>
      </c>
      <c r="Z17" s="11" t="s">
        <v>22</v>
      </c>
      <c r="AA17" s="64" t="s">
        <v>22</v>
      </c>
      <c r="AB17" s="64" t="s">
        <v>22</v>
      </c>
      <c r="AC17" s="64"/>
      <c r="AD17" s="69" t="s">
        <v>22</v>
      </c>
      <c r="AE17" s="64" t="s">
        <v>22</v>
      </c>
      <c r="AF17" s="64" t="s">
        <v>22</v>
      </c>
      <c r="AG17" s="63" t="s">
        <v>22</v>
      </c>
      <c r="AH17" s="63" t="s">
        <v>22</v>
      </c>
      <c r="AI17" s="63" t="s">
        <v>22</v>
      </c>
      <c r="AJ17" s="63" t="s">
        <v>22</v>
      </c>
      <c r="AK17" s="63" t="s">
        <v>22</v>
      </c>
      <c r="AL17" s="63" t="s">
        <v>22</v>
      </c>
      <c r="AM17" s="64" t="s">
        <v>22</v>
      </c>
      <c r="AN17" s="64" t="s">
        <v>22</v>
      </c>
      <c r="AO17" s="64" t="s">
        <v>22</v>
      </c>
      <c r="AP17" s="64"/>
      <c r="AQ17" s="64" t="s">
        <v>22</v>
      </c>
      <c r="AR17" s="64" t="s">
        <v>22</v>
      </c>
      <c r="AS17" s="65" t="s">
        <v>22</v>
      </c>
      <c r="AT17" s="65" t="s">
        <v>22</v>
      </c>
      <c r="AU17" s="65" t="s">
        <v>22</v>
      </c>
      <c r="AV17" s="65" t="s">
        <v>22</v>
      </c>
      <c r="AW17" s="65" t="s">
        <v>22</v>
      </c>
      <c r="AX17" s="65" t="s">
        <v>22</v>
      </c>
      <c r="AY17" s="67" t="s">
        <v>22</v>
      </c>
      <c r="AZ17" s="67"/>
      <c r="BA17" s="67" t="s">
        <v>22</v>
      </c>
      <c r="BB17" s="67" t="s">
        <v>22</v>
      </c>
      <c r="BC17" s="67" t="s">
        <v>22</v>
      </c>
    </row>
    <row r="18" spans="1:55" ht="102">
      <c r="A18" s="6">
        <v>3</v>
      </c>
      <c r="B18" s="156" t="s">
        <v>110</v>
      </c>
      <c r="C18" s="156" t="s">
        <v>111</v>
      </c>
      <c r="D18" s="100" t="s">
        <v>112</v>
      </c>
      <c r="E18" s="137" t="s">
        <v>124</v>
      </c>
      <c r="F18" s="132">
        <v>0.1</v>
      </c>
      <c r="G18" s="75" t="s">
        <v>109</v>
      </c>
      <c r="H18" s="111" t="s">
        <v>133</v>
      </c>
      <c r="I18" s="112" t="s">
        <v>134</v>
      </c>
      <c r="J18" s="114" t="s">
        <v>147</v>
      </c>
      <c r="K18" s="110" t="s">
        <v>51</v>
      </c>
      <c r="L18" s="110" t="s">
        <v>148</v>
      </c>
      <c r="M18" s="12">
        <v>1</v>
      </c>
      <c r="N18" s="12">
        <v>1</v>
      </c>
      <c r="O18" s="12">
        <v>1</v>
      </c>
      <c r="P18" s="12">
        <v>1</v>
      </c>
      <c r="Q18" s="115">
        <v>1</v>
      </c>
      <c r="R18" s="110" t="s">
        <v>57</v>
      </c>
      <c r="S18" s="116" t="s">
        <v>149</v>
      </c>
      <c r="T18" s="110" t="s">
        <v>150</v>
      </c>
      <c r="U18" s="110"/>
      <c r="V18" s="75"/>
      <c r="W18" s="75"/>
      <c r="X18" s="75"/>
      <c r="Y18" s="83" t="str">
        <f>IF('PLAN GESTION POR PROCESO'!X18=Hoja2!$B$100,Hoja2!$C$100,IF('PLAN GESTION POR PROCESO'!X18=Hoja2!$B$101,Hoja2!$C$101,IF('PLAN GESTION POR PROCESO'!X18=Hoja2!$B$102,Hoja2!$C$102,IF('PLAN GESTION POR PROCESO'!X18=Hoja2!$B$103,Hoja2!$C$103,IF('PLAN GESTION POR PROCESO'!X18=Hoja2!$B$104,Hoja2!$C$104,IF('PLAN GESTION POR PROCESO'!X18=Hoja2!$B$105,Hoja2!$C$105,IF('PLAN GESTION POR PROCESO'!X18=Hoja2!$B$106,Hoja2!$C$106,IF(X18=Hoja2!$B$107,Hoja2!$C$107,"COMPLETAR"))))))))</f>
        <v>COMPLETAR</v>
      </c>
      <c r="Z18" s="86"/>
      <c r="AA18" s="22" t="str">
        <f t="shared" ref="AA18:AA33" si="0">H18</f>
        <v xml:space="preserve">% De representación judicial y extrajudicial </v>
      </c>
      <c r="AB18" s="22">
        <f t="shared" ref="AB18:AB33" si="1">M18</f>
        <v>1</v>
      </c>
      <c r="AC18" s="75"/>
      <c r="AD18" s="7">
        <f t="shared" ref="AD18:AD33" si="2">(AC18/AB18)</f>
        <v>0</v>
      </c>
      <c r="AE18" s="82"/>
      <c r="AF18" s="82"/>
      <c r="AG18" s="22" t="str">
        <f t="shared" ref="AG18:AG33" si="3">H18</f>
        <v xml:space="preserve">% De representación judicial y extrajudicial </v>
      </c>
      <c r="AH18" s="34">
        <f t="shared" ref="AH18:AH33" si="4">N18</f>
        <v>1</v>
      </c>
      <c r="AI18" s="76"/>
      <c r="AJ18" s="7">
        <f t="shared" ref="AJ18:AJ33" si="5">(AI18/AH18)</f>
        <v>0</v>
      </c>
      <c r="AK18" s="75"/>
      <c r="AL18" s="75"/>
      <c r="AM18" s="22" t="str">
        <f t="shared" ref="AM18:AM33" si="6">H18</f>
        <v xml:space="preserve">% De representación judicial y extrajudicial </v>
      </c>
      <c r="AN18" s="22">
        <f t="shared" ref="AN18:AN33" si="7">O18</f>
        <v>1</v>
      </c>
      <c r="AO18" s="75"/>
      <c r="AP18" s="7">
        <f t="shared" ref="AP18:AP33" si="8">(AO18/AN18)</f>
        <v>0</v>
      </c>
      <c r="AQ18" s="75"/>
      <c r="AR18" s="75"/>
      <c r="AS18" s="22" t="str">
        <f t="shared" ref="AS18:AS33" si="9">H18</f>
        <v xml:space="preserve">% De representación judicial y extrajudicial </v>
      </c>
      <c r="AT18" s="22">
        <f t="shared" ref="AT18:AT33" si="10">P18</f>
        <v>1</v>
      </c>
      <c r="AU18" s="77"/>
      <c r="AV18" s="7">
        <f t="shared" ref="AV18:AV33" si="11">(AU18/AT18)</f>
        <v>0</v>
      </c>
      <c r="AW18" s="72"/>
      <c r="AX18" s="75"/>
      <c r="AY18" s="22" t="str">
        <f t="shared" ref="AY18:AY33" si="12">H18</f>
        <v xml:space="preserve">% De representación judicial y extrajudicial </v>
      </c>
      <c r="AZ18" s="22">
        <f t="shared" ref="AZ18:AZ33" si="13">Q18</f>
        <v>1</v>
      </c>
      <c r="BA18" s="12" t="e">
        <f t="shared" ref="BA18:BA33" si="14">IF(K18="CONSTANTE",AVERAGE(AC18,AI18,AO18,AU18),(SUM(AC18,AI18,AO18,AU18)))</f>
        <v>#DIV/0!</v>
      </c>
      <c r="BB18" s="71"/>
      <c r="BC18" s="72"/>
    </row>
    <row r="19" spans="1:55" ht="63.75">
      <c r="A19" s="6">
        <v>4</v>
      </c>
      <c r="B19" s="157"/>
      <c r="C19" s="157"/>
      <c r="D19" s="100" t="s">
        <v>131</v>
      </c>
      <c r="E19" s="137" t="s">
        <v>125</v>
      </c>
      <c r="F19" s="132">
        <v>0.1</v>
      </c>
      <c r="G19" s="75" t="s">
        <v>109</v>
      </c>
      <c r="H19" s="111" t="s">
        <v>135</v>
      </c>
      <c r="I19" s="112" t="s">
        <v>136</v>
      </c>
      <c r="J19" s="114" t="s">
        <v>151</v>
      </c>
      <c r="K19" s="110" t="s">
        <v>51</v>
      </c>
      <c r="L19" s="110" t="s">
        <v>135</v>
      </c>
      <c r="M19" s="12">
        <v>1</v>
      </c>
      <c r="N19" s="12">
        <v>1</v>
      </c>
      <c r="O19" s="12">
        <v>1</v>
      </c>
      <c r="P19" s="12">
        <v>1</v>
      </c>
      <c r="Q19" s="115">
        <v>1</v>
      </c>
      <c r="R19" s="110" t="s">
        <v>57</v>
      </c>
      <c r="S19" s="110" t="s">
        <v>152</v>
      </c>
      <c r="T19" s="110" t="s">
        <v>153</v>
      </c>
      <c r="U19" s="110"/>
      <c r="V19" s="75"/>
      <c r="W19" s="75"/>
      <c r="X19" s="75"/>
      <c r="Y19" s="83" t="str">
        <f>IF('PLAN GESTION POR PROCESO'!X19=Hoja2!$B$100,Hoja2!$C$100,IF('PLAN GESTION POR PROCESO'!X19=Hoja2!$B$101,Hoja2!$C$101,IF('PLAN GESTION POR PROCESO'!X19=Hoja2!$B$102,Hoja2!$C$102,IF('PLAN GESTION POR PROCESO'!X19=Hoja2!$B$103,Hoja2!$C$103,IF('PLAN GESTION POR PROCESO'!X19=Hoja2!$B$104,Hoja2!$C$104,IF('PLAN GESTION POR PROCESO'!X19=Hoja2!$B$105,Hoja2!$C$105,IF('PLAN GESTION POR PROCESO'!X19=Hoja2!$B$106,Hoja2!$C$106,IF(X19=Hoja2!$B$107,Hoja2!$C$107,"COMPLETAR"))))))))</f>
        <v>COMPLETAR</v>
      </c>
      <c r="Z19" s="86"/>
      <c r="AA19" s="22" t="str">
        <f t="shared" si="0"/>
        <v>% de solicitudes de viabilidad jurídica tramitados</v>
      </c>
      <c r="AB19" s="22">
        <f t="shared" si="1"/>
        <v>1</v>
      </c>
      <c r="AC19" s="75"/>
      <c r="AD19" s="7">
        <f t="shared" si="2"/>
        <v>0</v>
      </c>
      <c r="AE19" s="82"/>
      <c r="AF19" s="82"/>
      <c r="AG19" s="22" t="str">
        <f t="shared" si="3"/>
        <v>% de solicitudes de viabilidad jurídica tramitados</v>
      </c>
      <c r="AH19" s="34">
        <f t="shared" si="4"/>
        <v>1</v>
      </c>
      <c r="AI19" s="76"/>
      <c r="AJ19" s="7">
        <f t="shared" si="5"/>
        <v>0</v>
      </c>
      <c r="AK19" s="83"/>
      <c r="AL19" s="75"/>
      <c r="AM19" s="22" t="str">
        <f t="shared" si="6"/>
        <v>% de solicitudes de viabilidad jurídica tramitados</v>
      </c>
      <c r="AN19" s="22">
        <f t="shared" si="7"/>
        <v>1</v>
      </c>
      <c r="AO19" s="75"/>
      <c r="AP19" s="7">
        <f t="shared" si="8"/>
        <v>0</v>
      </c>
      <c r="AQ19" s="75"/>
      <c r="AR19" s="75"/>
      <c r="AS19" s="22" t="str">
        <f t="shared" si="9"/>
        <v>% de solicitudes de viabilidad jurídica tramitados</v>
      </c>
      <c r="AT19" s="22">
        <f t="shared" si="10"/>
        <v>1</v>
      </c>
      <c r="AU19" s="78"/>
      <c r="AV19" s="7">
        <f t="shared" si="11"/>
        <v>0</v>
      </c>
      <c r="AW19" s="72"/>
      <c r="AX19" s="75"/>
      <c r="AY19" s="22" t="str">
        <f t="shared" si="12"/>
        <v>% de solicitudes de viabilidad jurídica tramitados</v>
      </c>
      <c r="AZ19" s="22">
        <f t="shared" si="13"/>
        <v>1</v>
      </c>
      <c r="BA19" s="12" t="e">
        <f t="shared" si="14"/>
        <v>#DIV/0!</v>
      </c>
      <c r="BB19" s="71"/>
      <c r="BC19" s="72"/>
    </row>
    <row r="20" spans="1:55" ht="89.25">
      <c r="A20" s="6"/>
      <c r="B20" s="157"/>
      <c r="C20" s="157"/>
      <c r="D20" s="100" t="s">
        <v>113</v>
      </c>
      <c r="E20" s="137" t="s">
        <v>126</v>
      </c>
      <c r="F20" s="132">
        <v>0.1</v>
      </c>
      <c r="G20" s="75" t="s">
        <v>109</v>
      </c>
      <c r="H20" s="111" t="s">
        <v>137</v>
      </c>
      <c r="I20" s="113" t="s">
        <v>138</v>
      </c>
      <c r="J20" s="114" t="s">
        <v>147</v>
      </c>
      <c r="K20" s="110" t="s">
        <v>51</v>
      </c>
      <c r="L20" s="110" t="s">
        <v>154</v>
      </c>
      <c r="M20" s="115">
        <v>1</v>
      </c>
      <c r="N20" s="115">
        <v>1</v>
      </c>
      <c r="O20" s="115">
        <v>1</v>
      </c>
      <c r="P20" s="115">
        <v>1</v>
      </c>
      <c r="Q20" s="115">
        <v>1</v>
      </c>
      <c r="R20" s="110" t="s">
        <v>57</v>
      </c>
      <c r="S20" s="110" t="s">
        <v>155</v>
      </c>
      <c r="T20" s="110" t="s">
        <v>153</v>
      </c>
      <c r="U20" s="110"/>
      <c r="V20" s="75"/>
      <c r="W20" s="75"/>
      <c r="X20" s="75"/>
      <c r="Y20" s="83" t="str">
        <f>IF('PLAN GESTION POR PROCESO'!X20=Hoja2!$B$100,Hoja2!$C$100,IF('PLAN GESTION POR PROCESO'!X20=Hoja2!$B$101,Hoja2!$C$101,IF('PLAN GESTION POR PROCESO'!X20=Hoja2!$B$102,Hoja2!$C$102,IF('PLAN GESTION POR PROCESO'!X20=Hoja2!$B$103,Hoja2!$C$103,IF('PLAN GESTION POR PROCESO'!X20=Hoja2!$B$104,Hoja2!$C$104,IF('PLAN GESTION POR PROCESO'!X20=Hoja2!$B$105,Hoja2!$C$105,IF('PLAN GESTION POR PROCESO'!X20=Hoja2!$B$106,Hoja2!$C$106,IF(X20=Hoja2!$B$107,Hoja2!$C$107,"COMPLETAR"))))))))</f>
        <v>COMPLETAR</v>
      </c>
      <c r="Z20" s="86"/>
      <c r="AA20" s="22" t="str">
        <f t="shared" si="0"/>
        <v>% de respuesta a la solicitud de conceptos jurídicos que sean de competencia de la SDG.</v>
      </c>
      <c r="AB20" s="22">
        <f t="shared" si="1"/>
        <v>1</v>
      </c>
      <c r="AC20" s="75"/>
      <c r="AD20" s="7">
        <f t="shared" si="2"/>
        <v>0</v>
      </c>
      <c r="AE20" s="82"/>
      <c r="AF20" s="82"/>
      <c r="AG20" s="22" t="str">
        <f t="shared" si="3"/>
        <v>% de respuesta a la solicitud de conceptos jurídicos que sean de competencia de la SDG.</v>
      </c>
      <c r="AH20" s="34">
        <f t="shared" si="4"/>
        <v>1</v>
      </c>
      <c r="AI20" s="76"/>
      <c r="AJ20" s="7">
        <f t="shared" si="5"/>
        <v>0</v>
      </c>
      <c r="AK20" s="83"/>
      <c r="AL20" s="75"/>
      <c r="AM20" s="22" t="str">
        <f t="shared" si="6"/>
        <v>% de respuesta a la solicitud de conceptos jurídicos que sean de competencia de la SDG.</v>
      </c>
      <c r="AN20" s="22"/>
      <c r="AO20" s="75"/>
      <c r="AP20" s="7" t="e">
        <f t="shared" si="8"/>
        <v>#DIV/0!</v>
      </c>
      <c r="AQ20" s="75"/>
      <c r="AR20" s="75"/>
      <c r="AS20" s="22" t="str">
        <f t="shared" si="9"/>
        <v>% de respuesta a la solicitud de conceptos jurídicos que sean de competencia de la SDG.</v>
      </c>
      <c r="AT20" s="22">
        <f t="shared" si="10"/>
        <v>1</v>
      </c>
      <c r="AU20" s="78"/>
      <c r="AV20" s="7">
        <f t="shared" si="11"/>
        <v>0</v>
      </c>
      <c r="AW20" s="72"/>
      <c r="AX20" s="75"/>
      <c r="AY20" s="22" t="str">
        <f t="shared" si="12"/>
        <v>% de respuesta a la solicitud de conceptos jurídicos que sean de competencia de la SDG.</v>
      </c>
      <c r="AZ20" s="22">
        <f t="shared" si="13"/>
        <v>1</v>
      </c>
      <c r="BA20" s="12" t="e">
        <f t="shared" si="14"/>
        <v>#DIV/0!</v>
      </c>
      <c r="BB20" s="71"/>
      <c r="BC20" s="72"/>
    </row>
    <row r="21" spans="1:55" ht="93" customHeight="1">
      <c r="A21" s="6"/>
      <c r="B21" s="157"/>
      <c r="C21" s="157"/>
      <c r="D21" s="100" t="s">
        <v>114</v>
      </c>
      <c r="E21" s="137" t="s">
        <v>127</v>
      </c>
      <c r="F21" s="133">
        <v>0.1</v>
      </c>
      <c r="G21" s="75" t="s">
        <v>109</v>
      </c>
      <c r="H21" s="111" t="s">
        <v>139</v>
      </c>
      <c r="I21" s="112" t="s">
        <v>140</v>
      </c>
      <c r="J21" s="114" t="s">
        <v>147</v>
      </c>
      <c r="K21" s="117" t="s">
        <v>51</v>
      </c>
      <c r="L21" s="117" t="s">
        <v>156</v>
      </c>
      <c r="M21" s="115">
        <v>1</v>
      </c>
      <c r="N21" s="115">
        <v>1</v>
      </c>
      <c r="O21" s="115">
        <v>1</v>
      </c>
      <c r="P21" s="115">
        <v>1</v>
      </c>
      <c r="Q21" s="115">
        <v>1</v>
      </c>
      <c r="R21" s="110" t="s">
        <v>57</v>
      </c>
      <c r="S21" s="110" t="s">
        <v>157</v>
      </c>
      <c r="T21" s="110" t="s">
        <v>158</v>
      </c>
      <c r="U21" s="110"/>
      <c r="V21" s="75"/>
      <c r="W21" s="75"/>
      <c r="X21" s="75"/>
      <c r="Y21" s="83" t="str">
        <f>IF('PLAN GESTION POR PROCESO'!X21=Hoja2!$B$100,Hoja2!$C$100,IF('PLAN GESTION POR PROCESO'!X21=Hoja2!$B$101,Hoja2!$C$101,IF('PLAN GESTION POR PROCESO'!X21=Hoja2!$B$102,Hoja2!$C$102,IF('PLAN GESTION POR PROCESO'!X21=Hoja2!$B$103,Hoja2!$C$103,IF('PLAN GESTION POR PROCESO'!X21=Hoja2!$B$104,Hoja2!$C$104,IF('PLAN GESTION POR PROCESO'!X21=Hoja2!$B$105,Hoja2!$C$105,IF('PLAN GESTION POR PROCESO'!X21=Hoja2!$B$106,Hoja2!$C$106,IF(X21=Hoja2!$B$107,Hoja2!$C$107,"COMPLETAR"))))))))</f>
        <v>COMPLETAR</v>
      </c>
      <c r="Z21" s="86"/>
      <c r="AA21" s="22" t="str">
        <f t="shared" si="0"/>
        <v xml:space="preserve">% de tutelas tramitadas en los términos otorgados. </v>
      </c>
      <c r="AB21" s="22">
        <f t="shared" si="1"/>
        <v>1</v>
      </c>
      <c r="AC21" s="75"/>
      <c r="AD21" s="7">
        <f t="shared" si="2"/>
        <v>0</v>
      </c>
      <c r="AE21" s="82"/>
      <c r="AF21" s="82"/>
      <c r="AG21" s="22" t="str">
        <f t="shared" si="3"/>
        <v xml:space="preserve">% de tutelas tramitadas en los términos otorgados. </v>
      </c>
      <c r="AH21" s="34">
        <f t="shared" si="4"/>
        <v>1</v>
      </c>
      <c r="AI21" s="76"/>
      <c r="AJ21" s="7">
        <f t="shared" si="5"/>
        <v>0</v>
      </c>
      <c r="AK21" s="83"/>
      <c r="AL21" s="75"/>
      <c r="AM21" s="22" t="str">
        <f t="shared" si="6"/>
        <v xml:space="preserve">% de tutelas tramitadas en los términos otorgados. </v>
      </c>
      <c r="AN21" s="22"/>
      <c r="AO21" s="75"/>
      <c r="AP21" s="7" t="e">
        <f t="shared" si="8"/>
        <v>#DIV/0!</v>
      </c>
      <c r="AQ21" s="75"/>
      <c r="AR21" s="75"/>
      <c r="AS21" s="22" t="str">
        <f t="shared" si="9"/>
        <v xml:space="preserve">% de tutelas tramitadas en los términos otorgados. </v>
      </c>
      <c r="AT21" s="22">
        <f t="shared" si="10"/>
        <v>1</v>
      </c>
      <c r="AU21" s="78"/>
      <c r="AV21" s="7">
        <f t="shared" si="11"/>
        <v>0</v>
      </c>
      <c r="AW21" s="72"/>
      <c r="AX21" s="75"/>
      <c r="AY21" s="22" t="str">
        <f t="shared" si="12"/>
        <v xml:space="preserve">% de tutelas tramitadas en los términos otorgados. </v>
      </c>
      <c r="AZ21" s="22">
        <f t="shared" si="13"/>
        <v>1</v>
      </c>
      <c r="BA21" s="12" t="e">
        <f t="shared" si="14"/>
        <v>#DIV/0!</v>
      </c>
      <c r="BB21" s="71"/>
      <c r="BC21" s="72"/>
    </row>
    <row r="22" spans="1:55" ht="127.5">
      <c r="A22" s="6"/>
      <c r="B22" s="157"/>
      <c r="C22" s="157"/>
      <c r="D22" s="100" t="s">
        <v>128</v>
      </c>
      <c r="E22" s="137" t="s">
        <v>128</v>
      </c>
      <c r="F22" s="133">
        <v>0.1</v>
      </c>
      <c r="G22" s="75" t="s">
        <v>86</v>
      </c>
      <c r="H22" s="111" t="s">
        <v>141</v>
      </c>
      <c r="I22" s="112" t="s">
        <v>142</v>
      </c>
      <c r="J22" s="114" t="s">
        <v>151</v>
      </c>
      <c r="K22" s="117" t="s">
        <v>50</v>
      </c>
      <c r="L22" s="117" t="s">
        <v>141</v>
      </c>
      <c r="M22" s="118">
        <v>1</v>
      </c>
      <c r="N22" s="115"/>
      <c r="O22" s="118">
        <v>1</v>
      </c>
      <c r="P22" s="115"/>
      <c r="Q22" s="119">
        <v>2</v>
      </c>
      <c r="R22" s="110" t="s">
        <v>57</v>
      </c>
      <c r="S22" s="110" t="s">
        <v>159</v>
      </c>
      <c r="T22" s="110" t="s">
        <v>153</v>
      </c>
      <c r="U22" s="110"/>
      <c r="V22" s="75"/>
      <c r="W22" s="75"/>
      <c r="X22" s="75"/>
      <c r="Y22" s="83" t="str">
        <f>IF('PLAN GESTION POR PROCESO'!X22=Hoja2!$B$100,Hoja2!$C$100,IF('PLAN GESTION POR PROCESO'!X22=Hoja2!$B$101,Hoja2!$C$101,IF('PLAN GESTION POR PROCESO'!X22=Hoja2!$B$102,Hoja2!$C$102,IF('PLAN GESTION POR PROCESO'!X22=Hoja2!$B$103,Hoja2!$C$103,IF('PLAN GESTION POR PROCESO'!X22=Hoja2!$B$104,Hoja2!$C$104,IF('PLAN GESTION POR PROCESO'!X22=Hoja2!$B$105,Hoja2!$C$105,IF('PLAN GESTION POR PROCESO'!X22=Hoja2!$B$106,Hoja2!$C$106,IF(X22=Hoja2!$B$107,Hoja2!$C$107,"COMPLETAR"))))))))</f>
        <v>COMPLETAR</v>
      </c>
      <c r="Z22" s="86"/>
      <c r="AA22" s="22" t="str">
        <f t="shared" si="0"/>
        <v>Número de sensibilizaciones asociadas a los temas jurídicos que sean compentencia de la SDG durante la vigencia</v>
      </c>
      <c r="AB22" s="22">
        <f t="shared" si="1"/>
        <v>1</v>
      </c>
      <c r="AC22" s="75"/>
      <c r="AD22" s="7">
        <f t="shared" si="2"/>
        <v>0</v>
      </c>
      <c r="AE22" s="82"/>
      <c r="AF22" s="82"/>
      <c r="AG22" s="22" t="str">
        <f t="shared" si="3"/>
        <v>Número de sensibilizaciones asociadas a los temas jurídicos que sean compentencia de la SDG durante la vigencia</v>
      </c>
      <c r="AH22" s="34">
        <f t="shared" si="4"/>
        <v>0</v>
      </c>
      <c r="AI22" s="76"/>
      <c r="AJ22" s="7" t="e">
        <f t="shared" si="5"/>
        <v>#DIV/0!</v>
      </c>
      <c r="AK22" s="83"/>
      <c r="AL22" s="75"/>
      <c r="AM22" s="22" t="str">
        <f t="shared" si="6"/>
        <v>Número de sensibilizaciones asociadas a los temas jurídicos que sean compentencia de la SDG durante la vigencia</v>
      </c>
      <c r="AN22" s="22"/>
      <c r="AO22" s="75"/>
      <c r="AP22" s="7" t="e">
        <f t="shared" si="8"/>
        <v>#DIV/0!</v>
      </c>
      <c r="AQ22" s="75"/>
      <c r="AR22" s="75"/>
      <c r="AS22" s="22" t="str">
        <f t="shared" si="9"/>
        <v>Número de sensibilizaciones asociadas a los temas jurídicos que sean compentencia de la SDG durante la vigencia</v>
      </c>
      <c r="AT22" s="22">
        <f t="shared" si="10"/>
        <v>0</v>
      </c>
      <c r="AU22" s="78"/>
      <c r="AV22" s="7" t="e">
        <f t="shared" si="11"/>
        <v>#DIV/0!</v>
      </c>
      <c r="AW22" s="72"/>
      <c r="AX22" s="75"/>
      <c r="AY22" s="22" t="str">
        <f t="shared" si="12"/>
        <v>Número de sensibilizaciones asociadas a los temas jurídicos que sean compentencia de la SDG durante la vigencia</v>
      </c>
      <c r="AZ22" s="22">
        <f t="shared" si="13"/>
        <v>2</v>
      </c>
      <c r="BA22" s="12">
        <f t="shared" si="14"/>
        <v>0</v>
      </c>
      <c r="BB22" s="71"/>
      <c r="BC22" s="72"/>
    </row>
    <row r="23" spans="1:55" ht="89.25">
      <c r="A23" s="6">
        <v>5</v>
      </c>
      <c r="B23" s="157"/>
      <c r="C23" s="157"/>
      <c r="D23" s="100" t="s">
        <v>132</v>
      </c>
      <c r="E23" s="137" t="s">
        <v>129</v>
      </c>
      <c r="F23" s="139" t="s">
        <v>198</v>
      </c>
      <c r="G23" s="75" t="s">
        <v>109</v>
      </c>
      <c r="H23" s="111" t="s">
        <v>143</v>
      </c>
      <c r="I23" s="112" t="s">
        <v>144</v>
      </c>
      <c r="J23" s="114" t="s">
        <v>151</v>
      </c>
      <c r="K23" s="117" t="s">
        <v>51</v>
      </c>
      <c r="L23" s="117" t="s">
        <v>160</v>
      </c>
      <c r="M23" s="12">
        <v>1</v>
      </c>
      <c r="N23" s="12">
        <v>1</v>
      </c>
      <c r="O23" s="12">
        <v>1</v>
      </c>
      <c r="P23" s="12">
        <v>1</v>
      </c>
      <c r="Q23" s="12">
        <v>1</v>
      </c>
      <c r="R23" s="110" t="s">
        <v>57</v>
      </c>
      <c r="S23" s="110" t="s">
        <v>161</v>
      </c>
      <c r="T23" s="110" t="s">
        <v>162</v>
      </c>
      <c r="U23" s="110"/>
      <c r="V23" s="75"/>
      <c r="W23" s="75"/>
      <c r="X23" s="75"/>
      <c r="Y23" s="83" t="str">
        <f>IF('PLAN GESTION POR PROCESO'!X23=Hoja2!$B$100,Hoja2!$C$100,IF('PLAN GESTION POR PROCESO'!X23=Hoja2!$B$101,Hoja2!$C$101,IF('PLAN GESTION POR PROCESO'!X23=Hoja2!$B$102,Hoja2!$C$102,IF('PLAN GESTION POR PROCESO'!X23=Hoja2!$B$103,Hoja2!$C$103,IF('PLAN GESTION POR PROCESO'!X23=Hoja2!$B$104,Hoja2!$C$104,IF('PLAN GESTION POR PROCESO'!X23=Hoja2!$B$105,Hoja2!$C$105,IF('PLAN GESTION POR PROCESO'!X23=Hoja2!$B$106,Hoja2!$C$106,IF(X23=Hoja2!$B$107,Hoja2!$C$107,"COMPLETAR"))))))))</f>
        <v>COMPLETAR</v>
      </c>
      <c r="Z23" s="85"/>
      <c r="AA23" s="22" t="str">
        <f t="shared" si="0"/>
        <v xml:space="preserve">% de Solicitudes tramitadas de aglomeraciones atraves de SUGA. </v>
      </c>
      <c r="AB23" s="22">
        <f t="shared" si="1"/>
        <v>1</v>
      </c>
      <c r="AC23" s="75"/>
      <c r="AD23" s="7">
        <f t="shared" si="2"/>
        <v>0</v>
      </c>
      <c r="AE23" s="82"/>
      <c r="AF23" s="82"/>
      <c r="AG23" s="22" t="str">
        <f t="shared" si="3"/>
        <v xml:space="preserve">% de Solicitudes tramitadas de aglomeraciones atraves de SUGA. </v>
      </c>
      <c r="AH23" s="34">
        <f t="shared" si="4"/>
        <v>1</v>
      </c>
      <c r="AI23" s="76"/>
      <c r="AJ23" s="7">
        <f t="shared" si="5"/>
        <v>0</v>
      </c>
      <c r="AK23" s="75"/>
      <c r="AL23" s="75"/>
      <c r="AM23" s="22" t="str">
        <f t="shared" si="6"/>
        <v xml:space="preserve">% de Solicitudes tramitadas de aglomeraciones atraves de SUGA. </v>
      </c>
      <c r="AN23" s="22">
        <f t="shared" si="7"/>
        <v>1</v>
      </c>
      <c r="AO23" s="75"/>
      <c r="AP23" s="7">
        <f t="shared" si="8"/>
        <v>0</v>
      </c>
      <c r="AQ23" s="75"/>
      <c r="AR23" s="75"/>
      <c r="AS23" s="22" t="str">
        <f t="shared" si="9"/>
        <v xml:space="preserve">% de Solicitudes tramitadas de aglomeraciones atraves de SUGA. </v>
      </c>
      <c r="AT23" s="22">
        <f t="shared" si="10"/>
        <v>1</v>
      </c>
      <c r="AU23" s="77"/>
      <c r="AV23" s="7">
        <f t="shared" si="11"/>
        <v>0</v>
      </c>
      <c r="AW23" s="73"/>
      <c r="AX23" s="75"/>
      <c r="AY23" s="22" t="str">
        <f t="shared" si="12"/>
        <v xml:space="preserve">% de Solicitudes tramitadas de aglomeraciones atraves de SUGA. </v>
      </c>
      <c r="AZ23" s="22">
        <f t="shared" si="13"/>
        <v>1</v>
      </c>
      <c r="BA23" s="12" t="e">
        <f t="shared" si="14"/>
        <v>#DIV/0!</v>
      </c>
      <c r="BB23" s="71"/>
      <c r="BC23" s="73"/>
    </row>
    <row r="24" spans="1:55" ht="76.5">
      <c r="A24" s="6">
        <v>7</v>
      </c>
      <c r="B24" s="157"/>
      <c r="C24" s="157"/>
      <c r="D24" s="100" t="s">
        <v>130</v>
      </c>
      <c r="E24" s="136" t="s">
        <v>192</v>
      </c>
      <c r="F24" s="133">
        <v>0.1</v>
      </c>
      <c r="G24" s="75" t="s">
        <v>109</v>
      </c>
      <c r="H24" s="111" t="s">
        <v>145</v>
      </c>
      <c r="I24" s="112" t="s">
        <v>146</v>
      </c>
      <c r="J24" s="114" t="s">
        <v>147</v>
      </c>
      <c r="K24" s="117" t="s">
        <v>51</v>
      </c>
      <c r="L24" s="117" t="s">
        <v>163</v>
      </c>
      <c r="M24" s="12">
        <v>1</v>
      </c>
      <c r="N24" s="12">
        <v>1</v>
      </c>
      <c r="O24" s="12">
        <v>1</v>
      </c>
      <c r="P24" s="12">
        <v>1</v>
      </c>
      <c r="Q24" s="12">
        <v>1</v>
      </c>
      <c r="R24" s="110" t="s">
        <v>57</v>
      </c>
      <c r="S24" s="110" t="s">
        <v>164</v>
      </c>
      <c r="T24" s="110" t="s">
        <v>165</v>
      </c>
      <c r="U24" s="110"/>
      <c r="V24" s="75"/>
      <c r="W24" s="75"/>
      <c r="X24" s="75"/>
      <c r="Y24" s="83" t="str">
        <f>IF('PLAN GESTION POR PROCESO'!X24=Hoja2!$B$100,Hoja2!$C$100,IF('PLAN GESTION POR PROCESO'!X24=Hoja2!$B$101,Hoja2!$C$101,IF('PLAN GESTION POR PROCESO'!X24=Hoja2!$B$102,Hoja2!$C$102,IF('PLAN GESTION POR PROCESO'!X24=Hoja2!$B$103,Hoja2!$C$103,IF('PLAN GESTION POR PROCESO'!X24=Hoja2!$B$104,Hoja2!$C$104,IF('PLAN GESTION POR PROCESO'!X24=Hoja2!$B$105,Hoja2!$C$105,IF('PLAN GESTION POR PROCESO'!X24=Hoja2!$B$106,Hoja2!$C$106,IF(X24=Hoja2!$B$107,Hoja2!$C$107,"COMPLETAR"))))))))</f>
        <v>COMPLETAR</v>
      </c>
      <c r="Z24" s="85"/>
      <c r="AA24" s="22" t="str">
        <f t="shared" si="0"/>
        <v xml:space="preserve">% de respuesta a los derechos de petición en los términos establecidos. </v>
      </c>
      <c r="AB24" s="22">
        <f t="shared" si="1"/>
        <v>1</v>
      </c>
      <c r="AC24" s="75"/>
      <c r="AD24" s="7">
        <f t="shared" si="2"/>
        <v>0</v>
      </c>
      <c r="AE24" s="82"/>
      <c r="AF24" s="82"/>
      <c r="AG24" s="22" t="str">
        <f t="shared" si="3"/>
        <v xml:space="preserve">% de respuesta a los derechos de petición en los términos establecidos. </v>
      </c>
      <c r="AH24" s="34">
        <f t="shared" si="4"/>
        <v>1</v>
      </c>
      <c r="AI24" s="76"/>
      <c r="AJ24" s="7">
        <f t="shared" si="5"/>
        <v>0</v>
      </c>
      <c r="AK24" s="75"/>
      <c r="AL24" s="75"/>
      <c r="AM24" s="22" t="str">
        <f t="shared" si="6"/>
        <v xml:space="preserve">% de respuesta a los derechos de petición en los términos establecidos. </v>
      </c>
      <c r="AN24" s="22"/>
      <c r="AO24" s="75"/>
      <c r="AP24" s="7" t="e">
        <f t="shared" si="8"/>
        <v>#DIV/0!</v>
      </c>
      <c r="AQ24" s="75"/>
      <c r="AR24" s="75"/>
      <c r="AS24" s="22" t="str">
        <f t="shared" si="9"/>
        <v xml:space="preserve">% de respuesta a los derechos de petición en los términos establecidos. </v>
      </c>
      <c r="AT24" s="22">
        <f t="shared" si="10"/>
        <v>1</v>
      </c>
      <c r="AU24" s="77"/>
      <c r="AV24" s="7">
        <f t="shared" si="11"/>
        <v>0</v>
      </c>
      <c r="AW24" s="73"/>
      <c r="AX24" s="75"/>
      <c r="AY24" s="22" t="str">
        <f t="shared" si="12"/>
        <v xml:space="preserve">% de respuesta a los derechos de petición en los términos establecidos. </v>
      </c>
      <c r="AZ24" s="22">
        <f t="shared" si="13"/>
        <v>1</v>
      </c>
      <c r="BA24" s="12" t="e">
        <f t="shared" si="14"/>
        <v>#DIV/0!</v>
      </c>
      <c r="BB24" s="71"/>
      <c r="BC24" s="73"/>
    </row>
    <row r="25" spans="1:55" ht="114.75">
      <c r="A25" s="6">
        <v>8</v>
      </c>
      <c r="B25" s="157"/>
      <c r="C25" s="157"/>
      <c r="D25" s="100" t="s">
        <v>190</v>
      </c>
      <c r="E25" s="135" t="s">
        <v>193</v>
      </c>
      <c r="F25" s="133">
        <v>0.1</v>
      </c>
      <c r="G25" s="75" t="s">
        <v>109</v>
      </c>
      <c r="H25" s="100" t="s">
        <v>194</v>
      </c>
      <c r="I25" s="140" t="s">
        <v>200</v>
      </c>
      <c r="J25" s="114" t="s">
        <v>147</v>
      </c>
      <c r="K25" s="117" t="s">
        <v>51</v>
      </c>
      <c r="L25" s="117" t="s">
        <v>166</v>
      </c>
      <c r="M25" s="12">
        <v>1</v>
      </c>
      <c r="N25" s="12">
        <v>1</v>
      </c>
      <c r="O25" s="12">
        <v>1</v>
      </c>
      <c r="P25" s="12">
        <v>1</v>
      </c>
      <c r="Q25" s="12">
        <v>1</v>
      </c>
      <c r="R25" s="110" t="s">
        <v>57</v>
      </c>
      <c r="S25" s="110" t="s">
        <v>152</v>
      </c>
      <c r="T25" s="110" t="s">
        <v>165</v>
      </c>
      <c r="U25" s="110"/>
      <c r="V25" s="75"/>
      <c r="W25" s="75"/>
      <c r="X25" s="75"/>
      <c r="Y25" s="83" t="str">
        <f>IF('PLAN GESTION POR PROCESO'!X25=Hoja2!$B$100,Hoja2!$C$100,IF('PLAN GESTION POR PROCESO'!X25=Hoja2!$B$101,Hoja2!$C$101,IF('PLAN GESTION POR PROCESO'!X25=Hoja2!$B$102,Hoja2!$C$102,IF('PLAN GESTION POR PROCESO'!X25=Hoja2!$B$103,Hoja2!$C$103,IF('PLAN GESTION POR PROCESO'!X25=Hoja2!$B$104,Hoja2!$C$104,IF('PLAN GESTION POR PROCESO'!X25=Hoja2!$B$105,Hoja2!$C$105,IF('PLAN GESTION POR PROCESO'!X25=Hoja2!$B$106,Hoja2!$C$106,IF(X25=Hoja2!$B$107,Hoja2!$C$107,"COMPLETAR"))))))))</f>
        <v>COMPLETAR</v>
      </c>
      <c r="Z25" s="85"/>
      <c r="AA25" s="22" t="str">
        <f t="shared" si="0"/>
        <v>%  de actos administrativos de segunda instancia que sean de competencia del Secretaroa) Distrital de Gobierno</v>
      </c>
      <c r="AB25" s="22">
        <f t="shared" si="1"/>
        <v>1</v>
      </c>
      <c r="AC25" s="75"/>
      <c r="AD25" s="7">
        <f t="shared" si="2"/>
        <v>0</v>
      </c>
      <c r="AE25" s="82"/>
      <c r="AF25" s="82"/>
      <c r="AG25" s="22" t="str">
        <f t="shared" si="3"/>
        <v>%  de actos administrativos de segunda instancia que sean de competencia del Secretaroa) Distrital de Gobierno</v>
      </c>
      <c r="AH25" s="34">
        <f t="shared" si="4"/>
        <v>1</v>
      </c>
      <c r="AI25" s="76"/>
      <c r="AJ25" s="7">
        <f t="shared" si="5"/>
        <v>0</v>
      </c>
      <c r="AK25" s="75"/>
      <c r="AL25" s="75"/>
      <c r="AM25" s="22" t="str">
        <f t="shared" si="6"/>
        <v>%  de actos administrativos de segunda instancia que sean de competencia del Secretaroa) Distrital de Gobierno</v>
      </c>
      <c r="AN25" s="22"/>
      <c r="AO25" s="75"/>
      <c r="AP25" s="7" t="e">
        <f t="shared" si="8"/>
        <v>#DIV/0!</v>
      </c>
      <c r="AQ25" s="75"/>
      <c r="AR25" s="75"/>
      <c r="AS25" s="22" t="str">
        <f t="shared" si="9"/>
        <v>%  de actos administrativos de segunda instancia que sean de competencia del Secretaroa) Distrital de Gobierno</v>
      </c>
      <c r="AT25" s="22">
        <f t="shared" si="10"/>
        <v>1</v>
      </c>
      <c r="AU25" s="77"/>
      <c r="AV25" s="7">
        <f t="shared" si="11"/>
        <v>0</v>
      </c>
      <c r="AW25" s="73"/>
      <c r="AX25" s="75"/>
      <c r="AY25" s="22" t="str">
        <f t="shared" si="12"/>
        <v>%  de actos administrativos de segunda instancia que sean de competencia del Secretaroa) Distrital de Gobierno</v>
      </c>
      <c r="AZ25" s="22">
        <f t="shared" si="13"/>
        <v>1</v>
      </c>
      <c r="BA25" s="12" t="e">
        <f t="shared" si="14"/>
        <v>#DIV/0!</v>
      </c>
      <c r="BB25" s="71"/>
      <c r="BC25" s="73"/>
    </row>
    <row r="26" spans="1:55" ht="102.75" customHeight="1">
      <c r="A26" s="6">
        <v>10</v>
      </c>
      <c r="B26" s="157"/>
      <c r="C26" s="99"/>
      <c r="D26" s="116" t="s">
        <v>195</v>
      </c>
      <c r="E26" s="141" t="s">
        <v>199</v>
      </c>
      <c r="F26" s="134">
        <v>0.1</v>
      </c>
      <c r="G26" s="75" t="s">
        <v>109</v>
      </c>
      <c r="H26" s="138" t="s">
        <v>196</v>
      </c>
      <c r="I26" s="82" t="s">
        <v>197</v>
      </c>
      <c r="J26" s="75" t="s">
        <v>151</v>
      </c>
      <c r="K26" s="117" t="s">
        <v>51</v>
      </c>
      <c r="L26" s="75" t="s">
        <v>168</v>
      </c>
      <c r="M26" s="12">
        <v>1</v>
      </c>
      <c r="N26" s="12">
        <v>1</v>
      </c>
      <c r="O26" s="12">
        <v>1</v>
      </c>
      <c r="P26" s="12">
        <v>1</v>
      </c>
      <c r="Q26" s="12">
        <v>1</v>
      </c>
      <c r="R26" s="75" t="s">
        <v>57</v>
      </c>
      <c r="S26" s="75" t="s">
        <v>169</v>
      </c>
      <c r="T26" s="75" t="s">
        <v>167</v>
      </c>
      <c r="U26" s="75"/>
      <c r="V26" s="75"/>
      <c r="W26" s="75"/>
      <c r="X26" s="75"/>
      <c r="Y26" s="83" t="str">
        <f>IF('PLAN GESTION POR PROCESO'!X26=Hoja2!$B$100,Hoja2!$C$100,IF('PLAN GESTION POR PROCESO'!X26=Hoja2!$B$101,Hoja2!$C$101,IF('PLAN GESTION POR PROCESO'!X26=Hoja2!$B$102,Hoja2!$C$102,IF('PLAN GESTION POR PROCESO'!X26=Hoja2!$B$103,Hoja2!$C$103,IF('PLAN GESTION POR PROCESO'!X26=Hoja2!$B$104,Hoja2!$C$104,IF('PLAN GESTION POR PROCESO'!X26=Hoja2!$B$105,Hoja2!$C$105,IF('PLAN GESTION POR PROCESO'!X26=Hoja2!$B$106,Hoja2!$C$106,IF(X26=Hoja2!$B$107,Hoja2!$C$107,"COMPLETAR"))))))))</f>
        <v>COMPLETAR</v>
      </c>
      <c r="Z26" s="85"/>
      <c r="AA26" s="22" t="str">
        <f t="shared" si="0"/>
        <v>% de documentos  jurídicos revisados que sean remitidos al despacho para la firma del Secretario.</v>
      </c>
      <c r="AB26" s="22">
        <f t="shared" si="1"/>
        <v>1</v>
      </c>
      <c r="AC26" s="75"/>
      <c r="AD26" s="7">
        <f t="shared" si="2"/>
        <v>0</v>
      </c>
      <c r="AE26" s="82"/>
      <c r="AF26" s="82"/>
      <c r="AG26" s="22" t="str">
        <f t="shared" si="3"/>
        <v>% de documentos  jurídicos revisados que sean remitidos al despacho para la firma del Secretario.</v>
      </c>
      <c r="AH26" s="34">
        <f t="shared" si="4"/>
        <v>1</v>
      </c>
      <c r="AI26" s="76"/>
      <c r="AJ26" s="7">
        <f t="shared" si="5"/>
        <v>0</v>
      </c>
      <c r="AK26" s="75"/>
      <c r="AL26" s="84"/>
      <c r="AM26" s="22" t="str">
        <f t="shared" si="6"/>
        <v>% de documentos  jurídicos revisados que sean remitidos al despacho para la firma del Secretario.</v>
      </c>
      <c r="AN26" s="22">
        <f t="shared" si="7"/>
        <v>1</v>
      </c>
      <c r="AO26" s="71"/>
      <c r="AP26" s="7">
        <f t="shared" si="8"/>
        <v>0</v>
      </c>
      <c r="AQ26" s="75"/>
      <c r="AR26" s="75"/>
      <c r="AS26" s="22" t="str">
        <f t="shared" si="9"/>
        <v>% de documentos  jurídicos revisados que sean remitidos al despacho para la firma del Secretario.</v>
      </c>
      <c r="AT26" s="22">
        <f t="shared" si="10"/>
        <v>1</v>
      </c>
      <c r="AU26" s="79"/>
      <c r="AV26" s="7">
        <f t="shared" si="11"/>
        <v>0</v>
      </c>
      <c r="AW26" s="72"/>
      <c r="AX26" s="75"/>
      <c r="AY26" s="22" t="str">
        <f t="shared" si="12"/>
        <v>% de documentos  jurídicos revisados que sean remitidos al despacho para la firma del Secretario.</v>
      </c>
      <c r="AZ26" s="22">
        <f t="shared" si="13"/>
        <v>1</v>
      </c>
      <c r="BA26" s="12" t="e">
        <f t="shared" si="14"/>
        <v>#DIV/0!</v>
      </c>
      <c r="BB26" s="71"/>
      <c r="BC26" s="72"/>
    </row>
    <row r="27" spans="1:55" ht="68.25" customHeight="1">
      <c r="A27" s="6">
        <v>13</v>
      </c>
      <c r="B27" s="157"/>
      <c r="C27" s="159" t="s">
        <v>108</v>
      </c>
      <c r="D27" s="87"/>
      <c r="E27" s="142" t="s">
        <v>201</v>
      </c>
      <c r="F27" s="143">
        <v>0.02</v>
      </c>
      <c r="G27" s="144" t="s">
        <v>202</v>
      </c>
      <c r="H27" s="145" t="s">
        <v>203</v>
      </c>
      <c r="I27" s="146" t="s">
        <v>204</v>
      </c>
      <c r="J27" s="144" t="s">
        <v>151</v>
      </c>
      <c r="K27" s="147" t="s">
        <v>50</v>
      </c>
      <c r="L27" s="144" t="s">
        <v>170</v>
      </c>
      <c r="M27" s="148"/>
      <c r="N27" s="148"/>
      <c r="O27" s="148"/>
      <c r="P27" s="149">
        <v>1</v>
      </c>
      <c r="Q27" s="149">
        <v>1</v>
      </c>
      <c r="R27" s="144" t="s">
        <v>57</v>
      </c>
      <c r="S27" s="144" t="s">
        <v>171</v>
      </c>
      <c r="T27" s="75"/>
      <c r="U27" s="75"/>
      <c r="V27" s="75"/>
      <c r="W27" s="75"/>
      <c r="X27" s="75"/>
      <c r="Y27" s="83" t="str">
        <f>IF('PLAN GESTION POR PROCESO'!X27=Hoja2!$B$100,Hoja2!$C$100,IF('PLAN GESTION POR PROCESO'!X27=Hoja2!$B$101,Hoja2!$C$101,IF('PLAN GESTION POR PROCESO'!X27=Hoja2!$B$102,Hoja2!$C$102,IF('PLAN GESTION POR PROCESO'!X27=Hoja2!$B$103,Hoja2!$C$103,IF('PLAN GESTION POR PROCESO'!X27=Hoja2!$B$104,Hoja2!$C$104,IF('PLAN GESTION POR PROCESO'!X27=Hoja2!$B$105,Hoja2!$C$105,IF('PLAN GESTION POR PROCESO'!X27=Hoja2!$B$106,Hoja2!$C$106,IF(X27=Hoja2!$B$107,Hoja2!$C$107,"COMPLETAR"))))))))</f>
        <v>COMPLETAR</v>
      </c>
      <c r="Z27" s="86"/>
      <c r="AA27" s="22" t="str">
        <f t="shared" si="0"/>
        <v>Línea base del consumo de papel del proceso establecida</v>
      </c>
      <c r="AB27" s="22">
        <f t="shared" si="1"/>
        <v>0</v>
      </c>
      <c r="AC27" s="75"/>
      <c r="AD27" s="7" t="e">
        <f t="shared" si="2"/>
        <v>#DIV/0!</v>
      </c>
      <c r="AE27" s="82"/>
      <c r="AF27" s="82"/>
      <c r="AG27" s="22" t="str">
        <f t="shared" si="3"/>
        <v>Línea base del consumo de papel del proceso establecida</v>
      </c>
      <c r="AH27" s="34">
        <f t="shared" si="4"/>
        <v>0</v>
      </c>
      <c r="AI27" s="76"/>
      <c r="AJ27" s="7" t="e">
        <f t="shared" si="5"/>
        <v>#DIV/0!</v>
      </c>
      <c r="AK27" s="82"/>
      <c r="AL27" s="82"/>
      <c r="AM27" s="22" t="str">
        <f t="shared" si="6"/>
        <v>Línea base del consumo de papel del proceso establecida</v>
      </c>
      <c r="AN27" s="22">
        <f t="shared" si="7"/>
        <v>0</v>
      </c>
      <c r="AO27" s="76"/>
      <c r="AP27" s="7" t="e">
        <f t="shared" si="8"/>
        <v>#DIV/0!</v>
      </c>
      <c r="AQ27" s="82"/>
      <c r="AR27" s="82"/>
      <c r="AS27" s="22" t="str">
        <f t="shared" si="9"/>
        <v>Línea base del consumo de papel del proceso establecida</v>
      </c>
      <c r="AT27" s="22">
        <f t="shared" si="10"/>
        <v>1</v>
      </c>
      <c r="AU27" s="80"/>
      <c r="AV27" s="7">
        <f t="shared" si="11"/>
        <v>0</v>
      </c>
      <c r="AW27" s="74"/>
      <c r="AX27" s="75"/>
      <c r="AY27" s="22" t="str">
        <f t="shared" si="12"/>
        <v>Línea base del consumo de papel del proceso establecida</v>
      </c>
      <c r="AZ27" s="22">
        <f t="shared" si="13"/>
        <v>1</v>
      </c>
      <c r="BA27" s="12">
        <f t="shared" si="14"/>
        <v>0</v>
      </c>
      <c r="BB27" s="71"/>
      <c r="BC27" s="74"/>
    </row>
    <row r="28" spans="1:55" ht="78.75" customHeight="1">
      <c r="A28" s="6">
        <v>14</v>
      </c>
      <c r="B28" s="157"/>
      <c r="C28" s="159"/>
      <c r="D28" s="75"/>
      <c r="E28" s="121" t="s">
        <v>118</v>
      </c>
      <c r="F28" s="106">
        <v>0.04</v>
      </c>
      <c r="G28" s="105" t="s">
        <v>119</v>
      </c>
      <c r="H28" s="116" t="s">
        <v>95</v>
      </c>
      <c r="I28" s="107" t="s">
        <v>95</v>
      </c>
      <c r="J28" s="75" t="s">
        <v>151</v>
      </c>
      <c r="K28" s="120" t="s">
        <v>50</v>
      </c>
      <c r="L28" s="75" t="s">
        <v>172</v>
      </c>
      <c r="M28" s="77"/>
      <c r="N28" s="77"/>
      <c r="O28" s="77"/>
      <c r="P28" s="122">
        <v>1</v>
      </c>
      <c r="Q28" s="122">
        <v>1</v>
      </c>
      <c r="R28" s="75" t="s">
        <v>57</v>
      </c>
      <c r="S28" s="75" t="s">
        <v>173</v>
      </c>
      <c r="T28" s="75"/>
      <c r="U28" s="75"/>
      <c r="V28" s="75"/>
      <c r="W28" s="75"/>
      <c r="X28" s="75"/>
      <c r="Y28" s="83" t="str">
        <f>IF('PLAN GESTION POR PROCESO'!X28=Hoja2!$B$100,Hoja2!$C$100,IF('PLAN GESTION POR PROCESO'!X28=Hoja2!$B$101,Hoja2!$C$101,IF('PLAN GESTION POR PROCESO'!X28=Hoja2!$B$102,Hoja2!$C$102,IF('PLAN GESTION POR PROCESO'!X28=Hoja2!$B$103,Hoja2!$C$103,IF('PLAN GESTION POR PROCESO'!X28=Hoja2!$B$104,Hoja2!$C$104,IF('PLAN GESTION POR PROCESO'!X28=Hoja2!$B$105,Hoja2!$C$105,IF('PLAN GESTION POR PROCESO'!X28=Hoja2!$B$106,Hoja2!$C$106,IF(X28=Hoja2!$B$107,Hoja2!$C$107,"COMPLETAR"))))))))</f>
        <v>COMPLETAR</v>
      </c>
      <c r="Z28" s="85"/>
      <c r="AA28" s="22" t="str">
        <f t="shared" si="0"/>
        <v>Línea base del perfil del riesgo</v>
      </c>
      <c r="AB28" s="22">
        <f t="shared" si="1"/>
        <v>0</v>
      </c>
      <c r="AC28" s="75"/>
      <c r="AD28" s="7" t="e">
        <f t="shared" si="2"/>
        <v>#DIV/0!</v>
      </c>
      <c r="AE28" s="82"/>
      <c r="AF28" s="82"/>
      <c r="AG28" s="22" t="str">
        <f t="shared" si="3"/>
        <v>Línea base del perfil del riesgo</v>
      </c>
      <c r="AH28" s="34">
        <f t="shared" si="4"/>
        <v>0</v>
      </c>
      <c r="AI28" s="75"/>
      <c r="AJ28" s="7" t="e">
        <f t="shared" si="5"/>
        <v>#DIV/0!</v>
      </c>
      <c r="AK28" s="75"/>
      <c r="AL28" s="75"/>
      <c r="AM28" s="22" t="str">
        <f t="shared" si="6"/>
        <v>Línea base del perfil del riesgo</v>
      </c>
      <c r="AN28" s="22">
        <f t="shared" si="7"/>
        <v>0</v>
      </c>
      <c r="AO28" s="75"/>
      <c r="AP28" s="7" t="e">
        <f t="shared" si="8"/>
        <v>#DIV/0!</v>
      </c>
      <c r="AQ28" s="75"/>
      <c r="AR28" s="75"/>
      <c r="AS28" s="22" t="str">
        <f t="shared" si="9"/>
        <v>Línea base del perfil del riesgo</v>
      </c>
      <c r="AT28" s="22">
        <f t="shared" si="10"/>
        <v>1</v>
      </c>
      <c r="AU28" s="76"/>
      <c r="AV28" s="7">
        <f t="shared" si="11"/>
        <v>0</v>
      </c>
      <c r="AW28" s="74"/>
      <c r="AX28" s="75"/>
      <c r="AY28" s="22" t="str">
        <f t="shared" si="12"/>
        <v>Línea base del perfil del riesgo</v>
      </c>
      <c r="AZ28" s="22">
        <f t="shared" si="13"/>
        <v>1</v>
      </c>
      <c r="BA28" s="12">
        <f t="shared" si="14"/>
        <v>0</v>
      </c>
      <c r="BB28" s="71"/>
      <c r="BC28" s="74"/>
    </row>
    <row r="29" spans="1:55" ht="81.75" customHeight="1">
      <c r="A29" s="6">
        <v>15</v>
      </c>
      <c r="B29" s="157"/>
      <c r="C29" s="159"/>
      <c r="D29" s="75"/>
      <c r="E29" s="121" t="s">
        <v>94</v>
      </c>
      <c r="F29" s="92">
        <v>0.06</v>
      </c>
      <c r="G29" s="105" t="s">
        <v>119</v>
      </c>
      <c r="H29" s="88" t="s">
        <v>174</v>
      </c>
      <c r="I29" s="107" t="s">
        <v>96</v>
      </c>
      <c r="J29" s="75" t="s">
        <v>151</v>
      </c>
      <c r="K29" s="120" t="s">
        <v>51</v>
      </c>
      <c r="L29" s="75" t="s">
        <v>175</v>
      </c>
      <c r="M29" s="77">
        <v>1</v>
      </c>
      <c r="N29" s="77">
        <v>1</v>
      </c>
      <c r="O29" s="77">
        <v>1</v>
      </c>
      <c r="P29" s="77">
        <v>1</v>
      </c>
      <c r="Q29" s="77">
        <v>1</v>
      </c>
      <c r="R29" s="75" t="s">
        <v>57</v>
      </c>
      <c r="S29" s="75" t="s">
        <v>176</v>
      </c>
      <c r="T29" s="75"/>
      <c r="U29" s="75"/>
      <c r="V29" s="75"/>
      <c r="W29" s="75"/>
      <c r="X29" s="75"/>
      <c r="Y29" s="83" t="str">
        <f>IF('PLAN GESTION POR PROCESO'!X29=Hoja2!$B$100,Hoja2!$C$100,IF('PLAN GESTION POR PROCESO'!X29=Hoja2!$B$101,Hoja2!$C$101,IF('PLAN GESTION POR PROCESO'!X29=Hoja2!$B$102,Hoja2!$C$102,IF('PLAN GESTION POR PROCESO'!X29=Hoja2!$B$103,Hoja2!$C$103,IF('PLAN GESTION POR PROCESO'!X29=Hoja2!$B$104,Hoja2!$C$104,IF('PLAN GESTION POR PROCESO'!X29=Hoja2!$B$105,Hoja2!$C$105,IF('PLAN GESTION POR PROCESO'!X29=Hoja2!$B$106,Hoja2!$C$106,IF(X29=Hoja2!$B$107,Hoja2!$C$107,"COMPLETAR"))))))))</f>
        <v>COMPLETAR</v>
      </c>
      <c r="Z29" s="85"/>
      <c r="AA29" s="22" t="str">
        <f t="shared" si="0"/>
        <v>Acciones correctivas documentadas y vigentes</v>
      </c>
      <c r="AB29" s="22">
        <f t="shared" si="1"/>
        <v>1</v>
      </c>
      <c r="AC29" s="75"/>
      <c r="AD29" s="7">
        <f t="shared" si="2"/>
        <v>0</v>
      </c>
      <c r="AE29" s="82"/>
      <c r="AF29" s="82"/>
      <c r="AG29" s="22" t="str">
        <f t="shared" si="3"/>
        <v>Acciones correctivas documentadas y vigentes</v>
      </c>
      <c r="AH29" s="34">
        <f t="shared" si="4"/>
        <v>1</v>
      </c>
      <c r="AI29" s="75"/>
      <c r="AJ29" s="7">
        <f t="shared" si="5"/>
        <v>0</v>
      </c>
      <c r="AK29" s="75"/>
      <c r="AL29" s="75"/>
      <c r="AM29" s="22" t="str">
        <f t="shared" si="6"/>
        <v>Acciones correctivas documentadas y vigentes</v>
      </c>
      <c r="AN29" s="22">
        <f t="shared" si="7"/>
        <v>1</v>
      </c>
      <c r="AO29" s="77"/>
      <c r="AP29" s="7">
        <f t="shared" si="8"/>
        <v>0</v>
      </c>
      <c r="AQ29" s="72"/>
      <c r="AR29" s="72"/>
      <c r="AS29" s="22" t="str">
        <f t="shared" si="9"/>
        <v>Acciones correctivas documentadas y vigentes</v>
      </c>
      <c r="AT29" s="22">
        <f t="shared" si="10"/>
        <v>1</v>
      </c>
      <c r="AU29" s="77"/>
      <c r="AV29" s="7">
        <f t="shared" si="11"/>
        <v>0</v>
      </c>
      <c r="AW29" s="73"/>
      <c r="AX29" s="75"/>
      <c r="AY29" s="22" t="str">
        <f t="shared" si="12"/>
        <v>Acciones correctivas documentadas y vigentes</v>
      </c>
      <c r="AZ29" s="22">
        <f t="shared" si="13"/>
        <v>1</v>
      </c>
      <c r="BA29" s="12" t="e">
        <f t="shared" si="14"/>
        <v>#DIV/0!</v>
      </c>
      <c r="BB29" s="71"/>
      <c r="BC29" s="73"/>
    </row>
    <row r="30" spans="1:55" ht="94.5" customHeight="1">
      <c r="A30" s="6">
        <v>16</v>
      </c>
      <c r="B30" s="157"/>
      <c r="C30" s="159"/>
      <c r="D30" s="75"/>
      <c r="E30" s="123" t="s">
        <v>101</v>
      </c>
      <c r="F30" s="92">
        <v>0.02</v>
      </c>
      <c r="G30" s="105" t="s">
        <v>119</v>
      </c>
      <c r="H30" s="88" t="s">
        <v>177</v>
      </c>
      <c r="I30" s="108" t="s">
        <v>120</v>
      </c>
      <c r="J30" s="75" t="s">
        <v>151</v>
      </c>
      <c r="K30" s="120" t="s">
        <v>51</v>
      </c>
      <c r="L30" s="75" t="s">
        <v>178</v>
      </c>
      <c r="M30" s="77">
        <v>1</v>
      </c>
      <c r="N30" s="77">
        <v>1</v>
      </c>
      <c r="O30" s="77">
        <v>1</v>
      </c>
      <c r="P30" s="77">
        <v>1</v>
      </c>
      <c r="Q30" s="77">
        <v>1</v>
      </c>
      <c r="R30" s="75" t="s">
        <v>57</v>
      </c>
      <c r="S30" s="75" t="s">
        <v>173</v>
      </c>
      <c r="T30" s="75"/>
      <c r="U30" s="75"/>
      <c r="V30" s="75"/>
      <c r="W30" s="75"/>
      <c r="X30" s="75"/>
      <c r="Y30" s="83" t="str">
        <f>IF('PLAN GESTION POR PROCESO'!X30=Hoja2!$B$100,Hoja2!$C$100,IF('PLAN GESTION POR PROCESO'!X30=Hoja2!$B$101,Hoja2!$C$101,IF('PLAN GESTION POR PROCESO'!X30=Hoja2!$B$102,Hoja2!$C$102,IF('PLAN GESTION POR PROCESO'!X30=Hoja2!$B$103,Hoja2!$C$103,IF('PLAN GESTION POR PROCESO'!X30=Hoja2!$B$104,Hoja2!$C$104,IF('PLAN GESTION POR PROCESO'!X30=Hoja2!$B$105,Hoja2!$C$105,IF('PLAN GESTION POR PROCESO'!X30=Hoja2!$B$106,Hoja2!$C$106,IF(X30=Hoja2!$B$107,Hoja2!$C$107,"COMPLETAR"))))))))</f>
        <v>COMPLETAR</v>
      </c>
      <c r="Z30" s="85"/>
      <c r="AA30" s="22" t="str">
        <f t="shared" si="0"/>
        <v>Cumplimiento en reportes de riesgos de manera oportuna</v>
      </c>
      <c r="AB30" s="22">
        <f t="shared" si="1"/>
        <v>1</v>
      </c>
      <c r="AC30" s="75"/>
      <c r="AD30" s="7">
        <f t="shared" si="2"/>
        <v>0</v>
      </c>
      <c r="AE30" s="82"/>
      <c r="AF30" s="82"/>
      <c r="AG30" s="22" t="str">
        <f t="shared" si="3"/>
        <v>Cumplimiento en reportes de riesgos de manera oportuna</v>
      </c>
      <c r="AH30" s="34">
        <f t="shared" si="4"/>
        <v>1</v>
      </c>
      <c r="AI30" s="81"/>
      <c r="AJ30" s="7">
        <f t="shared" si="5"/>
        <v>0</v>
      </c>
      <c r="AK30" s="75"/>
      <c r="AL30" s="75"/>
      <c r="AM30" s="22" t="str">
        <f t="shared" si="6"/>
        <v>Cumplimiento en reportes de riesgos de manera oportuna</v>
      </c>
      <c r="AN30" s="22">
        <f t="shared" si="7"/>
        <v>1</v>
      </c>
      <c r="AO30" s="81"/>
      <c r="AP30" s="7">
        <f t="shared" si="8"/>
        <v>0</v>
      </c>
      <c r="AQ30" s="72"/>
      <c r="AR30" s="72"/>
      <c r="AS30" s="22" t="str">
        <f t="shared" si="9"/>
        <v>Cumplimiento en reportes de riesgos de manera oportuna</v>
      </c>
      <c r="AT30" s="22">
        <f t="shared" si="10"/>
        <v>1</v>
      </c>
      <c r="AU30" s="81"/>
      <c r="AV30" s="7">
        <f t="shared" si="11"/>
        <v>0</v>
      </c>
      <c r="AW30" s="72"/>
      <c r="AX30" s="75"/>
      <c r="AY30" s="22" t="str">
        <f t="shared" si="12"/>
        <v>Cumplimiento en reportes de riesgos de manera oportuna</v>
      </c>
      <c r="AZ30" s="22">
        <f t="shared" si="13"/>
        <v>1</v>
      </c>
      <c r="BA30" s="12" t="e">
        <f t="shared" si="14"/>
        <v>#DIV/0!</v>
      </c>
      <c r="BB30" s="71"/>
      <c r="BC30" s="72"/>
    </row>
    <row r="31" spans="1:55" ht="94.5" customHeight="1">
      <c r="A31" s="6">
        <v>17</v>
      </c>
      <c r="B31" s="157"/>
      <c r="C31" s="159"/>
      <c r="D31" s="75"/>
      <c r="E31" s="123" t="s">
        <v>102</v>
      </c>
      <c r="F31" s="92">
        <v>0.02</v>
      </c>
      <c r="G31" s="105" t="s">
        <v>119</v>
      </c>
      <c r="H31" s="88" t="s">
        <v>179</v>
      </c>
      <c r="I31" s="108" t="s">
        <v>121</v>
      </c>
      <c r="J31" s="75" t="s">
        <v>151</v>
      </c>
      <c r="K31" s="120" t="s">
        <v>51</v>
      </c>
      <c r="L31" s="75" t="s">
        <v>180</v>
      </c>
      <c r="M31" s="77">
        <v>1</v>
      </c>
      <c r="N31" s="77">
        <v>1</v>
      </c>
      <c r="O31" s="77">
        <v>1</v>
      </c>
      <c r="P31" s="77">
        <v>1</v>
      </c>
      <c r="Q31" s="77">
        <v>1</v>
      </c>
      <c r="R31" s="75" t="s">
        <v>57</v>
      </c>
      <c r="S31" s="75" t="s">
        <v>181</v>
      </c>
      <c r="T31" s="75"/>
      <c r="U31" s="75"/>
      <c r="V31" s="75"/>
      <c r="W31" s="75"/>
      <c r="X31" s="75"/>
      <c r="Y31" s="83" t="str">
        <f>IF('PLAN GESTION POR PROCESO'!X31=Hoja2!$B$100,Hoja2!$C$100,IF('PLAN GESTION POR PROCESO'!X31=Hoja2!$B$101,Hoja2!$C$101,IF('PLAN GESTION POR PROCESO'!X31=Hoja2!$B$102,Hoja2!$C$102,IF('PLAN GESTION POR PROCESO'!X31=Hoja2!$B$103,Hoja2!$C$103,IF('PLAN GESTION POR PROCESO'!X31=Hoja2!$B$104,Hoja2!$C$104,IF('PLAN GESTION POR PROCESO'!X31=Hoja2!$B$105,Hoja2!$C$105,IF('PLAN GESTION POR PROCESO'!X31=Hoja2!$B$106,Hoja2!$C$106,IF(X31=Hoja2!$B$107,Hoja2!$C$107,"COMPLETAR"))))))))</f>
        <v>COMPLETAR</v>
      </c>
      <c r="Z31" s="85"/>
      <c r="AA31" s="22" t="str">
        <f t="shared" si="0"/>
        <v>Asistencia a las mesas de trabajo relacionadas con el Sistema de Gestión</v>
      </c>
      <c r="AB31" s="22">
        <f t="shared" si="1"/>
        <v>1</v>
      </c>
      <c r="AC31" s="75"/>
      <c r="AD31" s="7">
        <f t="shared" si="2"/>
        <v>0</v>
      </c>
      <c r="AE31" s="82"/>
      <c r="AF31" s="82"/>
      <c r="AG31" s="22" t="str">
        <f t="shared" si="3"/>
        <v>Asistencia a las mesas de trabajo relacionadas con el Sistema de Gestión</v>
      </c>
      <c r="AH31" s="34">
        <f t="shared" si="4"/>
        <v>1</v>
      </c>
      <c r="AI31" s="81"/>
      <c r="AJ31" s="7">
        <f t="shared" si="5"/>
        <v>0</v>
      </c>
      <c r="AK31" s="75"/>
      <c r="AL31" s="75"/>
      <c r="AM31" s="22" t="str">
        <f t="shared" si="6"/>
        <v>Asistencia a las mesas de trabajo relacionadas con el Sistema de Gestión</v>
      </c>
      <c r="AN31" s="98">
        <f t="shared" si="7"/>
        <v>1</v>
      </c>
      <c r="AO31" s="81"/>
      <c r="AP31" s="7">
        <f t="shared" si="8"/>
        <v>0</v>
      </c>
      <c r="AQ31" s="72"/>
      <c r="AR31" s="72"/>
      <c r="AS31" s="22" t="str">
        <f t="shared" si="9"/>
        <v>Asistencia a las mesas de trabajo relacionadas con el Sistema de Gestión</v>
      </c>
      <c r="AT31" s="22">
        <f t="shared" si="10"/>
        <v>1</v>
      </c>
      <c r="AU31" s="81"/>
      <c r="AV31" s="7">
        <f t="shared" si="11"/>
        <v>0</v>
      </c>
      <c r="AW31" s="72"/>
      <c r="AX31" s="75"/>
      <c r="AY31" s="22" t="str">
        <f t="shared" si="12"/>
        <v>Asistencia a las mesas de trabajo relacionadas con el Sistema de Gestión</v>
      </c>
      <c r="AZ31" s="22">
        <f t="shared" si="13"/>
        <v>1</v>
      </c>
      <c r="BA31" s="12" t="e">
        <f t="shared" si="14"/>
        <v>#DIV/0!</v>
      </c>
      <c r="BB31" s="71"/>
      <c r="BC31" s="72"/>
    </row>
    <row r="32" spans="1:55" ht="94.5" customHeight="1">
      <c r="A32" s="6">
        <v>18</v>
      </c>
      <c r="B32" s="157"/>
      <c r="C32" s="159"/>
      <c r="D32" s="75"/>
      <c r="E32" s="123" t="s">
        <v>122</v>
      </c>
      <c r="F32" s="109">
        <v>0.02</v>
      </c>
      <c r="G32" s="105" t="s">
        <v>119</v>
      </c>
      <c r="H32" s="88" t="s">
        <v>182</v>
      </c>
      <c r="I32" s="107" t="s">
        <v>123</v>
      </c>
      <c r="J32" s="75" t="s">
        <v>151</v>
      </c>
      <c r="K32" s="120" t="s">
        <v>51</v>
      </c>
      <c r="L32" s="75" t="s">
        <v>183</v>
      </c>
      <c r="M32" s="77">
        <v>1</v>
      </c>
      <c r="N32" s="77">
        <v>1</v>
      </c>
      <c r="O32" s="77">
        <v>1</v>
      </c>
      <c r="P32" s="77">
        <v>1</v>
      </c>
      <c r="Q32" s="77">
        <v>1</v>
      </c>
      <c r="R32" s="75" t="s">
        <v>57</v>
      </c>
      <c r="S32" s="75"/>
      <c r="T32" s="75"/>
      <c r="U32" s="75"/>
      <c r="V32" s="75"/>
      <c r="W32" s="75"/>
      <c r="X32" s="75"/>
      <c r="Y32" s="83" t="str">
        <f>IF('PLAN GESTION POR PROCESO'!X32=Hoja2!$B$100,Hoja2!$C$100,IF('PLAN GESTION POR PROCESO'!X32=Hoja2!$B$101,Hoja2!$C$101,IF('PLAN GESTION POR PROCESO'!X32=Hoja2!$B$102,Hoja2!$C$102,IF('PLAN GESTION POR PROCESO'!X32=Hoja2!$B$103,Hoja2!$C$103,IF('PLAN GESTION POR PROCESO'!X32=Hoja2!$B$104,Hoja2!$C$104,IF('PLAN GESTION POR PROCESO'!X32=Hoja2!$B$105,Hoja2!$C$105,IF('PLAN GESTION POR PROCESO'!X32=Hoja2!$B$106,Hoja2!$C$106,IF(X32=Hoja2!$B$107,Hoja2!$C$107,"COMPLETAR"))))))))</f>
        <v>COMPLETAR</v>
      </c>
      <c r="Z32" s="85"/>
      <c r="AA32" s="22" t="str">
        <f t="shared" si="0"/>
        <v>Cumplimiento del plan de actualización de los procesos en el marco del Sistema de Gestión</v>
      </c>
      <c r="AB32" s="22">
        <f t="shared" si="1"/>
        <v>1</v>
      </c>
      <c r="AC32" s="75"/>
      <c r="AD32" s="7">
        <f t="shared" si="2"/>
        <v>0</v>
      </c>
      <c r="AE32" s="82"/>
      <c r="AF32" s="82"/>
      <c r="AG32" s="22" t="str">
        <f t="shared" si="3"/>
        <v>Cumplimiento del plan de actualización de los procesos en el marco del Sistema de Gestión</v>
      </c>
      <c r="AH32" s="34">
        <f t="shared" si="4"/>
        <v>1</v>
      </c>
      <c r="AI32" s="81"/>
      <c r="AJ32" s="7">
        <f t="shared" si="5"/>
        <v>0</v>
      </c>
      <c r="AK32" s="75"/>
      <c r="AL32" s="75"/>
      <c r="AM32" s="22" t="str">
        <f t="shared" si="6"/>
        <v>Cumplimiento del plan de actualización de los procesos en el marco del Sistema de Gestión</v>
      </c>
      <c r="AN32" s="98">
        <f t="shared" si="7"/>
        <v>1</v>
      </c>
      <c r="AO32" s="81"/>
      <c r="AP32" s="7">
        <f t="shared" si="8"/>
        <v>0</v>
      </c>
      <c r="AQ32" s="72"/>
      <c r="AR32" s="72"/>
      <c r="AS32" s="22" t="str">
        <f t="shared" si="9"/>
        <v>Cumplimiento del plan de actualización de los procesos en el marco del Sistema de Gestión</v>
      </c>
      <c r="AT32" s="22">
        <f t="shared" si="10"/>
        <v>1</v>
      </c>
      <c r="AU32" s="81"/>
      <c r="AV32" s="7">
        <f t="shared" si="11"/>
        <v>0</v>
      </c>
      <c r="AW32" s="72"/>
      <c r="AX32" s="75"/>
      <c r="AY32" s="22" t="str">
        <f t="shared" si="12"/>
        <v>Cumplimiento del plan de actualización de los procesos en el marco del Sistema de Gestión</v>
      </c>
      <c r="AZ32" s="22">
        <f t="shared" si="13"/>
        <v>1</v>
      </c>
      <c r="BA32" s="12" t="e">
        <f t="shared" si="14"/>
        <v>#DIV/0!</v>
      </c>
      <c r="BB32" s="71"/>
      <c r="BC32" s="72"/>
    </row>
    <row r="33" spans="1:55" ht="75" customHeight="1" thickBot="1">
      <c r="A33" s="6">
        <v>20</v>
      </c>
      <c r="B33" s="158"/>
      <c r="C33" s="159"/>
      <c r="D33" s="75"/>
      <c r="E33" s="124" t="s">
        <v>184</v>
      </c>
      <c r="F33" s="125">
        <v>0.02</v>
      </c>
      <c r="G33" s="126" t="s">
        <v>119</v>
      </c>
      <c r="H33" s="127" t="s">
        <v>185</v>
      </c>
      <c r="I33" s="128" t="s">
        <v>98</v>
      </c>
      <c r="J33" s="129" t="s">
        <v>151</v>
      </c>
      <c r="K33" s="130" t="s">
        <v>51</v>
      </c>
      <c r="L33" s="129" t="s">
        <v>186</v>
      </c>
      <c r="M33" s="131">
        <v>1</v>
      </c>
      <c r="N33" s="131">
        <v>1</v>
      </c>
      <c r="O33" s="131">
        <v>1</v>
      </c>
      <c r="P33" s="131">
        <v>1</v>
      </c>
      <c r="Q33" s="131">
        <v>1</v>
      </c>
      <c r="R33" s="129" t="s">
        <v>57</v>
      </c>
      <c r="S33" s="129" t="s">
        <v>187</v>
      </c>
      <c r="T33" s="75"/>
      <c r="U33" s="75"/>
      <c r="V33" s="75"/>
      <c r="W33" s="75"/>
      <c r="X33" s="75"/>
      <c r="Y33" s="83" t="str">
        <f>IF('PLAN GESTION POR PROCESO'!X33=Hoja2!$B$100,Hoja2!$C$100,IF('PLAN GESTION POR PROCESO'!X33=Hoja2!$B$101,Hoja2!$C$101,IF('PLAN GESTION POR PROCESO'!X33=Hoja2!$B$102,Hoja2!$C$102,IF('PLAN GESTION POR PROCESO'!X33=Hoja2!$B$103,Hoja2!$C$103,IF('PLAN GESTION POR PROCESO'!X33=Hoja2!$B$104,Hoja2!$C$104,IF('PLAN GESTION POR PROCESO'!X33=Hoja2!$B$105,Hoja2!$C$105,IF('PLAN GESTION POR PROCESO'!X33=Hoja2!$B$106,Hoja2!$C$106,IF(X33=Hoja2!$B$107,Hoja2!$C$107,"COMPLETAR"))))))))</f>
        <v>COMPLETAR</v>
      </c>
      <c r="Z33" s="86"/>
      <c r="AA33" s="22" t="str">
        <f t="shared" si="0"/>
        <v>Cumplimiento oportuno Plan Anticorrupción 2017</v>
      </c>
      <c r="AB33" s="22">
        <f t="shared" si="1"/>
        <v>1</v>
      </c>
      <c r="AC33" s="75"/>
      <c r="AD33" s="7">
        <f t="shared" si="2"/>
        <v>0</v>
      </c>
      <c r="AE33" s="82"/>
      <c r="AF33" s="82"/>
      <c r="AG33" s="22" t="str">
        <f t="shared" si="3"/>
        <v>Cumplimiento oportuno Plan Anticorrupción 2017</v>
      </c>
      <c r="AH33" s="34">
        <f t="shared" si="4"/>
        <v>1</v>
      </c>
      <c r="AI33" s="75"/>
      <c r="AJ33" s="7">
        <f t="shared" si="5"/>
        <v>0</v>
      </c>
      <c r="AK33" s="75"/>
      <c r="AL33" s="75"/>
      <c r="AM33" s="22" t="str">
        <f t="shared" si="6"/>
        <v>Cumplimiento oportuno Plan Anticorrupción 2017</v>
      </c>
      <c r="AN33" s="98">
        <f t="shared" si="7"/>
        <v>1</v>
      </c>
      <c r="AO33" s="75"/>
      <c r="AP33" s="7">
        <f t="shared" si="8"/>
        <v>0</v>
      </c>
      <c r="AQ33" s="75"/>
      <c r="AR33" s="75"/>
      <c r="AS33" s="22" t="str">
        <f t="shared" si="9"/>
        <v>Cumplimiento oportuno Plan Anticorrupción 2017</v>
      </c>
      <c r="AT33" s="22">
        <f t="shared" si="10"/>
        <v>1</v>
      </c>
      <c r="AU33" s="75"/>
      <c r="AV33" s="7">
        <f t="shared" si="11"/>
        <v>0</v>
      </c>
      <c r="AW33" s="75"/>
      <c r="AX33" s="75"/>
      <c r="AY33" s="22" t="str">
        <f t="shared" si="12"/>
        <v>Cumplimiento oportuno Plan Anticorrupción 2017</v>
      </c>
      <c r="AZ33" s="22">
        <f t="shared" si="13"/>
        <v>1</v>
      </c>
      <c r="BA33" s="12" t="e">
        <f t="shared" si="14"/>
        <v>#DIV/0!</v>
      </c>
      <c r="BB33" s="71"/>
      <c r="BC33" s="75"/>
    </row>
    <row r="34" spans="1:55" ht="95.25" customHeight="1">
      <c r="A34" s="5">
        <v>22</v>
      </c>
      <c r="B34" s="192" t="s">
        <v>99</v>
      </c>
      <c r="C34" s="193"/>
      <c r="D34" s="193"/>
      <c r="E34" s="194"/>
      <c r="F34" s="101">
        <f>SUM(F18:F33)</f>
        <v>1</v>
      </c>
      <c r="G34" s="204"/>
      <c r="H34" s="205"/>
      <c r="I34" s="205"/>
      <c r="J34" s="205"/>
      <c r="K34" s="205"/>
      <c r="L34" s="205"/>
      <c r="M34" s="205"/>
      <c r="N34" s="205"/>
      <c r="O34" s="205"/>
      <c r="P34" s="205"/>
      <c r="Q34" s="205"/>
      <c r="R34" s="205"/>
      <c r="S34" s="205"/>
      <c r="T34" s="205"/>
      <c r="U34" s="205"/>
      <c r="V34" s="205"/>
      <c r="W34" s="205"/>
      <c r="X34" s="205"/>
      <c r="Y34" s="205"/>
      <c r="Z34" s="206"/>
      <c r="AA34" s="187" t="s">
        <v>103</v>
      </c>
      <c r="AB34" s="188"/>
      <c r="AC34" s="189"/>
      <c r="AD34" s="102" t="e">
        <f>AVERAGE(AD18:AD33)</f>
        <v>#DIV/0!</v>
      </c>
      <c r="AE34" s="204"/>
      <c r="AF34" s="206"/>
      <c r="AG34" s="195" t="s">
        <v>104</v>
      </c>
      <c r="AH34" s="196"/>
      <c r="AI34" s="197"/>
      <c r="AJ34" s="102" t="e">
        <f>AVERAGE(AJ18:AJ33)</f>
        <v>#DIV/0!</v>
      </c>
      <c r="AK34" s="204"/>
      <c r="AL34" s="206"/>
      <c r="AM34" s="187" t="s">
        <v>105</v>
      </c>
      <c r="AN34" s="188"/>
      <c r="AO34" s="189"/>
      <c r="AP34" s="102" t="e">
        <f>AVERAGE(AP18:AP33)</f>
        <v>#DIV/0!</v>
      </c>
      <c r="AQ34" s="207"/>
      <c r="AR34" s="208"/>
      <c r="AS34" s="198" t="s">
        <v>106</v>
      </c>
      <c r="AT34" s="199"/>
      <c r="AU34" s="200"/>
      <c r="AV34" s="102" t="e">
        <f>AVERAGE(AV18:AV33)</f>
        <v>#DIV/0!</v>
      </c>
      <c r="AW34" s="103"/>
      <c r="AX34" s="201" t="s">
        <v>107</v>
      </c>
      <c r="AY34" s="202"/>
      <c r="AZ34" s="203"/>
      <c r="BA34" s="104" t="e">
        <f>AVERAGE(BA18:BA33)</f>
        <v>#DIV/0!</v>
      </c>
      <c r="BB34" s="190"/>
      <c r="BC34" s="191"/>
    </row>
    <row r="35" spans="1:55">
      <c r="A35" s="4"/>
      <c r="B35" s="13"/>
      <c r="C35" s="13"/>
      <c r="D35" s="13"/>
      <c r="E35" s="13"/>
      <c r="F35" s="13"/>
      <c r="G35" s="13"/>
      <c r="H35" s="13"/>
      <c r="I35" s="14"/>
      <c r="J35" s="14"/>
      <c r="K35" s="14"/>
      <c r="L35" s="14"/>
      <c r="M35" s="14"/>
      <c r="N35" s="14"/>
      <c r="O35" s="14"/>
      <c r="P35" s="14"/>
      <c r="Q35" s="14"/>
      <c r="R35" s="14"/>
      <c r="S35" s="14"/>
      <c r="T35" s="1"/>
      <c r="U35" s="1"/>
      <c r="V35" s="1"/>
      <c r="W35" s="1"/>
      <c r="X35" s="1"/>
      <c r="Y35" s="1"/>
      <c r="Z35" s="1"/>
      <c r="AA35" s="176"/>
      <c r="AB35" s="176"/>
      <c r="AC35" s="176"/>
      <c r="AD35" s="68"/>
      <c r="AE35" s="21"/>
      <c r="AF35" s="21"/>
      <c r="AG35" s="176"/>
      <c r="AH35" s="176"/>
      <c r="AI35" s="176"/>
      <c r="AJ35" s="68"/>
      <c r="AK35" s="21"/>
      <c r="AL35" s="21"/>
      <c r="AM35" s="176"/>
      <c r="AN35" s="176"/>
      <c r="AO35" s="176"/>
      <c r="AP35" s="68"/>
      <c r="AQ35" s="21"/>
      <c r="AR35" s="21"/>
      <c r="AS35" s="176"/>
      <c r="AT35" s="176"/>
      <c r="AU35" s="176"/>
      <c r="AV35" s="68"/>
      <c r="AW35" s="21"/>
      <c r="AX35" s="21"/>
      <c r="AY35" s="176"/>
      <c r="AZ35" s="176"/>
      <c r="BA35" s="176"/>
      <c r="BB35" s="68"/>
      <c r="BC35" s="1"/>
    </row>
    <row r="36" spans="1:55">
      <c r="A36" s="4"/>
      <c r="B36" s="13"/>
      <c r="C36" s="13"/>
      <c r="D36" s="13"/>
      <c r="E36" s="13"/>
      <c r="F36" s="13"/>
      <c r="G36" s="13"/>
      <c r="H36" s="13"/>
      <c r="I36" s="14"/>
      <c r="J36" s="14"/>
      <c r="K36" s="14"/>
      <c r="L36" s="14"/>
      <c r="M36" s="14"/>
      <c r="N36" s="14"/>
      <c r="O36" s="14"/>
      <c r="P36" s="14"/>
      <c r="Q36" s="14"/>
      <c r="R36" s="14"/>
      <c r="S36" s="14"/>
      <c r="T36" s="1"/>
      <c r="U36" s="1"/>
      <c r="V36" s="1"/>
      <c r="W36" s="1"/>
      <c r="X36" s="1"/>
      <c r="Y36" s="1"/>
      <c r="Z36" s="1"/>
      <c r="AA36" s="93"/>
      <c r="AB36" s="93"/>
      <c r="AC36" s="93"/>
      <c r="AD36" s="68"/>
      <c r="AE36" s="21"/>
      <c r="AF36" s="21"/>
      <c r="AG36" s="93"/>
      <c r="AH36" s="93"/>
      <c r="AI36" s="93"/>
      <c r="AJ36" s="68"/>
      <c r="AK36" s="21"/>
      <c r="AL36" s="21"/>
      <c r="AM36" s="93"/>
      <c r="AN36" s="93"/>
      <c r="AO36" s="93"/>
      <c r="AP36" s="68"/>
      <c r="AQ36" s="21"/>
      <c r="AR36" s="21"/>
      <c r="AS36" s="93"/>
      <c r="AT36" s="93"/>
      <c r="AU36" s="93"/>
      <c r="AV36" s="68"/>
      <c r="AW36" s="21"/>
      <c r="AX36" s="21"/>
      <c r="AY36" s="93"/>
      <c r="AZ36" s="93"/>
      <c r="BA36" s="93"/>
      <c r="BB36" s="68"/>
      <c r="BC36" s="1"/>
    </row>
    <row r="37" spans="1:55" ht="15.75" customHeight="1">
      <c r="A37" s="4"/>
      <c r="B37" s="13"/>
      <c r="C37" s="13"/>
      <c r="D37" s="13"/>
      <c r="E37" s="13"/>
      <c r="F37" s="13"/>
      <c r="G37" s="13"/>
      <c r="H37" s="13"/>
      <c r="I37" s="14"/>
      <c r="J37" s="14"/>
      <c r="K37" s="14"/>
      <c r="L37" s="14"/>
      <c r="M37" s="14"/>
      <c r="N37" s="14"/>
      <c r="O37" s="14"/>
      <c r="P37" s="14"/>
      <c r="Q37" s="14"/>
      <c r="R37" s="14"/>
      <c r="S37" s="14"/>
      <c r="T37" s="1"/>
      <c r="U37" s="1"/>
      <c r="V37" s="1"/>
      <c r="W37" s="1"/>
      <c r="X37" s="1"/>
      <c r="Y37" s="1"/>
      <c r="Z37" s="1"/>
      <c r="AA37" s="176"/>
      <c r="AB37" s="176"/>
      <c r="AC37" s="176"/>
      <c r="AD37" s="94"/>
      <c r="AE37" s="21"/>
      <c r="AF37" s="21"/>
      <c r="AG37" s="176"/>
      <c r="AH37" s="176"/>
      <c r="AI37" s="176"/>
      <c r="AJ37" s="94"/>
      <c r="AK37" s="21"/>
      <c r="AL37" s="21"/>
      <c r="AM37" s="176"/>
      <c r="AN37" s="176"/>
      <c r="AO37" s="176"/>
      <c r="AP37" s="95"/>
      <c r="AQ37" s="21"/>
      <c r="AR37" s="21"/>
      <c r="AS37" s="176"/>
      <c r="AT37" s="176"/>
      <c r="AU37" s="176"/>
      <c r="AV37" s="95"/>
      <c r="AW37" s="21"/>
      <c r="AX37" s="21"/>
      <c r="AY37" s="176"/>
      <c r="AZ37" s="176"/>
      <c r="BA37" s="176"/>
      <c r="BB37" s="95"/>
      <c r="BC37" s="1"/>
    </row>
    <row r="38" spans="1:55" ht="15.75" customHeight="1">
      <c r="A38" s="4"/>
      <c r="B38" s="175" t="s">
        <v>23</v>
      </c>
      <c r="C38" s="175"/>
      <c r="D38" s="175"/>
      <c r="E38" s="175"/>
      <c r="F38" s="96"/>
      <c r="G38" s="175" t="s">
        <v>24</v>
      </c>
      <c r="H38" s="175"/>
      <c r="I38" s="175"/>
      <c r="J38" s="175"/>
      <c r="K38" s="175" t="s">
        <v>25</v>
      </c>
      <c r="L38" s="175"/>
      <c r="M38" s="175"/>
      <c r="N38" s="175"/>
      <c r="O38" s="175"/>
      <c r="P38" s="175"/>
      <c r="Q38" s="175"/>
      <c r="R38" s="14"/>
      <c r="S38" s="14"/>
      <c r="T38" s="1"/>
      <c r="U38" s="1"/>
      <c r="V38" s="1"/>
      <c r="W38" s="1"/>
      <c r="X38" s="1"/>
      <c r="Y38" s="1"/>
      <c r="Z38" s="1"/>
      <c r="AA38" s="176"/>
      <c r="AB38" s="176"/>
      <c r="AC38" s="176"/>
      <c r="AD38" s="94"/>
      <c r="AE38" s="21"/>
      <c r="AF38" s="21"/>
      <c r="AG38" s="176"/>
      <c r="AH38" s="176"/>
      <c r="AI38" s="176"/>
      <c r="AJ38" s="94"/>
      <c r="AK38" s="21"/>
      <c r="AL38" s="21"/>
      <c r="AM38" s="176"/>
      <c r="AN38" s="176"/>
      <c r="AO38" s="176"/>
      <c r="AP38" s="95"/>
      <c r="AQ38" s="21"/>
      <c r="AR38" s="21"/>
      <c r="AS38" s="176"/>
      <c r="AT38" s="176"/>
      <c r="AU38" s="176"/>
      <c r="AV38" s="95"/>
      <c r="AW38" s="21"/>
      <c r="AX38" s="21"/>
      <c r="AY38" s="176"/>
      <c r="AZ38" s="176"/>
      <c r="BA38" s="176"/>
      <c r="BB38" s="95"/>
      <c r="BC38" s="1"/>
    </row>
    <row r="39" spans="1:55" ht="15.75" customHeight="1">
      <c r="A39" s="4"/>
      <c r="B39" s="177" t="s">
        <v>26</v>
      </c>
      <c r="C39" s="177"/>
      <c r="D39" s="177"/>
      <c r="E39" s="97"/>
      <c r="F39" s="97"/>
      <c r="G39" s="178" t="s">
        <v>26</v>
      </c>
      <c r="H39" s="178"/>
      <c r="I39" s="178"/>
      <c r="J39" s="178"/>
      <c r="K39" s="178" t="s">
        <v>26</v>
      </c>
      <c r="L39" s="178"/>
      <c r="M39" s="178"/>
      <c r="N39" s="178"/>
      <c r="O39" s="178"/>
      <c r="P39" s="178"/>
      <c r="Q39" s="178"/>
      <c r="R39" s="14"/>
      <c r="S39" s="14"/>
      <c r="T39" s="1"/>
      <c r="U39" s="1"/>
      <c r="V39" s="1"/>
      <c r="W39" s="1"/>
      <c r="X39" s="1"/>
      <c r="Y39" s="1"/>
      <c r="Z39" s="1"/>
      <c r="AA39" s="179"/>
      <c r="AB39" s="179"/>
      <c r="AC39" s="179"/>
      <c r="AD39" s="68"/>
      <c r="AE39" s="21"/>
      <c r="AF39" s="21"/>
      <c r="AG39" s="179"/>
      <c r="AH39" s="179"/>
      <c r="AI39" s="179"/>
      <c r="AJ39" s="68"/>
      <c r="AK39" s="21"/>
      <c r="AL39" s="21"/>
      <c r="AM39" s="179"/>
      <c r="AN39" s="179"/>
      <c r="AO39" s="179"/>
      <c r="AP39" s="68"/>
      <c r="AQ39" s="21"/>
      <c r="AR39" s="21"/>
      <c r="AS39" s="179"/>
      <c r="AT39" s="179"/>
      <c r="AU39" s="179"/>
      <c r="AV39" s="68"/>
      <c r="AW39" s="21"/>
      <c r="AX39" s="21"/>
      <c r="AY39" s="179"/>
      <c r="AZ39" s="179"/>
      <c r="BA39" s="179"/>
      <c r="BB39" s="68"/>
      <c r="BC39" s="1"/>
    </row>
    <row r="40" spans="1:55" ht="51" customHeight="1">
      <c r="A40" s="4"/>
      <c r="B40" s="174" t="s">
        <v>78</v>
      </c>
      <c r="C40" s="174"/>
      <c r="D40" s="174"/>
      <c r="E40" s="22"/>
      <c r="F40" s="22"/>
      <c r="G40" s="175" t="s">
        <v>27</v>
      </c>
      <c r="H40" s="175"/>
      <c r="I40" s="175"/>
      <c r="J40" s="175"/>
      <c r="K40" s="175" t="s">
        <v>37</v>
      </c>
      <c r="L40" s="175"/>
      <c r="M40" s="175"/>
      <c r="N40" s="175"/>
      <c r="O40" s="175"/>
      <c r="P40" s="175"/>
      <c r="Q40" s="175"/>
      <c r="R40" s="14"/>
      <c r="S40" s="14"/>
      <c r="T40" s="1"/>
      <c r="U40" s="1"/>
      <c r="V40" s="1"/>
      <c r="W40" s="1"/>
      <c r="X40" s="1"/>
      <c r="Y40" s="1"/>
      <c r="Z40" s="1"/>
      <c r="AA40" s="1"/>
      <c r="AB40" s="1"/>
      <c r="AC40" s="1"/>
      <c r="AD40" s="15"/>
      <c r="AE40" s="1"/>
      <c r="AF40" s="1"/>
      <c r="AG40" s="1"/>
      <c r="AH40" s="1"/>
      <c r="AI40" s="1"/>
      <c r="AJ40" s="15"/>
      <c r="AK40" s="1"/>
      <c r="AL40" s="1"/>
      <c r="AM40" s="1"/>
      <c r="AN40" s="1"/>
      <c r="AO40" s="1"/>
      <c r="AP40" s="15"/>
      <c r="AQ40" s="1"/>
      <c r="AR40" s="1"/>
      <c r="AS40" s="1"/>
      <c r="AT40" s="1"/>
      <c r="AU40" s="1"/>
      <c r="AV40" s="15"/>
      <c r="AW40" s="1"/>
      <c r="AX40" s="1"/>
      <c r="AY40" s="1"/>
      <c r="AZ40" s="1"/>
      <c r="BA40" s="1"/>
      <c r="BB40" s="15"/>
      <c r="BC40" s="1"/>
    </row>
    <row r="41" spans="1:55" ht="22.5" customHeight="1">
      <c r="A41" s="4"/>
      <c r="B41" s="174"/>
      <c r="C41" s="174"/>
      <c r="D41" s="174"/>
      <c r="E41" s="22"/>
      <c r="F41" s="22"/>
      <c r="G41" s="175"/>
      <c r="H41" s="175"/>
      <c r="I41" s="175"/>
      <c r="J41" s="175"/>
      <c r="K41" s="174"/>
      <c r="L41" s="174"/>
      <c r="M41" s="174"/>
      <c r="N41" s="174"/>
      <c r="O41" s="174"/>
      <c r="P41" s="174"/>
      <c r="Q41" s="174"/>
      <c r="R41" s="14"/>
      <c r="S41" s="14"/>
      <c r="T41" s="1"/>
      <c r="U41" s="1"/>
      <c r="V41" s="1"/>
      <c r="W41" s="1"/>
      <c r="X41" s="1"/>
      <c r="Y41" s="1"/>
      <c r="Z41" s="1"/>
      <c r="AA41" s="1"/>
      <c r="AB41" s="1"/>
      <c r="AC41" s="1"/>
      <c r="AD41" s="15"/>
      <c r="AE41" s="1"/>
      <c r="AF41" s="1"/>
      <c r="AG41" s="1"/>
      <c r="AH41" s="1"/>
      <c r="AI41" s="1"/>
      <c r="AJ41" s="15"/>
      <c r="AK41" s="1"/>
      <c r="AL41" s="1"/>
      <c r="AM41" s="1"/>
      <c r="AN41" s="1"/>
      <c r="AO41" s="1"/>
      <c r="AP41" s="15"/>
      <c r="AQ41" s="1"/>
      <c r="AR41" s="1"/>
      <c r="AS41" s="1"/>
      <c r="AT41" s="1"/>
      <c r="AU41" s="1"/>
      <c r="AV41" s="15"/>
      <c r="AW41" s="1"/>
      <c r="AX41" s="1"/>
      <c r="AY41" s="1"/>
      <c r="AZ41" s="1"/>
      <c r="BA41" s="1"/>
      <c r="BB41" s="15"/>
      <c r="BC41" s="1"/>
    </row>
    <row r="1048556" spans="8:8">
      <c r="H1048556" t="s">
        <v>38</v>
      </c>
    </row>
    <row r="1048557" spans="8:8">
      <c r="H1048557" t="s">
        <v>39</v>
      </c>
    </row>
    <row r="1048558" spans="8:8">
      <c r="H1048558" t="s">
        <v>40</v>
      </c>
    </row>
    <row r="1048559" spans="8:8">
      <c r="H1048559" t="s">
        <v>41</v>
      </c>
    </row>
    <row r="1048560" spans="8:8">
      <c r="H1048560" t="s">
        <v>42</v>
      </c>
    </row>
    <row r="1048561" spans="8:8">
      <c r="H1048561" t="s">
        <v>43</v>
      </c>
    </row>
  </sheetData>
  <mergeCells count="106">
    <mergeCell ref="BB34:BC34"/>
    <mergeCell ref="B34:E34"/>
    <mergeCell ref="AG34:AI34"/>
    <mergeCell ref="AM34:AO34"/>
    <mergeCell ref="AS34:AU34"/>
    <mergeCell ref="AX34:AZ34"/>
    <mergeCell ref="G34:Z34"/>
    <mergeCell ref="AE34:AF34"/>
    <mergeCell ref="AK34:AL34"/>
    <mergeCell ref="AQ34:AR34"/>
    <mergeCell ref="AY37:BA37"/>
    <mergeCell ref="AS37:AU37"/>
    <mergeCell ref="AM37:AO37"/>
    <mergeCell ref="AG37:AI37"/>
    <mergeCell ref="AA37:AC37"/>
    <mergeCell ref="V15:Z15"/>
    <mergeCell ref="AA15:AC15"/>
    <mergeCell ref="AD15:AD16"/>
    <mergeCell ref="AE15:AE16"/>
    <mergeCell ref="X16:Y16"/>
    <mergeCell ref="AA34:AC34"/>
    <mergeCell ref="A1:Z1"/>
    <mergeCell ref="A2:Z2"/>
    <mergeCell ref="AM35:AO35"/>
    <mergeCell ref="AS35:AU35"/>
    <mergeCell ref="AY35:BA35"/>
    <mergeCell ref="AA35:AC35"/>
    <mergeCell ref="AG35:AI35"/>
    <mergeCell ref="AX15:AX16"/>
    <mergeCell ref="AP15:AP16"/>
    <mergeCell ref="AQ15:AQ16"/>
    <mergeCell ref="AR15:AR16"/>
    <mergeCell ref="AS15:AU15"/>
    <mergeCell ref="AV15:AV16"/>
    <mergeCell ref="AF15:AF16"/>
    <mergeCell ref="AG15:AI15"/>
    <mergeCell ref="AJ15:AJ16"/>
    <mergeCell ref="AK15:AK16"/>
    <mergeCell ref="AL15:AL16"/>
    <mergeCell ref="AY15:BA15"/>
    <mergeCell ref="AY8:BC8"/>
    <mergeCell ref="AA9:AF9"/>
    <mergeCell ref="AG9:AL9"/>
    <mergeCell ref="AM9:AR9"/>
    <mergeCell ref="AS9:AX9"/>
    <mergeCell ref="B41:D41"/>
    <mergeCell ref="G41:J41"/>
    <mergeCell ref="K41:Q41"/>
    <mergeCell ref="AS38:AU38"/>
    <mergeCell ref="AY38:BA38"/>
    <mergeCell ref="B39:D39"/>
    <mergeCell ref="G39:J39"/>
    <mergeCell ref="K39:Q39"/>
    <mergeCell ref="AA39:AC39"/>
    <mergeCell ref="AG39:AI39"/>
    <mergeCell ref="AM39:AO39"/>
    <mergeCell ref="AS39:AU39"/>
    <mergeCell ref="B38:E38"/>
    <mergeCell ref="G38:J38"/>
    <mergeCell ref="K38:Q38"/>
    <mergeCell ref="AA38:AC38"/>
    <mergeCell ref="AG38:AI38"/>
    <mergeCell ref="AM38:AO38"/>
    <mergeCell ref="K40:Q40"/>
    <mergeCell ref="G40:J40"/>
    <mergeCell ref="B40:D40"/>
    <mergeCell ref="AY39:BA39"/>
    <mergeCell ref="BB15:BB16"/>
    <mergeCell ref="BC15:BC16"/>
    <mergeCell ref="AW15:AW16"/>
    <mergeCell ref="E11:L11"/>
    <mergeCell ref="M11:P11"/>
    <mergeCell ref="AA11:AC11"/>
    <mergeCell ref="AS13:AX13"/>
    <mergeCell ref="AY13:BC13"/>
    <mergeCell ref="AA14:AF14"/>
    <mergeCell ref="AG14:AL14"/>
    <mergeCell ref="AM14:AR14"/>
    <mergeCell ref="AS14:AX14"/>
    <mergeCell ref="AY14:BC14"/>
    <mergeCell ref="AS11:AU11"/>
    <mergeCell ref="AG11:AI11"/>
    <mergeCell ref="AM15:AO15"/>
    <mergeCell ref="E15:T15"/>
    <mergeCell ref="AY9:BC9"/>
    <mergeCell ref="AY11:BA11"/>
    <mergeCell ref="AM8:AR8"/>
    <mergeCell ref="AS8:AX8"/>
    <mergeCell ref="AG8:AL8"/>
    <mergeCell ref="AM11:AO11"/>
    <mergeCell ref="A13:D14"/>
    <mergeCell ref="E13:Z14"/>
    <mergeCell ref="AA13:AF13"/>
    <mergeCell ref="AG13:AL13"/>
    <mergeCell ref="AM13:AR13"/>
    <mergeCell ref="A3:Z3"/>
    <mergeCell ref="A4:Z4"/>
    <mergeCell ref="A5:Z5"/>
    <mergeCell ref="A6:Z6"/>
    <mergeCell ref="A8:Z8"/>
    <mergeCell ref="AA8:AF8"/>
    <mergeCell ref="A7:D7"/>
    <mergeCell ref="E10:T10"/>
    <mergeCell ref="B18:B33"/>
    <mergeCell ref="C27:C33"/>
    <mergeCell ref="C18:C25"/>
  </mergeCells>
  <conditionalFormatting sqref="BA34 AD18:AD34 BB18:BB34 AJ18:AJ34 AP18:AP34 AV18:AV34">
    <cfRule type="containsText" dxfId="3" priority="219" operator="containsText" text="N/A">
      <formula>NOT(ISERROR(SEARCH("N/A",AD18)))</formula>
    </cfRule>
    <cfRule type="cellIs" dxfId="2" priority="220" operator="between">
      <formula>#REF!</formula>
      <formula>#REF!</formula>
    </cfRule>
    <cfRule type="cellIs" dxfId="1" priority="221" operator="between">
      <formula>#REF!</formula>
      <formula>#REF!</formula>
    </cfRule>
    <cfRule type="cellIs" dxfId="0" priority="222" operator="between">
      <formula>#REF!</formula>
      <formula>#REF!</formula>
    </cfRule>
  </conditionalFormatting>
  <conditionalFormatting sqref="AD34">
    <cfRule type="colorScale" priority="10">
      <colorScale>
        <cfvo type="min" val="0"/>
        <cfvo type="percentile" val="50"/>
        <cfvo type="max" val="0"/>
        <color rgb="FFF8696B"/>
        <color rgb="FFFFEB84"/>
        <color rgb="FF63BE7B"/>
      </colorScale>
    </cfRule>
  </conditionalFormatting>
  <conditionalFormatting sqref="AJ34">
    <cfRule type="colorScale" priority="9">
      <colorScale>
        <cfvo type="min" val="0"/>
        <cfvo type="percentile" val="50"/>
        <cfvo type="max" val="0"/>
        <color rgb="FFF8696B"/>
        <color rgb="FFFFEB84"/>
        <color rgb="FF63BE7B"/>
      </colorScale>
    </cfRule>
  </conditionalFormatting>
  <conditionalFormatting sqref="AP34">
    <cfRule type="colorScale" priority="8">
      <colorScale>
        <cfvo type="min" val="0"/>
        <cfvo type="percentile" val="50"/>
        <cfvo type="max" val="0"/>
        <color rgb="FFF8696B"/>
        <color rgb="FFFFEB84"/>
        <color rgb="FF63BE7B"/>
      </colorScale>
    </cfRule>
  </conditionalFormatting>
  <conditionalFormatting sqref="AV34">
    <cfRule type="colorScale" priority="7">
      <colorScale>
        <cfvo type="min" val="0"/>
        <cfvo type="percentile" val="50"/>
        <cfvo type="max" val="0"/>
        <color rgb="FFF8696B"/>
        <color rgb="FFFFEB84"/>
        <color rgb="FF63BE7B"/>
      </colorScale>
    </cfRule>
  </conditionalFormatting>
  <conditionalFormatting sqref="BA34">
    <cfRule type="colorScale" priority="2">
      <colorScale>
        <cfvo type="min" val="0"/>
        <cfvo type="percentile" val="50"/>
        <cfvo type="max" val="0"/>
        <color rgb="FFF8696B"/>
        <color rgb="FFFFEB84"/>
        <color rgb="FF63BE7B"/>
      </colorScale>
    </cfRule>
  </conditionalFormatting>
  <conditionalFormatting sqref="BA18:BA34">
    <cfRule type="colorScale" priority="304">
      <colorScale>
        <cfvo type="min" val="0"/>
        <cfvo type="percentile" val="50"/>
        <cfvo type="max" val="0"/>
        <color rgb="FF63BE7B"/>
        <color rgb="FFFFEB84"/>
        <color rgb="FFF8696B"/>
      </colorScale>
    </cfRule>
  </conditionalFormatting>
  <dataValidations count="8">
    <dataValidation type="list" allowBlank="1" showInputMessage="1" showErrorMessage="1" sqref="K18:K33">
      <formula1>PROGRAMACION</formula1>
    </dataValidation>
    <dataValidation type="list" allowBlank="1" showInputMessage="1" showErrorMessage="1" sqref="R18:R33">
      <formula1>INDICADOR</formula1>
    </dataValidation>
    <dataValidation type="list" allowBlank="1" showInputMessage="1" showErrorMessage="1" sqref="V18:V33">
      <formula1>FUENTE</formula1>
    </dataValidation>
    <dataValidation type="list" allowBlank="1" showInputMessage="1" showErrorMessage="1" sqref="W18:W33">
      <formula1>RUBROS</formula1>
    </dataValidation>
    <dataValidation type="list" allowBlank="1" showInputMessage="1" showErrorMessage="1" sqref="X18:X33">
      <formula1>CODIGO</formula1>
    </dataValidation>
    <dataValidation type="list" allowBlank="1" showInputMessage="1" showErrorMessage="1" sqref="U18:U33">
      <formula1>CONTRALORIA</formula1>
    </dataValidation>
    <dataValidation type="list" allowBlank="1" showInputMessage="1" showErrorMessage="1" sqref="AC5">
      <formula1>$BC$8:$BC$11</formula1>
    </dataValidation>
    <dataValidation type="list" allowBlank="1" showInputMessage="1" showErrorMessage="1" sqref="G18:G33">
      <formula1>META02</formula1>
    </dataValidation>
  </dataValidations>
  <pageMargins left="0.70866141732283472" right="0.70866141732283472" top="0.74803149606299213" bottom="0.74803149606299213" header="0.31496062992125984" footer="0.31496062992125984"/>
  <pageSetup paperSize="14" scale="40" orientation="landscape" horizontalDpi="4294967293" verticalDpi="0" r:id="rId1"/>
  <colBreaks count="1" manualBreakCount="1">
    <brk id="26" max="42" man="1"/>
  </colBreaks>
  <legacyDrawing r:id="rId2"/>
</worksheet>
</file>

<file path=xl/worksheets/sheet2.xml><?xml version="1.0" encoding="utf-8"?>
<worksheet xmlns="http://schemas.openxmlformats.org/spreadsheetml/2006/main" xmlns:r="http://schemas.openxmlformats.org/officeDocument/2006/relationships">
  <dimension ref="A1:H109"/>
  <sheetViews>
    <sheetView zoomScale="55" zoomScaleNormal="55" workbookViewId="0">
      <selection activeCell="C6" sqref="C6:C9"/>
    </sheetView>
  </sheetViews>
  <sheetFormatPr baseColWidth="10" defaultRowHeight="15"/>
  <cols>
    <col min="1" max="1" width="25.140625" customWidth="1"/>
    <col min="2" max="2" width="28.28515625" bestFit="1" customWidth="1"/>
    <col min="3" max="3" width="56.5703125" bestFit="1" customWidth="1"/>
    <col min="4" max="4" width="43.28515625" customWidth="1"/>
    <col min="5" max="5" width="13.28515625" customWidth="1"/>
  </cols>
  <sheetData>
    <row r="1" spans="1:8">
      <c r="A1" t="s">
        <v>44</v>
      </c>
      <c r="B1" t="s">
        <v>30</v>
      </c>
      <c r="C1" t="s">
        <v>47</v>
      </c>
      <c r="D1" t="s">
        <v>49</v>
      </c>
      <c r="F1" t="s">
        <v>20</v>
      </c>
    </row>
    <row r="2" spans="1:8">
      <c r="A2" t="s">
        <v>38</v>
      </c>
      <c r="B2" t="s">
        <v>45</v>
      </c>
      <c r="D2" t="s">
        <v>50</v>
      </c>
      <c r="F2" t="s">
        <v>56</v>
      </c>
    </row>
    <row r="3" spans="1:8">
      <c r="A3" t="s">
        <v>39</v>
      </c>
      <c r="B3" t="s">
        <v>46</v>
      </c>
      <c r="D3" t="s">
        <v>51</v>
      </c>
      <c r="F3" t="s">
        <v>57</v>
      </c>
    </row>
    <row r="4" spans="1:8">
      <c r="A4" t="s">
        <v>40</v>
      </c>
      <c r="D4" t="s">
        <v>52</v>
      </c>
      <c r="F4" t="s">
        <v>58</v>
      </c>
    </row>
    <row r="5" spans="1:8">
      <c r="A5" t="s">
        <v>41</v>
      </c>
      <c r="D5" t="s">
        <v>53</v>
      </c>
    </row>
    <row r="6" spans="1:8">
      <c r="A6" t="s">
        <v>42</v>
      </c>
      <c r="C6" t="s">
        <v>109</v>
      </c>
      <c r="E6" t="s">
        <v>72</v>
      </c>
      <c r="G6" t="s">
        <v>73</v>
      </c>
    </row>
    <row r="7" spans="1:8">
      <c r="A7" t="s">
        <v>43</v>
      </c>
      <c r="C7" t="s">
        <v>116</v>
      </c>
      <c r="E7" t="s">
        <v>54</v>
      </c>
      <c r="G7" t="s">
        <v>74</v>
      </c>
    </row>
    <row r="8" spans="1:8">
      <c r="C8" t="s">
        <v>86</v>
      </c>
      <c r="E8" t="s">
        <v>55</v>
      </c>
      <c r="G8" t="s">
        <v>75</v>
      </c>
    </row>
    <row r="9" spans="1:8">
      <c r="C9" t="s">
        <v>117</v>
      </c>
      <c r="E9" t="s">
        <v>70</v>
      </c>
    </row>
    <row r="10" spans="1:8">
      <c r="E10" t="s">
        <v>71</v>
      </c>
    </row>
    <row r="12" spans="1:8" s="25" customFormat="1" ht="74.25" customHeight="1">
      <c r="A12" s="35"/>
      <c r="C12" s="36"/>
      <c r="D12" s="28"/>
      <c r="H12" s="25" t="s">
        <v>79</v>
      </c>
    </row>
    <row r="13" spans="1:8" s="25" customFormat="1" ht="74.25" customHeight="1">
      <c r="A13" s="35"/>
      <c r="C13" s="36"/>
      <c r="D13" s="28"/>
      <c r="H13" s="25" t="s">
        <v>80</v>
      </c>
    </row>
    <row r="14" spans="1:8" s="25" customFormat="1" ht="74.25" customHeight="1">
      <c r="A14" s="35"/>
      <c r="C14" s="36"/>
      <c r="D14" s="24"/>
      <c r="H14" s="25" t="s">
        <v>81</v>
      </c>
    </row>
    <row r="15" spans="1:8" s="25" customFormat="1" ht="74.25" customHeight="1">
      <c r="A15" s="35"/>
      <c r="C15" s="36"/>
      <c r="D15" s="24"/>
      <c r="H15" s="25" t="s">
        <v>82</v>
      </c>
    </row>
    <row r="16" spans="1:8" s="25" customFormat="1" ht="74.25" customHeight="1" thickBot="1">
      <c r="A16" s="35"/>
      <c r="C16" s="36"/>
      <c r="D16" s="27"/>
    </row>
    <row r="17" spans="1:4" s="25" customFormat="1" ht="74.25" customHeight="1">
      <c r="A17" s="35"/>
      <c r="C17" s="36"/>
      <c r="D17" s="26"/>
    </row>
    <row r="18" spans="1:4" s="25" customFormat="1" ht="74.25" customHeight="1">
      <c r="A18" s="35"/>
      <c r="C18" s="36"/>
      <c r="D18" s="28"/>
    </row>
    <row r="19" spans="1:4" s="25" customFormat="1" ht="74.25" customHeight="1">
      <c r="A19" s="35"/>
      <c r="C19" s="36"/>
      <c r="D19" s="28"/>
    </row>
    <row r="20" spans="1:4" s="25" customFormat="1" ht="74.25" customHeight="1">
      <c r="A20" s="35"/>
      <c r="C20" s="36"/>
      <c r="D20" s="28"/>
    </row>
    <row r="21" spans="1:4" s="25" customFormat="1" ht="74.25" customHeight="1" thickBot="1">
      <c r="A21" s="35"/>
      <c r="C21" s="37"/>
      <c r="D21" s="28"/>
    </row>
    <row r="22" spans="1:4" ht="18.75" thickBot="1">
      <c r="C22" s="37"/>
      <c r="D22" s="26"/>
    </row>
    <row r="23" spans="1:4" ht="18.75" thickBot="1">
      <c r="C23" s="37"/>
      <c r="D23" s="23"/>
    </row>
    <row r="24" spans="1:4" ht="18">
      <c r="C24" s="38"/>
      <c r="D24" s="26"/>
    </row>
    <row r="25" spans="1:4" ht="18">
      <c r="C25" s="38"/>
      <c r="D25" s="28"/>
    </row>
    <row r="26" spans="1:4" ht="18">
      <c r="C26" s="38"/>
      <c r="D26" s="28"/>
    </row>
    <row r="27" spans="1:4" ht="18.75" thickBot="1">
      <c r="C27" s="38"/>
      <c r="D27" s="27"/>
    </row>
    <row r="28" spans="1:4" ht="18">
      <c r="C28" s="38"/>
      <c r="D28" s="26"/>
    </row>
    <row r="29" spans="1:4" ht="18">
      <c r="C29" s="38"/>
      <c r="D29" s="28"/>
    </row>
    <row r="30" spans="1:4" ht="18">
      <c r="C30" s="38"/>
      <c r="D30" s="28"/>
    </row>
    <row r="31" spans="1:4" ht="18">
      <c r="C31" s="38"/>
      <c r="D31" s="28"/>
    </row>
    <row r="32" spans="1:4" ht="18">
      <c r="C32" s="39"/>
      <c r="D32" s="28"/>
    </row>
    <row r="33" spans="3:4" ht="18">
      <c r="C33" s="39"/>
      <c r="D33" s="28"/>
    </row>
    <row r="34" spans="3:4" ht="18">
      <c r="C34" s="39"/>
      <c r="D34" s="27"/>
    </row>
    <row r="35" spans="3:4" ht="18">
      <c r="C35" s="39"/>
      <c r="D35" s="27"/>
    </row>
    <row r="36" spans="3:4" ht="18">
      <c r="C36" s="39"/>
      <c r="D36" s="27"/>
    </row>
    <row r="37" spans="3:4" ht="18">
      <c r="C37" s="39"/>
      <c r="D37" s="27"/>
    </row>
    <row r="38" spans="3:4" ht="18">
      <c r="C38" s="39"/>
      <c r="D38" s="30"/>
    </row>
    <row r="39" spans="3:4" ht="18">
      <c r="C39" s="39"/>
      <c r="D39" s="30"/>
    </row>
    <row r="40" spans="3:4" ht="18">
      <c r="C40" s="40"/>
      <c r="D40" s="30"/>
    </row>
    <row r="41" spans="3:4" ht="18">
      <c r="C41" s="40"/>
      <c r="D41" s="30"/>
    </row>
    <row r="42" spans="3:4" ht="18.75" thickBot="1">
      <c r="C42" s="41"/>
      <c r="D42" s="30"/>
    </row>
    <row r="43" spans="3:4" ht="18">
      <c r="C43" s="42"/>
      <c r="D43" s="26"/>
    </row>
    <row r="44" spans="3:4" ht="18">
      <c r="C44" s="43"/>
      <c r="D44" s="27"/>
    </row>
    <row r="45" spans="3:4" ht="18">
      <c r="C45" s="43"/>
      <c r="D45" s="27"/>
    </row>
    <row r="46" spans="3:4" ht="18">
      <c r="C46" s="43"/>
      <c r="D46" s="30"/>
    </row>
    <row r="47" spans="3:4" ht="18.75" thickBot="1">
      <c r="C47" s="44"/>
      <c r="D47" s="29"/>
    </row>
    <row r="48" spans="3:4" ht="18">
      <c r="C48" s="45"/>
    </row>
    <row r="49" spans="3:3" ht="18">
      <c r="C49" s="45"/>
    </row>
    <row r="50" spans="3:3" ht="18">
      <c r="C50" s="45"/>
    </row>
    <row r="51" spans="3:3" ht="18">
      <c r="C51" s="45"/>
    </row>
    <row r="52" spans="3:3" ht="18">
      <c r="C52" s="46"/>
    </row>
    <row r="53" spans="3:3" ht="18">
      <c r="C53" s="46"/>
    </row>
    <row r="54" spans="3:3" ht="18">
      <c r="C54" s="46"/>
    </row>
    <row r="55" spans="3:3" ht="18">
      <c r="C55" s="46"/>
    </row>
    <row r="56" spans="3:3" ht="18">
      <c r="C56" s="47"/>
    </row>
    <row r="57" spans="3:3" ht="18">
      <c r="C57" s="48"/>
    </row>
    <row r="58" spans="3:3" ht="18">
      <c r="C58" s="48"/>
    </row>
    <row r="59" spans="3:3" ht="18">
      <c r="C59" s="48"/>
    </row>
    <row r="60" spans="3:3" ht="18.75" thickBot="1">
      <c r="C60" s="49"/>
    </row>
    <row r="61" spans="3:3" ht="18">
      <c r="C61" s="50"/>
    </row>
    <row r="62" spans="3:3" ht="18">
      <c r="C62" s="51"/>
    </row>
    <row r="63" spans="3:3" ht="18">
      <c r="C63" s="51"/>
    </row>
    <row r="64" spans="3:3" ht="18">
      <c r="C64" s="51"/>
    </row>
    <row r="65" spans="3:3" ht="18">
      <c r="C65" s="51"/>
    </row>
    <row r="66" spans="3:3" ht="18">
      <c r="C66" s="52"/>
    </row>
    <row r="67" spans="3:3" ht="18">
      <c r="C67" s="52"/>
    </row>
    <row r="68" spans="3:3" ht="18">
      <c r="C68" s="52"/>
    </row>
    <row r="69" spans="3:3" ht="18">
      <c r="C69" s="52"/>
    </row>
    <row r="70" spans="3:3" ht="18">
      <c r="C70" s="52"/>
    </row>
    <row r="71" spans="3:3" ht="18">
      <c r="C71" s="53"/>
    </row>
    <row r="72" spans="3:3" ht="18">
      <c r="C72" s="52"/>
    </row>
    <row r="73" spans="3:3" ht="18">
      <c r="C73" s="52"/>
    </row>
    <row r="74" spans="3:3" ht="18">
      <c r="C74" s="52"/>
    </row>
    <row r="75" spans="3:3" ht="18">
      <c r="C75" s="52"/>
    </row>
    <row r="76" spans="3:3" ht="18">
      <c r="C76" s="52"/>
    </row>
    <row r="77" spans="3:3" ht="18">
      <c r="C77" s="52"/>
    </row>
    <row r="78" spans="3:3" ht="18">
      <c r="C78" s="52"/>
    </row>
    <row r="79" spans="3:3" ht="18">
      <c r="C79" s="51"/>
    </row>
    <row r="80" spans="3:3" ht="18">
      <c r="C80" s="51"/>
    </row>
    <row r="81" spans="3:3" ht="18">
      <c r="C81" s="51"/>
    </row>
    <row r="82" spans="3:3" ht="18">
      <c r="C82" s="51"/>
    </row>
    <row r="83" spans="3:3" ht="18">
      <c r="C83" s="51"/>
    </row>
    <row r="84" spans="3:3" ht="18">
      <c r="C84" s="51"/>
    </row>
    <row r="85" spans="3:3" ht="18">
      <c r="C85" s="54"/>
    </row>
    <row r="86" spans="3:3" ht="18">
      <c r="C86" s="51"/>
    </row>
    <row r="87" spans="3:3" ht="18">
      <c r="C87" s="51"/>
    </row>
    <row r="88" spans="3:3" ht="18.75" thickBot="1">
      <c r="C88" s="55"/>
    </row>
    <row r="89" spans="3:3" ht="18">
      <c r="C89" s="56"/>
    </row>
    <row r="90" spans="3:3" ht="18">
      <c r="C90" s="52"/>
    </row>
    <row r="91" spans="3:3" ht="18">
      <c r="C91" s="52"/>
    </row>
    <row r="92" spans="3:3" ht="18">
      <c r="C92" s="52"/>
    </row>
    <row r="93" spans="3:3" ht="18">
      <c r="C93" s="52"/>
    </row>
    <row r="94" spans="3:3" ht="18.75" thickBot="1">
      <c r="C94" s="57"/>
    </row>
    <row r="99" spans="2:3">
      <c r="B99" t="s">
        <v>34</v>
      </c>
      <c r="C99" t="s">
        <v>59</v>
      </c>
    </row>
    <row r="100" spans="2:3">
      <c r="B100" s="32">
        <v>1167</v>
      </c>
      <c r="C100" s="25" t="s">
        <v>60</v>
      </c>
    </row>
    <row r="101" spans="2:3" ht="30">
      <c r="B101" s="32">
        <v>1131</v>
      </c>
      <c r="C101" s="25" t="s">
        <v>61</v>
      </c>
    </row>
    <row r="102" spans="2:3">
      <c r="B102" s="32">
        <v>1177</v>
      </c>
      <c r="C102" s="25" t="s">
        <v>62</v>
      </c>
    </row>
    <row r="103" spans="2:3" ht="30">
      <c r="B103" s="32">
        <v>1094</v>
      </c>
      <c r="C103" s="25" t="s">
        <v>63</v>
      </c>
    </row>
    <row r="104" spans="2:3">
      <c r="B104" s="32">
        <v>1128</v>
      </c>
      <c r="C104" s="25" t="s">
        <v>64</v>
      </c>
    </row>
    <row r="105" spans="2:3" ht="30">
      <c r="B105" s="32">
        <v>1095</v>
      </c>
      <c r="C105" s="25" t="s">
        <v>65</v>
      </c>
    </row>
    <row r="106" spans="2:3" ht="30">
      <c r="B106" s="32">
        <v>1129</v>
      </c>
      <c r="C106" s="25" t="s">
        <v>66</v>
      </c>
    </row>
    <row r="107" spans="2:3" ht="45">
      <c r="B107" s="32">
        <v>1120</v>
      </c>
      <c r="C107" s="25" t="s">
        <v>67</v>
      </c>
    </row>
    <row r="108" spans="2:3">
      <c r="B108" s="31"/>
    </row>
    <row r="109" spans="2:3">
      <c r="B109" s="31"/>
    </row>
  </sheetData>
  <conditionalFormatting sqref="C13">
    <cfRule type="colorScale" priority="1">
      <colorScale>
        <cfvo type="min" val="0"/>
        <cfvo type="max" val="0"/>
        <color rgb="FFFF7128"/>
        <color rgb="FFFFEF9C"/>
      </colorScale>
    </cfRule>
  </conditionalFormatting>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16</vt:i4>
      </vt:variant>
    </vt:vector>
  </HeadingPairs>
  <TitlesOfParts>
    <vt:vector size="18" baseType="lpstr">
      <vt:lpstr>PLAN GESTION POR PROCESO</vt:lpstr>
      <vt:lpstr>Hoja2</vt:lpstr>
      <vt:lpstr>'PLAN GESTION POR PROCESO'!Área_de_impresión</vt:lpstr>
      <vt:lpstr>CODIGO</vt:lpstr>
      <vt:lpstr>CONTRALORIA</vt:lpstr>
      <vt:lpstr>FUENTE</vt:lpstr>
      <vt:lpstr>INDICADOR</vt:lpstr>
      <vt:lpstr>MEDICION</vt:lpstr>
      <vt:lpstr>MEDICIONFINAL</vt:lpstr>
      <vt:lpstr>META</vt:lpstr>
      <vt:lpstr>META02</vt:lpstr>
      <vt:lpstr>META2</vt:lpstr>
      <vt:lpstr>OBJETIVOS</vt:lpstr>
      <vt:lpstr>PMRFINAL</vt:lpstr>
      <vt:lpstr>PRODUCTO</vt:lpstr>
      <vt:lpstr>PROGRAMACION</vt:lpstr>
      <vt:lpstr>RUBROS</vt:lpstr>
      <vt:lpstr>SIG</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juan.jimenez</dc:creator>
  <cp:lastModifiedBy>juan.jimenez</cp:lastModifiedBy>
  <cp:lastPrinted>2016-09-29T15:31:05Z</cp:lastPrinted>
  <dcterms:created xsi:type="dcterms:W3CDTF">2016-04-29T15:58:00Z</dcterms:created>
  <dcterms:modified xsi:type="dcterms:W3CDTF">2017-05-16T22:36:56Z</dcterms:modified>
</cp:coreProperties>
</file>