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10"/>
  </bookViews>
  <sheets>
    <sheet name="PLAN GESTION POR PROCESO" sheetId="1" r:id="rId1"/>
    <sheet name="Hoja2" sheetId="2" state="hidden" r:id="rId2"/>
  </sheets>
  <definedNames>
    <definedName name="_xlnm.Print_Area" localSheetId="0">'PLAN GESTION POR PROCESO'!$A$1:$BC$34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int_Area_0" localSheetId="0">'PLAN GESTION POR PROCESO'!$A$1:$BC$34</definedName>
    <definedName name="Print_Area_0_0" localSheetId="0">'PLAN GESTION POR PROCESO'!$A$1:$BC$34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25725"/>
</workbook>
</file>

<file path=xl/calcChain.xml><?xml version="1.0" encoding="utf-8"?>
<calcChain xmlns="http://schemas.openxmlformats.org/spreadsheetml/2006/main">
  <c r="Q18" i="1"/>
  <c r="BA27"/>
  <c r="F27"/>
  <c r="AZ26"/>
  <c r="AY26"/>
  <c r="AT26"/>
  <c r="AV26" s="1"/>
  <c r="AS26"/>
  <c r="AP26"/>
  <c r="AN26"/>
  <c r="AM26"/>
  <c r="AH26"/>
  <c r="AJ26" s="1"/>
  <c r="AG26"/>
  <c r="AD26"/>
  <c r="AB26"/>
  <c r="AA26"/>
  <c r="Y26"/>
  <c r="AZ25"/>
  <c r="AY25"/>
  <c r="AT25"/>
  <c r="AV25" s="1"/>
  <c r="AS25"/>
  <c r="AP25"/>
  <c r="AN25"/>
  <c r="AM25"/>
  <c r="AH25"/>
  <c r="AJ25" s="1"/>
  <c r="AG25"/>
  <c r="AD25"/>
  <c r="AD27" s="1"/>
  <c r="AF27" s="1"/>
  <c r="AB25"/>
  <c r="AA25"/>
  <c r="Y25"/>
  <c r="AZ24"/>
  <c r="AY24"/>
  <c r="AV24"/>
  <c r="AT24"/>
  <c r="AS24"/>
  <c r="AN24"/>
  <c r="AP24" s="1"/>
  <c r="AM24"/>
  <c r="AJ24"/>
  <c r="AH24"/>
  <c r="AG24"/>
  <c r="AB24"/>
  <c r="AD24" s="1"/>
  <c r="AA24"/>
  <c r="Y24"/>
  <c r="AZ23"/>
  <c r="AY23"/>
  <c r="AT23"/>
  <c r="AV23" s="1"/>
  <c r="AS23"/>
  <c r="AP23"/>
  <c r="AN23"/>
  <c r="AM23"/>
  <c r="AH23"/>
  <c r="AJ23" s="1"/>
  <c r="AG23"/>
  <c r="AB23"/>
  <c r="AA23"/>
  <c r="Y23"/>
  <c r="AZ22"/>
  <c r="AY22"/>
  <c r="AV22"/>
  <c r="AT22"/>
  <c r="AS22"/>
  <c r="AN22"/>
  <c r="AP22" s="1"/>
  <c r="AM22"/>
  <c r="AJ22"/>
  <c r="AH22"/>
  <c r="AG22"/>
  <c r="AB22"/>
  <c r="AD22" s="1"/>
  <c r="AA22"/>
  <c r="Y22"/>
  <c r="AZ21"/>
  <c r="AY21"/>
  <c r="AT21"/>
  <c r="AV21" s="1"/>
  <c r="AS21"/>
  <c r="AP21"/>
  <c r="AN21"/>
  <c r="AM21"/>
  <c r="AH21"/>
  <c r="AJ21" s="1"/>
  <c r="AG21"/>
  <c r="AB21"/>
  <c r="AA21"/>
  <c r="Y21"/>
  <c r="AZ20"/>
  <c r="AY20"/>
  <c r="AT20"/>
  <c r="AV20" s="1"/>
  <c r="AS20"/>
  <c r="AN20"/>
  <c r="AP20" s="1"/>
  <c r="AM20"/>
  <c r="AJ20"/>
  <c r="AH20"/>
  <c r="AG20"/>
  <c r="AB20"/>
  <c r="AA20"/>
  <c r="Y20"/>
  <c r="AZ19"/>
  <c r="AY19"/>
  <c r="AT19"/>
  <c r="AV19" s="1"/>
  <c r="AS19"/>
  <c r="AP19"/>
  <c r="AN19"/>
  <c r="AM19"/>
  <c r="AH19"/>
  <c r="AJ19" s="1"/>
  <c r="AG19"/>
  <c r="AB19"/>
  <c r="AA19"/>
  <c r="Y19"/>
  <c r="AZ18"/>
  <c r="AY18"/>
  <c r="AV18"/>
  <c r="AT18"/>
  <c r="AS18"/>
  <c r="AN18"/>
  <c r="AP18" s="1"/>
  <c r="AP27" s="1"/>
  <c r="AM18"/>
  <c r="AH18"/>
  <c r="AJ18" s="1"/>
  <c r="AJ27" s="1"/>
  <c r="AG18"/>
  <c r="AB18"/>
  <c r="AD18" s="1"/>
  <c r="AA18"/>
  <c r="Y18"/>
  <c r="A1"/>
  <c r="AV27" l="1"/>
</calcChain>
</file>

<file path=xl/comments1.xml><?xml version="1.0" encoding="utf-8"?>
<comments xmlns="http://schemas.openxmlformats.org/spreadsheetml/2006/main">
  <authors>
    <author/>
  </authors>
  <commentList>
    <comment ref="B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Seleccionar el objetivo estrategico asociado al proceso</t>
        </r>
      </text>
    </comment>
    <comment ref="K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el tipo programacion:
- Suma
-Constante
-Creciente
-Decreciente</t>
        </r>
      </text>
    </comment>
    <comment ref="R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el tipo de indicador para la medicion:
- Eficacia
-Efectividad
-Eficiencia</t>
        </r>
      </text>
    </comment>
    <comment ref="T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Establecer la o las dependencias responsables del proceso</t>
        </r>
      </text>
    </comment>
    <comment ref="U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Dejar este apartado para el diligenciamiento en la DPSI</t>
        </r>
      </text>
    </comment>
    <comment ref="V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Asociar la fuente de financiacion
-Recursos Inversion
-Recursos Funcionamiento</t>
        </r>
      </text>
    </comment>
    <comment ref="Z1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Cuantificar el valor total (en millones de pesos) de cada meta</t>
        </r>
      </text>
    </comment>
    <comment ref="X1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>Al insertar el codigo del proyecto automaticamente se despliega el nombre del proyecto</t>
        </r>
      </text>
    </comment>
    <comment ref="E22" authorId="0">
      <text>
        <r>
          <rPr>
            <b/>
            <sz val="20"/>
            <color rgb="FF000000"/>
            <rFont val="Tahoma"/>
            <family val="2"/>
            <charset val="1"/>
          </rPr>
          <t>EL CUMPLIMIENTO DE LOS PLANES DE MEJORAMIENTO CON BUREAU VERITAS (CALIDAD) TENDRÁ MAYOR PESO PROPORCIONAL EN EL AVANCE DE ESTA META</t>
        </r>
      </text>
    </comment>
    <comment ref="E23" authorId="0">
      <text>
        <r>
          <rPr>
            <b/>
            <sz val="20"/>
            <color rgb="FF000000"/>
            <rFont val="Tahoma"/>
            <family val="2"/>
            <charset val="1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9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Sandy.Calderon:
</t>
        </r>
        <r>
          <rPr>
            <sz val="8"/>
            <color rgb="FF000000"/>
            <rFont val="Tahoma"/>
            <family val="2"/>
            <charset val="1"/>
          </rPr>
          <t>ambos A.L y SDG</t>
        </r>
      </text>
    </comment>
  </commentList>
</comments>
</file>

<file path=xl/sharedStrings.xml><?xml version="1.0" encoding="utf-8"?>
<sst xmlns="http://schemas.openxmlformats.org/spreadsheetml/2006/main" count="280" uniqueCount="162">
  <si>
    <t>SECRETARIA DISTRITAL DE GOBIERNO</t>
  </si>
  <si>
    <r>
      <t xml:space="preserve">VIGENCIA DE LA PLANEACIÓN: </t>
    </r>
    <r>
      <rPr>
        <sz val="10"/>
        <rFont val="Arial"/>
        <family val="2"/>
        <charset val="1"/>
      </rPr>
      <t>2017</t>
    </r>
  </si>
  <si>
    <t>Dependencia: OFICINA DE ASUNTOS DISCIPLINARIOS</t>
  </si>
  <si>
    <r>
      <t>Objetivo Proceso:</t>
    </r>
    <r>
      <rPr>
        <sz val="10"/>
        <rFont val="Arial"/>
        <family val="2"/>
        <charset val="1"/>
      </rPr>
      <t xml:space="preserve"> </t>
    </r>
  </si>
  <si>
    <r>
      <t>Alcance del Proceso:</t>
    </r>
    <r>
      <rPr>
        <sz val="10"/>
        <rFont val="Arial"/>
        <family val="2"/>
        <charset val="1"/>
      </rPr>
      <t xml:space="preserve"> </t>
    </r>
  </si>
  <si>
    <t>Producto:</t>
  </si>
  <si>
    <r>
      <t>Líder del  Proceso:</t>
    </r>
    <r>
      <rPr>
        <sz val="10"/>
        <rFont val="Arial"/>
        <family val="2"/>
        <charset val="1"/>
      </rPr>
      <t xml:space="preserve"> Jefe Oficina Asuntos Disciplinarios</t>
    </r>
  </si>
  <si>
    <t>PLAN ESTRATEGICO INSTITUCIONAL</t>
  </si>
  <si>
    <t>SEGUIMIENTO PLAN GESTION DEL PROCESO</t>
  </si>
  <si>
    <t>EVALUACIÓN I TRIMESTRE</t>
  </si>
  <si>
    <t>EVALUACIÓN II TRIMESTRE</t>
  </si>
  <si>
    <t>EVALUACIÓN III TRIMESTRE</t>
  </si>
  <si>
    <t>EVALUACIÓN IV TRIMESTRE</t>
  </si>
  <si>
    <t>EVALUACIÓN FINAL PLAN DE GESTION</t>
  </si>
  <si>
    <t>PROGRAMADO EN LA VIGENCIA</t>
  </si>
  <si>
    <t>FINANCIACIÓN DE LA ACTIVIDAD</t>
  </si>
  <si>
    <t>RESULTADO INDICADOR</t>
  </si>
  <si>
    <t>RESULTADO DE LA MEDICION</t>
  </si>
  <si>
    <t>ANÁLISIS DE AVANCE</t>
  </si>
  <si>
    <t>MEDIO DE VERIFICACIÓN</t>
  </si>
  <si>
    <t>ANÁLISIS DE RESULTADO</t>
  </si>
  <si>
    <t>N° OE</t>
  </si>
  <si>
    <t>OBJETIVO ESTRATÉGICO</t>
  </si>
  <si>
    <t>OBJETIVO ESPECIFICO</t>
  </si>
  <si>
    <t>META CUATRIENAL PLAN ESTRATEGICO SDG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</si>
  <si>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</si>
  <si>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</si>
  <si>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</si>
  <si>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</si>
  <si>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</si>
  <si>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</si>
  <si>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</si>
  <si>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</si>
  <si>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</si>
  <si>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</si>
  <si>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</si>
  <si>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</si>
  <si>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</si>
  <si>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</si>
  <si>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</si>
  <si>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</si>
  <si>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REPORTA CB0404</t>
  </si>
  <si>
    <t>FUENTE</t>
  </si>
  <si>
    <t>RUBRO GASTO FUNCIONAMIENTO</t>
  </si>
  <si>
    <t>PROYECTO DE INVERSIÓN</t>
  </si>
  <si>
    <t>VALOR ESTIMADO (En millones de pesos colombianos)</t>
  </si>
  <si>
    <t>PROGRAMADO</t>
  </si>
  <si>
    <t>EJECUTADO</t>
  </si>
  <si>
    <t>x</t>
  </si>
  <si>
    <t>GF / INV</t>
  </si>
  <si>
    <t>CODIGO</t>
  </si>
  <si>
    <t>NOMBRE</t>
  </si>
  <si>
    <t>6. Integrar las herramientas de planeación, gestión y control, con enfoque de innovación, mejoramiento continuo, responsabilidad social, desarrollo integral del talento humano y transparencia</t>
  </si>
  <si>
    <t>Prevenir las actuaciones de los servidores públicos de la SDG con el proposito de evitar comportamientos que afecten la Función Pública</t>
  </si>
  <si>
    <t>Impulsar  y terminar  600 procesos disciplinarios durante el año 2017</t>
  </si>
  <si>
    <t>GESTION</t>
  </si>
  <si>
    <t>Procesos disciplinarios impulsados y terminados durante la vigencia 2017</t>
  </si>
  <si>
    <t>Sumatoria de procesos disciplinarios  impulsados y terminados durante la vigencia 2017</t>
  </si>
  <si>
    <t>SUMA</t>
  </si>
  <si>
    <t>EFICACIA</t>
  </si>
  <si>
    <t>EXPEDIENTES DISCIPLINARIOS</t>
  </si>
  <si>
    <t>OFICINA DE ASUNTOS DISCIPLINARIOS</t>
  </si>
  <si>
    <t>Realizar 4  talleres y/o charlas preventivas a los servidores públicos de la SDG sobre las normas disciplinarias y las conductas que afectan la función pública</t>
  </si>
  <si>
    <t>Talleres y charlas preventivas realizadas a los servidores publicos de la SDG sobre las normas disciplinarias y conductas que afectan la funcion publica</t>
  </si>
  <si>
    <t>Sumatoria de talleres y/o charlas preventivas a los servidores públicos de la SDG sobre las normas disciplinarias y las conductas que afectan la función pública</t>
  </si>
  <si>
    <t>CARPETA DE CHARLAS Y TALLERES</t>
  </si>
  <si>
    <t>OFICNA DE ASUNTOS DISCIPLINARIOS</t>
  </si>
  <si>
    <t>Promover la modernización institucional con enfoque basado en resultados que garantice el manejo eficaz y eficiente de los recursos</t>
  </si>
  <si>
    <t>SOSTENIBILIDAD DEL SISTEMA DE GESTIÓN</t>
  </si>
  <si>
    <t>Consumo de papel 2017</t>
  </si>
  <si>
    <t>Datos entregados por la Dirección Administrativa</t>
  </si>
  <si>
    <t>Establecer linea base del perfil de riesgo del proceso aplicando metodologia del manual de gestión del riesgo 1D-PGE-M4</t>
  </si>
  <si>
    <t>SOTENIBILIDAD DEL SISTEMA DE GESTIÓN</t>
  </si>
  <si>
    <t>Línea base del perfil del riesgo</t>
  </si>
  <si>
    <t>N/A</t>
  </si>
  <si>
    <t>Linea Base Perfil del Riesgo</t>
  </si>
  <si>
    <t>Reportes Gestión del Riesgo</t>
  </si>
  <si>
    <t>Mantener el 100% de las acciones correctivas asignadas al proceso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</si>
  <si>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</si>
  <si>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</si>
  <si>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CONSTANTE</t>
  </si>
  <si>
    <t>Acciones Correctivas Actualizadas y Documentadas</t>
  </si>
  <si>
    <t>Aplicativo SIG MEJORA</t>
  </si>
  <si>
    <t>Cumplir con el 100% de reportes de riesgos y servicio no conforme del proceso de manera oportuna con destino a la mejora del Sistema de Gestión de la Entidad</t>
  </si>
  <si>
    <t>Cumplimiento en reportes de riesgos de manera oportuna</t>
  </si>
  <si>
    <t>(No. de reportes remitidos oportunamente a la OAP/ No. De reportes relacionados con el Sistema de gestion de la entidad)*100</t>
  </si>
  <si>
    <t>Reportes de Riesgos y Servicio No Conforme</t>
  </si>
  <si>
    <t>Asistir al 100% de las mesas de trabajo, comités o instancias de decisión o consulta relacionadas con el Sistema de Gestión de la Entidad</t>
  </si>
  <si>
    <t>Asistencia a las mesas de trabajo relacionadas con el Sistema de Gestión</t>
  </si>
  <si>
    <t>(No. de espacios en las que se participó/ No. de espacios convocados relacionados con el Sistema de gestion de la entidad)*100</t>
  </si>
  <si>
    <t>Asistencia a mesas de trabajo, comites o instancias de desición</t>
  </si>
  <si>
    <t>Actas
Memorandos
Correos</t>
  </si>
  <si>
    <t>Cumplir el 100% del Plan de Actualización de la documentación del Sistema de Gestión de la Entidad correspondientes al proceso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</si>
  <si>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</si>
  <si>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</si>
  <si>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</si>
  <si>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</si>
  <si>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</si>
  <si>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(No. De acciones del plan anticorrupción cumplidas en el trimestre/No. De acciones del plan antocorrupción formuladas para el trimestre en la versión vigente del plan anticorrupción)*100</t>
  </si>
  <si>
    <t>Actividades Cumplidas del Plan Anticorrupción</t>
  </si>
  <si>
    <t>Seguimiento Plan Anticorrupción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</si>
  <si>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</si>
  <si>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</si>
  <si>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</si>
  <si>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</si>
  <si>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</si>
  <si>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</si>
  <si>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ELABORÓ:</t>
  </si>
  <si>
    <t>REVISÓ:</t>
  </si>
  <si>
    <t>APROBÓ:</t>
  </si>
  <si>
    <t>Firma:</t>
  </si>
  <si>
    <t>Nombre:</t>
  </si>
  <si>
    <r>
      <t>Nombre:</t>
    </r>
    <r>
      <rPr>
        <sz val="10"/>
        <color rgb="FF000000"/>
        <rFont val="Arial"/>
        <family val="2"/>
        <charset val="1"/>
      </rPr>
      <t xml:space="preserve"> </t>
    </r>
  </si>
  <si>
    <r>
      <t>Nombre:</t>
    </r>
    <r>
      <rPr>
        <sz val="10"/>
        <color rgb="FF000000"/>
        <rFont val="Arial"/>
        <family val="2"/>
        <charset val="1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</si>
  <si>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</si>
  <si>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</si>
  <si>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</si>
  <si>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</si>
  <si>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</si>
  <si>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</si>
  <si>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</si>
  <si>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SIG</t>
  </si>
  <si>
    <t>PROGRAMACION</t>
  </si>
  <si>
    <t>INDICADOR</t>
  </si>
  <si>
    <t>GASTOS DE FUNCIONAMIENTO</t>
  </si>
  <si>
    <t>EFICIENCIA</t>
  </si>
  <si>
    <t>GASTOS DE INVERSION</t>
  </si>
  <si>
    <t>RUTINARIA</t>
  </si>
  <si>
    <t>RETADORA (MEJORA)</t>
  </si>
  <si>
    <t>CRECIENTE</t>
  </si>
  <si>
    <t>EFECTIVIDAD</t>
  </si>
  <si>
    <t>DECRECIENTE</t>
  </si>
  <si>
    <t>MEDICIONFINAL</t>
  </si>
  <si>
    <t>CONTRALORIA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</si>
  <si>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</si>
  <si>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</si>
  <si>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</si>
  <si>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</si>
  <si>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</si>
  <si>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</si>
  <si>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</si>
  <si>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</si>
  <si>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</si>
  <si>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</si>
  <si>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</si>
  <si>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</si>
  <si>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>CONSTRUCCIÓN DE UNA BOGOTÁ QUE VIVE LOS DERECHOS HUMANOS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</si>
  <si>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</si>
  <si>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</si>
  <si>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</si>
  <si>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</si>
  <si>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</si>
  <si>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</si>
  <si>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No se programó la meta para el primer trimestre.</t>
  </si>
  <si>
    <t>170 EXPEDIENTES TERMINADOS MEDIANTE AUTO DE ARCHIVO
09 EXPEDIENTES TERMINADOS MEDIANTE FALLOS ORDINARIOS</t>
  </si>
  <si>
    <t>Actualmente el proceso se encuentra en proceso de construción por lo cual aun no se cuenta con la identificación de los riesgos.</t>
  </si>
  <si>
    <t>Avance Con Respecto A La Vigencia</t>
  </si>
  <si>
    <t>Actualmente el proceso se encuentra en proceso de construción por lo cual se ha venido cumpliendo el cronograma</t>
  </si>
  <si>
    <t>Establecer la línea base del consumo de papel del proceso durante la vigencia 2017, según la herramienta entregada por la Oficina Asesora de Planeación</t>
  </si>
  <si>
    <t>SOSTENIBILDIAD DEL SISTEMA DE GESTIÓN</t>
  </si>
  <si>
    <t>Línea base del consumo de papel del proceso establecida</t>
  </si>
  <si>
    <t>Línea base del consumo de papel del proceso</t>
  </si>
</sst>
</file>

<file path=xl/styles.xml><?xml version="1.0" encoding="utf-8"?>
<styleSheet xmlns="http://schemas.openxmlformats.org/spreadsheetml/2006/main">
  <numFmts count="5">
    <numFmt numFmtId="164" formatCode="dd/mm/yyyy\ hh:mm"/>
    <numFmt numFmtId="165" formatCode="_-* #,##0.00&quot; €&quot;_-;\-* #,##0.00&quot; €&quot;_-;_-* \-??&quot; €&quot;_-;_-@_-"/>
    <numFmt numFmtId="166" formatCode="[$$-240A]\ #,##0.00"/>
    <numFmt numFmtId="167" formatCode="0.0%"/>
    <numFmt numFmtId="168" formatCode="0.0"/>
  </numFmts>
  <fonts count="29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000000"/>
      <name val="Arial Narrow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name val="Calibri"/>
      <family val="2"/>
      <charset val="1"/>
    </font>
    <font>
      <b/>
      <sz val="26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22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20"/>
      <color rgb="FF000000"/>
      <name val="Tahoma"/>
      <family val="2"/>
      <charset val="1"/>
    </font>
    <font>
      <sz val="11"/>
      <color rgb="FF000000"/>
      <name val="Arial"/>
      <family val="2"/>
      <charset val="1"/>
    </font>
    <font>
      <sz val="14"/>
      <name val="Arial Narrow"/>
      <family val="2"/>
      <charset val="1"/>
    </font>
    <font>
      <sz val="14"/>
      <color rgb="FFFF0000"/>
      <name val="Arial Narrow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B9CDE5"/>
        <bgColor rgb="FFCCC1DA"/>
      </patternFill>
    </fill>
    <fill>
      <patternFill patternType="solid">
        <fgColor rgb="FFFFFFFF"/>
        <bgColor rgb="FFEEECE1"/>
      </patternFill>
    </fill>
    <fill>
      <patternFill patternType="solid">
        <fgColor rgb="FF0070C0"/>
        <bgColor rgb="FF008080"/>
      </patternFill>
    </fill>
    <fill>
      <patternFill patternType="solid">
        <fgColor rgb="FF31859C"/>
        <bgColor rgb="FF4F81BD"/>
      </patternFill>
    </fill>
    <fill>
      <patternFill patternType="solid">
        <fgColor rgb="FF00B050"/>
        <bgColor rgb="FF008080"/>
      </patternFill>
    </fill>
    <fill>
      <patternFill patternType="solid">
        <fgColor rgb="FFFAC090"/>
        <bgColor rgb="FFFCD5B5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  <fill>
      <patternFill patternType="solid">
        <fgColor rgb="FF9BBB59"/>
        <bgColor rgb="FFC4BD97"/>
      </patternFill>
    </fill>
    <fill>
      <patternFill patternType="solid">
        <fgColor rgb="FF4F81BD"/>
        <bgColor rgb="FF31859C"/>
      </patternFill>
    </fill>
    <fill>
      <patternFill patternType="solid">
        <fgColor rgb="FFEEECE1"/>
        <bgColor rgb="FFD7E4BD"/>
      </patternFill>
    </fill>
    <fill>
      <patternFill patternType="solid">
        <fgColor rgb="FFBFBFBF"/>
        <bgColor rgb="FFCCC1DA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EEECE1"/>
      </patternFill>
    </fill>
    <fill>
      <patternFill patternType="solid">
        <fgColor rgb="FFCCC1DA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FCD5B5"/>
        <bgColor rgb="FFFAC090"/>
      </patternFill>
    </fill>
    <fill>
      <patternFill patternType="solid">
        <fgColor theme="6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24" fillId="0" borderId="0"/>
    <xf numFmtId="9" fontId="24" fillId="0" borderId="0"/>
  </cellStyleXfs>
  <cellXfs count="159">
    <xf numFmtId="0" fontId="0" fillId="0" borderId="0" xfId="0"/>
    <xf numFmtId="0" fontId="2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9" fontId="0" fillId="4" borderId="1" xfId="2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6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4" borderId="1" xfId="2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10" fontId="5" fillId="4" borderId="1" xfId="2" applyNumberFormat="1" applyFont="1" applyFill="1" applyBorder="1" applyAlignment="1" applyProtection="1">
      <alignment horizontal="center" vertical="center" wrapText="1"/>
    </xf>
    <xf numFmtId="9" fontId="5" fillId="4" borderId="1" xfId="2" applyFont="1" applyFill="1" applyBorder="1" applyAlignment="1" applyProtection="1">
      <alignment horizontal="center" vertical="center" wrapText="1"/>
      <protection locked="0"/>
    </xf>
    <xf numFmtId="10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9" fontId="5" fillId="4" borderId="1" xfId="2" applyFont="1" applyFill="1" applyBorder="1" applyAlignment="1" applyProtection="1">
      <alignment horizontal="center" vertical="center" wrapText="1"/>
    </xf>
    <xf numFmtId="9" fontId="3" fillId="4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167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justify" vertical="center" wrapText="1"/>
      <protection locked="0"/>
    </xf>
    <xf numFmtId="0" fontId="0" fillId="9" borderId="7" xfId="0" applyFont="1" applyFill="1" applyBorder="1" applyAlignment="1">
      <alignment vertical="center" wrapText="1"/>
    </xf>
    <xf numFmtId="9" fontId="0" fillId="0" borderId="1" xfId="2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>
      <alignment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168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4" borderId="1" xfId="2" applyFont="1" applyFill="1" applyBorder="1" applyAlignment="1" applyProtection="1">
      <alignment horizontal="center" vertical="center"/>
    </xf>
    <xf numFmtId="0" fontId="0" fillId="9" borderId="8" xfId="0" applyFont="1" applyFill="1" applyBorder="1" applyAlignment="1">
      <alignment vertical="center" wrapText="1"/>
    </xf>
    <xf numFmtId="9" fontId="0" fillId="0" borderId="9" xfId="2" applyFont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center" vertical="center" wrapText="1"/>
    </xf>
    <xf numFmtId="0" fontId="0" fillId="9" borderId="9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center" vertical="center" wrapText="1"/>
    </xf>
    <xf numFmtId="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vertical="center" wrapText="1"/>
    </xf>
    <xf numFmtId="9" fontId="14" fillId="4" borderId="1" xfId="2" applyFont="1" applyFill="1" applyBorder="1" applyAlignment="1" applyProtection="1">
      <alignment horizontal="center" vertical="center" wrapText="1"/>
      <protection locked="0"/>
    </xf>
    <xf numFmtId="9" fontId="17" fillId="4" borderId="1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/>
    <xf numFmtId="0" fontId="7" fillId="4" borderId="0" xfId="0" applyFont="1" applyFill="1" applyBorder="1" applyAlignment="1">
      <alignment horizontal="right" vertical="center" wrapText="1"/>
    </xf>
    <xf numFmtId="9" fontId="3" fillId="4" borderId="0" xfId="2" applyFont="1" applyFill="1" applyBorder="1" applyAlignment="1" applyProtection="1">
      <alignment horizontal="center" vertical="center" wrapText="1"/>
    </xf>
    <xf numFmtId="0" fontId="4" fillId="4" borderId="0" xfId="0" applyFont="1" applyFill="1" applyBorder="1"/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10" fillId="0" borderId="0" xfId="0" applyFont="1" applyAlignment="1">
      <alignment horizontal="justify"/>
    </xf>
    <xf numFmtId="0" fontId="0" fillId="0" borderId="0" xfId="0" applyAlignment="1">
      <alignment wrapText="1"/>
    </xf>
    <xf numFmtId="0" fontId="9" fillId="16" borderId="3" xfId="0" applyFont="1" applyFill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22" fillId="9" borderId="14" xfId="0" applyFont="1" applyFill="1" applyBorder="1" applyAlignment="1">
      <alignment horizontal="justify" vertical="center" wrapText="1"/>
    </xf>
    <xf numFmtId="0" fontId="22" fillId="9" borderId="3" xfId="0" applyFont="1" applyFill="1" applyBorder="1" applyAlignment="1">
      <alignment horizontal="justify" vertical="center" wrapText="1"/>
    </xf>
    <xf numFmtId="0" fontId="22" fillId="17" borderId="1" xfId="0" applyFont="1" applyFill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2" fillId="17" borderId="3" xfId="0" applyFont="1" applyFill="1" applyBorder="1" applyAlignment="1">
      <alignment horizontal="justify" vertical="center" wrapText="1"/>
    </xf>
    <xf numFmtId="0" fontId="22" fillId="18" borderId="3" xfId="0" applyFont="1" applyFill="1" applyBorder="1" applyAlignment="1">
      <alignment horizontal="justify" vertical="center" wrapText="1"/>
    </xf>
    <xf numFmtId="0" fontId="9" fillId="18" borderId="15" xfId="0" applyFont="1" applyFill="1" applyBorder="1" applyAlignment="1">
      <alignment horizontal="justify" vertical="center" wrapText="1"/>
    </xf>
    <xf numFmtId="0" fontId="9" fillId="18" borderId="3" xfId="0" applyFont="1" applyFill="1" applyBorder="1" applyAlignment="1">
      <alignment horizontal="justify" vertical="center" wrapText="1"/>
    </xf>
    <xf numFmtId="0" fontId="22" fillId="18" borderId="1" xfId="0" applyFont="1" applyFill="1" applyBorder="1" applyAlignment="1">
      <alignment vertical="center" wrapText="1"/>
    </xf>
    <xf numFmtId="0" fontId="9" fillId="19" borderId="14" xfId="0" applyFont="1" applyFill="1" applyBorder="1" applyAlignment="1">
      <alignment horizontal="justify" vertical="center" wrapText="1"/>
    </xf>
    <xf numFmtId="0" fontId="9" fillId="19" borderId="3" xfId="0" applyFont="1" applyFill="1" applyBorder="1" applyAlignment="1">
      <alignment horizontal="justify" vertical="center" wrapText="1"/>
    </xf>
    <xf numFmtId="0" fontId="22" fillId="19" borderId="3" xfId="0" applyFont="1" applyFill="1" applyBorder="1" applyAlignment="1">
      <alignment horizontal="justify" vertical="center" wrapText="1"/>
    </xf>
    <xf numFmtId="0" fontId="23" fillId="19" borderId="3" xfId="0" applyFont="1" applyFill="1" applyBorder="1" applyAlignment="1">
      <alignment horizontal="justify" vertical="center" wrapText="1"/>
    </xf>
    <xf numFmtId="0" fontId="9" fillId="19" borderId="16" xfId="0" applyFont="1" applyFill="1" applyBorder="1" applyAlignment="1">
      <alignment horizontal="left" vertical="center" wrapText="1"/>
    </xf>
    <xf numFmtId="0" fontId="9" fillId="19" borderId="13" xfId="0" applyFont="1" applyFill="1" applyBorder="1" applyAlignment="1">
      <alignment horizontal="justify" vertical="center" wrapText="1"/>
    </xf>
    <xf numFmtId="0" fontId="22" fillId="19" borderId="14" xfId="0" applyFont="1" applyFill="1" applyBorder="1" applyAlignment="1">
      <alignment horizontal="justify" vertical="center" wrapText="1"/>
    </xf>
    <xf numFmtId="0" fontId="22" fillId="19" borderId="1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5" fillId="20" borderId="1" xfId="0" applyFont="1" applyFill="1" applyBorder="1" applyAlignment="1" applyProtection="1">
      <alignment horizontal="center" vertical="center" wrapText="1"/>
      <protection locked="0"/>
    </xf>
    <xf numFmtId="9" fontId="24" fillId="0" borderId="0" xfId="2" applyAlignment="1">
      <alignment horizontal="center" vertical="center"/>
    </xf>
    <xf numFmtId="9" fontId="24" fillId="0" borderId="1" xfId="2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15" fillId="15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6" fillId="11" borderId="1" xfId="0" applyFont="1" applyFill="1" applyBorder="1" applyAlignment="1" applyProtection="1">
      <alignment horizontal="center" vertical="center" wrapText="1"/>
      <protection locked="0"/>
    </xf>
    <xf numFmtId="9" fontId="3" fillId="4" borderId="1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6" fillId="21" borderId="5" xfId="0" applyFont="1" applyFill="1" applyBorder="1" applyAlignment="1">
      <alignment horizontal="justify" vertical="center" wrapText="1"/>
    </xf>
    <xf numFmtId="9" fontId="27" fillId="21" borderId="6" xfId="2" applyFont="1" applyFill="1" applyBorder="1" applyAlignment="1">
      <alignment horizontal="center" vertical="center" wrapText="1"/>
    </xf>
    <xf numFmtId="0" fontId="26" fillId="21" borderId="6" xfId="0" applyFont="1" applyFill="1" applyBorder="1" applyAlignment="1" applyProtection="1">
      <alignment horizontal="center" vertical="center" wrapText="1"/>
      <protection locked="0"/>
    </xf>
    <xf numFmtId="0" fontId="26" fillId="21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22" borderId="6" xfId="0" applyFont="1" applyFill="1" applyBorder="1" applyAlignment="1">
      <alignment horizontal="center" vertical="center" wrapText="1"/>
    </xf>
    <xf numFmtId="0" fontId="26" fillId="22" borderId="6" xfId="0" applyFont="1" applyFill="1" applyBorder="1" applyAlignment="1" applyProtection="1">
      <alignment horizontal="center" vertical="center" wrapText="1"/>
      <protection locked="0"/>
    </xf>
    <xf numFmtId="9" fontId="26" fillId="22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2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999FF"/>
      <rgbColor rgb="FF993366"/>
      <rgbColor rgb="FFEEECE1"/>
      <rgbColor rgb="FFC3D69B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CD5B5"/>
      <rgbColor rgb="FF95B3D7"/>
      <rgbColor rgb="FFFF99CC"/>
      <rgbColor rgb="FFCCC1DA"/>
      <rgbColor rgb="FFFAC090"/>
      <rgbColor rgb="FF3366FF"/>
      <rgbColor rgb="FF33CCCC"/>
      <rgbColor rgb="FF9BBB59"/>
      <rgbColor rgb="FFFFCC00"/>
      <rgbColor rgb="FFF79646"/>
      <rgbColor rgb="FFFF6600"/>
      <rgbColor rgb="FF4F81BD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048554"/>
  <sheetViews>
    <sheetView showGridLines="0" tabSelected="1" topLeftCell="D1" zoomScale="55" zoomScaleNormal="55" workbookViewId="0">
      <selection activeCell="E20" sqref="E20"/>
    </sheetView>
  </sheetViews>
  <sheetFormatPr baseColWidth="10" defaultColWidth="9.140625" defaultRowHeight="15"/>
  <cols>
    <col min="1" max="1" width="8.85546875"/>
    <col min="2" max="2" width="29.28515625"/>
    <col min="3" max="3" width="46.42578125"/>
    <col min="4" max="4" width="34.42578125"/>
    <col min="5" max="5" width="63.140625"/>
    <col min="6" max="6" width="39"/>
    <col min="7" max="7" width="36"/>
    <col min="8" max="8" width="33.85546875"/>
    <col min="9" max="9" width="39.7109375"/>
    <col min="10" max="10" width="10.5703125"/>
    <col min="11" max="11" width="18.85546875"/>
    <col min="12" max="16" width="10.5703125"/>
    <col min="17" max="17" width="24.5703125"/>
    <col min="18" max="18" width="20"/>
    <col min="19" max="19" width="27.28515625"/>
    <col min="20" max="20" width="19.5703125"/>
    <col min="21" max="24" width="10.5703125"/>
    <col min="25" max="25" width="20.85546875"/>
    <col min="26" max="26" width="18.85546875"/>
    <col min="27" max="27" width="26.7109375"/>
    <col min="28" max="28" width="18.85546875"/>
    <col min="29" max="29" width="14.140625"/>
    <col min="30" max="30" width="18.42578125"/>
    <col min="31" max="31" width="37.140625" customWidth="1"/>
    <col min="32" max="32" width="32.42578125" customWidth="1"/>
    <col min="33" max="33" width="18.140625"/>
    <col min="34" max="34" width="19.7109375"/>
    <col min="35" max="36" width="16.42578125"/>
    <col min="37" max="37" width="17.140625"/>
    <col min="38" max="38" width="17.85546875"/>
    <col min="39" max="47" width="10.5703125"/>
    <col min="48" max="48" width="14.85546875"/>
    <col min="49" max="49" width="14.5703125"/>
    <col min="50" max="50" width="20.7109375"/>
    <col min="51" max="51" width="15.85546875"/>
    <col min="52" max="52" width="19.140625"/>
    <col min="53" max="53" width="31.42578125"/>
    <col min="54" max="54" width="18.42578125"/>
    <col min="55" max="55" width="19.85546875"/>
    <col min="56" max="1025" width="10.5703125"/>
  </cols>
  <sheetData>
    <row r="1" spans="1:55" ht="40.5" customHeight="1">
      <c r="A1" s="116">
        <f ca="1">NOW()</f>
        <v>42871.734424305556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55" ht="40.5" customHeight="1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55" ht="15" customHeigh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ht="15" customHeight="1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ht="15" customHeight="1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ht="15" customHeight="1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3"/>
      <c r="AB6" s="4"/>
      <c r="AC6" s="4"/>
      <c r="AD6" s="4"/>
      <c r="AE6" s="4"/>
      <c r="AF6" s="4"/>
      <c r="AG6" s="3"/>
      <c r="AH6" s="4"/>
      <c r="AI6" s="4"/>
      <c r="AJ6" s="4"/>
      <c r="AK6" s="4"/>
      <c r="AL6" s="4"/>
      <c r="AM6" s="3"/>
      <c r="AN6" s="4"/>
      <c r="AO6" s="4"/>
      <c r="AP6" s="4"/>
      <c r="AQ6" s="4"/>
      <c r="AR6" s="4"/>
      <c r="AS6" s="3"/>
      <c r="AT6" s="4"/>
      <c r="AU6" s="4"/>
      <c r="AV6" s="4"/>
      <c r="AW6" s="4"/>
      <c r="AX6" s="4"/>
      <c r="AY6" s="3"/>
      <c r="AZ6" s="4"/>
      <c r="BA6" s="4"/>
      <c r="BB6" s="4"/>
      <c r="BC6" s="4"/>
    </row>
    <row r="7" spans="1:55" ht="17.25" customHeight="1">
      <c r="A7" s="118" t="s">
        <v>5</v>
      </c>
      <c r="B7" s="118"/>
      <c r="C7" s="118"/>
      <c r="D7" s="1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/>
      <c r="AB7" s="4"/>
      <c r="AC7" s="4"/>
      <c r="AD7" s="4"/>
      <c r="AE7" s="4"/>
      <c r="AF7" s="4"/>
      <c r="AG7" s="3"/>
      <c r="AH7" s="4"/>
      <c r="AI7" s="4"/>
      <c r="AJ7" s="4"/>
      <c r="AK7" s="4"/>
      <c r="AL7" s="4"/>
      <c r="AM7" s="3"/>
      <c r="AN7" s="4"/>
      <c r="AO7" s="4"/>
      <c r="AP7" s="4"/>
      <c r="AQ7" s="4"/>
      <c r="AR7" s="4"/>
      <c r="AS7" s="3"/>
      <c r="AT7" s="4"/>
      <c r="AU7" s="4"/>
      <c r="AV7" s="4"/>
      <c r="AW7" s="4"/>
      <c r="AX7" s="4"/>
      <c r="AY7" s="3"/>
      <c r="AZ7" s="4"/>
      <c r="BA7" s="4"/>
      <c r="BB7" s="4"/>
      <c r="BC7" s="4"/>
    </row>
    <row r="8" spans="1:55" ht="15.75" customHeight="1">
      <c r="A8" s="118" t="s">
        <v>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</row>
    <row r="9" spans="1:5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</row>
    <row r="10" spans="1:55">
      <c r="A10" s="3"/>
      <c r="B10" s="3"/>
      <c r="C10" s="3"/>
      <c r="D10" s="3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7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>
      <c r="A11" s="8"/>
      <c r="B11" s="2"/>
      <c r="C11" s="2"/>
      <c r="D11" s="2"/>
      <c r="E11" s="121"/>
      <c r="F11" s="121"/>
      <c r="G11" s="121"/>
      <c r="H11" s="121"/>
      <c r="I11" s="121"/>
      <c r="J11" s="121"/>
      <c r="K11" s="121"/>
      <c r="L11" s="121"/>
      <c r="M11" s="122"/>
      <c r="N11" s="122"/>
      <c r="O11" s="122"/>
      <c r="P11" s="122"/>
      <c r="Q11" s="5"/>
      <c r="R11" s="5"/>
      <c r="S11" s="5"/>
      <c r="T11" s="5"/>
      <c r="U11" s="5"/>
      <c r="V11" s="2"/>
      <c r="W11" s="2"/>
      <c r="X11" s="2"/>
      <c r="Y11" s="2"/>
      <c r="Z11" s="2"/>
      <c r="AA11" s="122"/>
      <c r="AB11" s="122"/>
      <c r="AC11" s="122"/>
      <c r="AD11" s="9"/>
      <c r="AE11" s="9"/>
      <c r="AF11" s="9"/>
      <c r="AG11" s="122"/>
      <c r="AH11" s="122"/>
      <c r="AI11" s="122"/>
      <c r="AJ11" s="9"/>
      <c r="AK11" s="9"/>
      <c r="AL11" s="9"/>
      <c r="AM11" s="122"/>
      <c r="AN11" s="122"/>
      <c r="AO11" s="122"/>
      <c r="AP11" s="9"/>
      <c r="AQ11" s="9"/>
      <c r="AR11" s="9"/>
      <c r="AS11" s="122"/>
      <c r="AT11" s="122"/>
      <c r="AU11" s="122"/>
      <c r="AV11" s="9"/>
      <c r="AW11" s="9"/>
      <c r="AX11" s="9"/>
      <c r="AY11" s="122"/>
      <c r="AZ11" s="122"/>
      <c r="BA11" s="122"/>
      <c r="BB11" s="9"/>
      <c r="BC11" s="9"/>
    </row>
    <row r="12" spans="1:5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15" customHeight="1">
      <c r="A13" s="123" t="s">
        <v>7</v>
      </c>
      <c r="B13" s="123"/>
      <c r="C13" s="123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5" t="s">
        <v>8</v>
      </c>
      <c r="AB13" s="125"/>
      <c r="AC13" s="125"/>
      <c r="AD13" s="125"/>
      <c r="AE13" s="125"/>
      <c r="AF13" s="125"/>
      <c r="AG13" s="126" t="s">
        <v>8</v>
      </c>
      <c r="AH13" s="126"/>
      <c r="AI13" s="126"/>
      <c r="AJ13" s="126"/>
      <c r="AK13" s="126"/>
      <c r="AL13" s="126"/>
      <c r="AM13" s="125" t="s">
        <v>8</v>
      </c>
      <c r="AN13" s="125"/>
      <c r="AO13" s="125"/>
      <c r="AP13" s="125"/>
      <c r="AQ13" s="125"/>
      <c r="AR13" s="125"/>
      <c r="AS13" s="127" t="s">
        <v>8</v>
      </c>
      <c r="AT13" s="127"/>
      <c r="AU13" s="127"/>
      <c r="AV13" s="127"/>
      <c r="AW13" s="127"/>
      <c r="AX13" s="127"/>
      <c r="AY13" s="128" t="s">
        <v>8</v>
      </c>
      <c r="AZ13" s="128"/>
      <c r="BA13" s="128"/>
      <c r="BB13" s="128"/>
      <c r="BC13" s="128"/>
    </row>
    <row r="14" spans="1:55" ht="15" customHeight="1">
      <c r="A14" s="123"/>
      <c r="B14" s="123"/>
      <c r="C14" s="123"/>
      <c r="D14" s="123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5" t="s">
        <v>9</v>
      </c>
      <c r="AB14" s="125"/>
      <c r="AC14" s="125"/>
      <c r="AD14" s="125"/>
      <c r="AE14" s="125"/>
      <c r="AF14" s="125"/>
      <c r="AG14" s="126" t="s">
        <v>10</v>
      </c>
      <c r="AH14" s="126"/>
      <c r="AI14" s="126"/>
      <c r="AJ14" s="126"/>
      <c r="AK14" s="126"/>
      <c r="AL14" s="126"/>
      <c r="AM14" s="125" t="s">
        <v>11</v>
      </c>
      <c r="AN14" s="125"/>
      <c r="AO14" s="125"/>
      <c r="AP14" s="125"/>
      <c r="AQ14" s="125"/>
      <c r="AR14" s="125"/>
      <c r="AS14" s="127" t="s">
        <v>12</v>
      </c>
      <c r="AT14" s="127"/>
      <c r="AU14" s="127"/>
      <c r="AV14" s="127"/>
      <c r="AW14" s="127"/>
      <c r="AX14" s="127"/>
      <c r="AY14" s="128" t="s">
        <v>13</v>
      </c>
      <c r="AZ14" s="128"/>
      <c r="BA14" s="128"/>
      <c r="BB14" s="128"/>
      <c r="BC14" s="128"/>
    </row>
    <row r="15" spans="1:55" ht="15" customHeight="1">
      <c r="A15" s="10"/>
      <c r="B15" s="10"/>
      <c r="C15" s="10"/>
      <c r="D15" s="10"/>
      <c r="E15" s="130" t="s">
        <v>14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2"/>
      <c r="V15" s="126" t="s">
        <v>15</v>
      </c>
      <c r="W15" s="126"/>
      <c r="X15" s="126"/>
      <c r="Y15" s="126"/>
      <c r="Z15" s="126"/>
      <c r="AA15" s="131" t="s">
        <v>16</v>
      </c>
      <c r="AB15" s="131"/>
      <c r="AC15" s="131"/>
      <c r="AD15" s="132" t="s">
        <v>17</v>
      </c>
      <c r="AE15" s="131" t="s">
        <v>18</v>
      </c>
      <c r="AF15" s="131" t="s">
        <v>19</v>
      </c>
      <c r="AG15" s="133" t="s">
        <v>16</v>
      </c>
      <c r="AH15" s="133"/>
      <c r="AI15" s="133"/>
      <c r="AJ15" s="133" t="s">
        <v>17</v>
      </c>
      <c r="AK15" s="133" t="s">
        <v>18</v>
      </c>
      <c r="AL15" s="133" t="s">
        <v>19</v>
      </c>
      <c r="AM15" s="131" t="s">
        <v>16</v>
      </c>
      <c r="AN15" s="131"/>
      <c r="AO15" s="131"/>
      <c r="AP15" s="131" t="s">
        <v>17</v>
      </c>
      <c r="AQ15" s="131" t="s">
        <v>18</v>
      </c>
      <c r="AR15" s="131" t="s">
        <v>19</v>
      </c>
      <c r="AS15" s="129" t="s">
        <v>16</v>
      </c>
      <c r="AT15" s="129"/>
      <c r="AU15" s="129"/>
      <c r="AV15" s="129" t="s">
        <v>17</v>
      </c>
      <c r="AW15" s="129" t="s">
        <v>18</v>
      </c>
      <c r="AX15" s="129" t="s">
        <v>19</v>
      </c>
      <c r="AY15" s="134" t="s">
        <v>16</v>
      </c>
      <c r="AZ15" s="134"/>
      <c r="BA15" s="134"/>
      <c r="BB15" s="134" t="s">
        <v>17</v>
      </c>
      <c r="BC15" s="134" t="s">
        <v>20</v>
      </c>
    </row>
    <row r="16" spans="1:55" ht="35.1" customHeight="1">
      <c r="A16" s="18" t="s">
        <v>21</v>
      </c>
      <c r="B16" s="18" t="s">
        <v>22</v>
      </c>
      <c r="C16" s="18" t="s">
        <v>23</v>
      </c>
      <c r="D16" s="19" t="s">
        <v>24</v>
      </c>
      <c r="E16" s="11" t="s">
        <v>25</v>
      </c>
      <c r="F16" s="11" t="s">
        <v>26</v>
      </c>
      <c r="G16" s="11" t="s">
        <v>27</v>
      </c>
      <c r="H16" s="11" t="s">
        <v>28</v>
      </c>
      <c r="I16" s="11" t="s">
        <v>29</v>
      </c>
      <c r="J16" s="11" t="s">
        <v>30</v>
      </c>
      <c r="K16" s="11" t="s">
        <v>31</v>
      </c>
      <c r="L16" s="11" t="s">
        <v>32</v>
      </c>
      <c r="M16" s="11" t="s">
        <v>33</v>
      </c>
      <c r="N16" s="11" t="s">
        <v>34</v>
      </c>
      <c r="O16" s="11" t="s">
        <v>35</v>
      </c>
      <c r="P16" s="11" t="s">
        <v>36</v>
      </c>
      <c r="Q16" s="11" t="s">
        <v>37</v>
      </c>
      <c r="R16" s="11" t="s">
        <v>38</v>
      </c>
      <c r="S16" s="11" t="s">
        <v>39</v>
      </c>
      <c r="T16" s="11" t="s">
        <v>40</v>
      </c>
      <c r="U16" s="11" t="s">
        <v>41</v>
      </c>
      <c r="V16" s="15" t="s">
        <v>42</v>
      </c>
      <c r="W16" s="15" t="s">
        <v>43</v>
      </c>
      <c r="X16" s="133" t="s">
        <v>44</v>
      </c>
      <c r="Y16" s="133"/>
      <c r="Z16" s="15" t="s">
        <v>45</v>
      </c>
      <c r="AA16" s="14" t="s">
        <v>28</v>
      </c>
      <c r="AB16" s="13" t="s">
        <v>46</v>
      </c>
      <c r="AC16" s="13" t="s">
        <v>47</v>
      </c>
      <c r="AD16" s="132"/>
      <c r="AE16" s="131"/>
      <c r="AF16" s="131"/>
      <c r="AG16" s="15" t="s">
        <v>28</v>
      </c>
      <c r="AH16" s="15" t="s">
        <v>46</v>
      </c>
      <c r="AI16" s="15" t="s">
        <v>47</v>
      </c>
      <c r="AJ16" s="133"/>
      <c r="AK16" s="133"/>
      <c r="AL16" s="133"/>
      <c r="AM16" s="13" t="s">
        <v>28</v>
      </c>
      <c r="AN16" s="13" t="s">
        <v>46</v>
      </c>
      <c r="AO16" s="13" t="s">
        <v>47</v>
      </c>
      <c r="AP16" s="131"/>
      <c r="AQ16" s="131"/>
      <c r="AR16" s="131"/>
      <c r="AS16" s="16" t="s">
        <v>28</v>
      </c>
      <c r="AT16" s="16" t="s">
        <v>46</v>
      </c>
      <c r="AU16" s="16" t="s">
        <v>47</v>
      </c>
      <c r="AV16" s="129"/>
      <c r="AW16" s="129"/>
      <c r="AX16" s="129"/>
      <c r="AY16" s="17" t="s">
        <v>28</v>
      </c>
      <c r="AZ16" s="17" t="s">
        <v>46</v>
      </c>
      <c r="BA16" s="17" t="s">
        <v>47</v>
      </c>
      <c r="BB16" s="134"/>
      <c r="BC16" s="134"/>
    </row>
    <row r="17" spans="1:55">
      <c r="A17" s="20"/>
      <c r="B17" s="21"/>
      <c r="C17" s="21"/>
      <c r="D17" s="20"/>
      <c r="E17" s="22" t="s">
        <v>48</v>
      </c>
      <c r="F17" s="22"/>
      <c r="G17" s="22" t="s">
        <v>48</v>
      </c>
      <c r="H17" s="22" t="s">
        <v>48</v>
      </c>
      <c r="I17" s="22" t="s">
        <v>48</v>
      </c>
      <c r="J17" s="22" t="s">
        <v>48</v>
      </c>
      <c r="K17" s="22" t="s">
        <v>48</v>
      </c>
      <c r="L17" s="22" t="s">
        <v>48</v>
      </c>
      <c r="M17" s="23" t="s">
        <v>48</v>
      </c>
      <c r="N17" s="23" t="s">
        <v>48</v>
      </c>
      <c r="O17" s="23" t="s">
        <v>48</v>
      </c>
      <c r="P17" s="23" t="s">
        <v>48</v>
      </c>
      <c r="Q17" s="22" t="s">
        <v>48</v>
      </c>
      <c r="R17" s="22" t="s">
        <v>48</v>
      </c>
      <c r="S17" s="22" t="s">
        <v>48</v>
      </c>
      <c r="T17" s="22" t="s">
        <v>48</v>
      </c>
      <c r="U17" s="22"/>
      <c r="V17" s="24" t="s">
        <v>49</v>
      </c>
      <c r="W17" s="24" t="s">
        <v>48</v>
      </c>
      <c r="X17" s="24" t="s">
        <v>50</v>
      </c>
      <c r="Y17" s="24" t="s">
        <v>51</v>
      </c>
      <c r="Z17" s="24" t="s">
        <v>48</v>
      </c>
      <c r="AA17" s="13" t="s">
        <v>48</v>
      </c>
      <c r="AB17" s="13" t="s">
        <v>48</v>
      </c>
      <c r="AC17" s="13"/>
      <c r="AD17" s="14" t="s">
        <v>48</v>
      </c>
      <c r="AE17" s="13" t="s">
        <v>48</v>
      </c>
      <c r="AF17" s="13" t="s">
        <v>48</v>
      </c>
      <c r="AG17" s="15" t="s">
        <v>48</v>
      </c>
      <c r="AH17" s="15" t="s">
        <v>48</v>
      </c>
      <c r="AI17" s="15" t="s">
        <v>48</v>
      </c>
      <c r="AJ17" s="15" t="s">
        <v>48</v>
      </c>
      <c r="AK17" s="15" t="s">
        <v>48</v>
      </c>
      <c r="AL17" s="15" t="s">
        <v>48</v>
      </c>
      <c r="AM17" s="13" t="s">
        <v>48</v>
      </c>
      <c r="AN17" s="13" t="s">
        <v>48</v>
      </c>
      <c r="AO17" s="13" t="s">
        <v>48</v>
      </c>
      <c r="AP17" s="13"/>
      <c r="AQ17" s="13" t="s">
        <v>48</v>
      </c>
      <c r="AR17" s="13" t="s">
        <v>48</v>
      </c>
      <c r="AS17" s="16" t="s">
        <v>48</v>
      </c>
      <c r="AT17" s="16" t="s">
        <v>48</v>
      </c>
      <c r="AU17" s="16" t="s">
        <v>48</v>
      </c>
      <c r="AV17" s="16" t="s">
        <v>48</v>
      </c>
      <c r="AW17" s="16" t="s">
        <v>48</v>
      </c>
      <c r="AX17" s="16" t="s">
        <v>48</v>
      </c>
      <c r="AY17" s="17" t="s">
        <v>48</v>
      </c>
      <c r="AZ17" s="17"/>
      <c r="BA17" s="17" t="s">
        <v>48</v>
      </c>
      <c r="BB17" s="17" t="s">
        <v>48</v>
      </c>
      <c r="BC17" s="17" t="s">
        <v>48</v>
      </c>
    </row>
    <row r="18" spans="1:55" ht="218.25" customHeight="1">
      <c r="A18" s="25">
        <v>3</v>
      </c>
      <c r="B18" s="135" t="s">
        <v>52</v>
      </c>
      <c r="C18" s="135" t="s">
        <v>53</v>
      </c>
      <c r="D18" s="26"/>
      <c r="E18" s="27" t="s">
        <v>54</v>
      </c>
      <c r="F18" s="28">
        <v>0.5</v>
      </c>
      <c r="G18" s="29" t="s">
        <v>55</v>
      </c>
      <c r="H18" s="30" t="s">
        <v>56</v>
      </c>
      <c r="I18" s="31" t="s">
        <v>57</v>
      </c>
      <c r="J18" s="32"/>
      <c r="K18" s="29" t="s">
        <v>58</v>
      </c>
      <c r="L18" s="29"/>
      <c r="M18" s="29">
        <v>179</v>
      </c>
      <c r="N18" s="29">
        <v>121</v>
      </c>
      <c r="O18" s="29"/>
      <c r="P18" s="29">
        <v>300</v>
      </c>
      <c r="Q18" s="29">
        <f>SUM(M18:P18)</f>
        <v>600</v>
      </c>
      <c r="R18" s="29" t="s">
        <v>59</v>
      </c>
      <c r="S18" s="29" t="s">
        <v>60</v>
      </c>
      <c r="T18" s="29" t="s">
        <v>61</v>
      </c>
      <c r="U18" s="29"/>
      <c r="V18" s="29"/>
      <c r="W18" s="29"/>
      <c r="X18" s="29"/>
      <c r="Y18" s="33" t="str">
        <f>IF('PLAN GESTION POR PROCESO'!X18=Hoja2!$B$100,Hoja2!$C$100,IF('PLAN GESTION POR PROCESO'!X18=Hoja2!$B$101,Hoja2!$C$101,IF('PLAN GESTION POR PROCESO'!X18=Hoja2!$B$102,Hoja2!$C$102,IF('PLAN GESTION POR PROCESO'!X18=Hoja2!$B$103,Hoja2!$C$103,IF('PLAN GESTION POR PROCESO'!X18=Hoja2!$B$104,Hoja2!$C$104,IF('PLAN GESTION POR PROCESO'!X18=Hoja2!$B$105,Hoja2!$C$105,IF('PLAN GESTION POR PROCESO'!X18=Hoja2!$B$106,Hoja2!$C$106,IF(X18=Hoja2!$B$107,Hoja2!$C$107,"COMPLETAR"))))))))</f>
        <v>COMPLETAR</v>
      </c>
      <c r="Z18" s="34"/>
      <c r="AA18" s="26" t="str">
        <f t="shared" ref="AA18:AA26" si="0">H18</f>
        <v>Procesos disciplinarios impulsados y terminados durante la vigencia 2017</v>
      </c>
      <c r="AB18" s="26">
        <f t="shared" ref="AB18:AB26" si="1">M18</f>
        <v>179</v>
      </c>
      <c r="AC18" s="29">
        <v>179</v>
      </c>
      <c r="AD18" s="35">
        <f t="shared" ref="AD18:AD26" si="2">(AC18/AB18)</f>
        <v>1</v>
      </c>
      <c r="AE18" s="36" t="s">
        <v>154</v>
      </c>
      <c r="AF18" s="36"/>
      <c r="AG18" s="26" t="str">
        <f t="shared" ref="AG18:AG26" si="3">H18</f>
        <v>Procesos disciplinarios impulsados y terminados durante la vigencia 2017</v>
      </c>
      <c r="AH18" s="37">
        <f t="shared" ref="AH18:AH26" si="4">N18</f>
        <v>121</v>
      </c>
      <c r="AI18" s="38"/>
      <c r="AJ18" s="35">
        <f t="shared" ref="AJ18:AJ26" si="5">(AI18/AH18)</f>
        <v>0</v>
      </c>
      <c r="AK18" s="29"/>
      <c r="AL18" s="29"/>
      <c r="AM18" s="26" t="str">
        <f t="shared" ref="AM18:AM26" si="6">H18</f>
        <v>Procesos disciplinarios impulsados y terminados durante la vigencia 2017</v>
      </c>
      <c r="AN18" s="26">
        <f t="shared" ref="AN18:AN26" si="7">O18</f>
        <v>0</v>
      </c>
      <c r="AO18" s="29"/>
      <c r="AP18" s="35" t="e">
        <f t="shared" ref="AP18:AP26" si="8">(AO18/AN18)</f>
        <v>#DIV/0!</v>
      </c>
      <c r="AQ18" s="29"/>
      <c r="AR18" s="29"/>
      <c r="AS18" s="26" t="str">
        <f t="shared" ref="AS18:AS26" si="9">H18</f>
        <v>Procesos disciplinarios impulsados y terminados durante la vigencia 2017</v>
      </c>
      <c r="AT18" s="39">
        <f t="shared" ref="AT18:AT26" si="10">P18</f>
        <v>300</v>
      </c>
      <c r="AU18" s="40"/>
      <c r="AV18" s="35">
        <f t="shared" ref="AV18:AV26" si="11">(AU18/AT18)</f>
        <v>0</v>
      </c>
      <c r="AW18" s="41"/>
      <c r="AX18" s="29"/>
      <c r="AY18" s="26" t="str">
        <f t="shared" ref="AY18:AY26" si="12">H18</f>
        <v>Procesos disciplinarios impulsados y terminados durante la vigencia 2017</v>
      </c>
      <c r="AZ18" s="26">
        <f t="shared" ref="AZ18:AZ26" si="13">Q18</f>
        <v>600</v>
      </c>
      <c r="BA18" s="42" t="e">
        <v>#VALUE!</v>
      </c>
      <c r="BB18" s="43"/>
      <c r="BC18" s="41"/>
    </row>
    <row r="19" spans="1:55" ht="183" customHeight="1">
      <c r="A19" s="25">
        <v>4</v>
      </c>
      <c r="B19" s="135"/>
      <c r="C19" s="135"/>
      <c r="D19" s="26"/>
      <c r="E19" s="27" t="s">
        <v>62</v>
      </c>
      <c r="F19" s="28">
        <v>0.3</v>
      </c>
      <c r="G19" s="29" t="s">
        <v>55</v>
      </c>
      <c r="H19" s="44" t="s">
        <v>63</v>
      </c>
      <c r="I19" s="31" t="s">
        <v>64</v>
      </c>
      <c r="J19" s="32"/>
      <c r="K19" s="29" t="s">
        <v>58</v>
      </c>
      <c r="L19" s="29"/>
      <c r="M19" s="29"/>
      <c r="N19" s="29">
        <v>2</v>
      </c>
      <c r="O19" s="29"/>
      <c r="P19" s="29">
        <v>2</v>
      </c>
      <c r="Q19" s="29">
        <v>4</v>
      </c>
      <c r="R19" s="29" t="s">
        <v>59</v>
      </c>
      <c r="S19" s="29" t="s">
        <v>65</v>
      </c>
      <c r="T19" s="29" t="s">
        <v>66</v>
      </c>
      <c r="U19" s="29"/>
      <c r="V19" s="29"/>
      <c r="W19" s="29"/>
      <c r="X19" s="29"/>
      <c r="Y19" s="33" t="str">
        <f>IF('PLAN GESTION POR PROCESO'!X19=Hoja2!$B$100,Hoja2!$C$100,IF('PLAN GESTION POR PROCESO'!X19=Hoja2!$B$101,Hoja2!$C$101,IF('PLAN GESTION POR PROCESO'!X19=Hoja2!$B$102,Hoja2!$C$102,IF('PLAN GESTION POR PROCESO'!X19=Hoja2!$B$103,Hoja2!$C$103,IF('PLAN GESTION POR PROCESO'!X19=Hoja2!$B$104,Hoja2!$C$104,IF('PLAN GESTION POR PROCESO'!X19=Hoja2!$B$105,Hoja2!$C$105,IF('PLAN GESTION POR PROCESO'!X19=Hoja2!$B$106,Hoja2!$C$106,IF(X19=Hoja2!$B$107,Hoja2!$C$107,"COMPLETAR"))))))))</f>
        <v>COMPLETAR</v>
      </c>
      <c r="Z19" s="34"/>
      <c r="AA19" s="26" t="str">
        <f t="shared" si="0"/>
        <v>Talleres y charlas preventivas realizadas a los servidores publicos de la SDG sobre las normas disciplinarias y conductas que afectan la funcion publica</v>
      </c>
      <c r="AB19" s="26">
        <f t="shared" si="1"/>
        <v>0</v>
      </c>
      <c r="AC19" s="29">
        <v>0</v>
      </c>
      <c r="AD19" s="35"/>
      <c r="AE19" s="36" t="s">
        <v>153</v>
      </c>
      <c r="AF19" s="36"/>
      <c r="AG19" s="26" t="str">
        <f t="shared" si="3"/>
        <v>Talleres y charlas preventivas realizadas a los servidores publicos de la SDG sobre las normas disciplinarias y conductas que afectan la funcion publica</v>
      </c>
      <c r="AH19" s="37">
        <f t="shared" si="4"/>
        <v>2</v>
      </c>
      <c r="AI19" s="38"/>
      <c r="AJ19" s="35">
        <f t="shared" si="5"/>
        <v>0</v>
      </c>
      <c r="AK19" s="33"/>
      <c r="AL19" s="29"/>
      <c r="AM19" s="26" t="str">
        <f t="shared" si="6"/>
        <v>Talleres y charlas preventivas realizadas a los servidores publicos de la SDG sobre las normas disciplinarias y conductas que afectan la funcion publica</v>
      </c>
      <c r="AN19" s="26">
        <f t="shared" si="7"/>
        <v>0</v>
      </c>
      <c r="AO19" s="29"/>
      <c r="AP19" s="35" t="e">
        <f t="shared" si="8"/>
        <v>#DIV/0!</v>
      </c>
      <c r="AQ19" s="29"/>
      <c r="AR19" s="29"/>
      <c r="AS19" s="26" t="str">
        <f t="shared" si="9"/>
        <v>Talleres y charlas preventivas realizadas a los servidores publicos de la SDG sobre las normas disciplinarias y conductas que afectan la funcion publica</v>
      </c>
      <c r="AT19" s="39">
        <f t="shared" si="10"/>
        <v>2</v>
      </c>
      <c r="AU19" s="45"/>
      <c r="AV19" s="35">
        <f t="shared" si="11"/>
        <v>0</v>
      </c>
      <c r="AW19" s="41"/>
      <c r="AX19" s="29"/>
      <c r="AY19" s="26" t="str">
        <f t="shared" si="12"/>
        <v>Talleres y charlas preventivas realizadas a los servidores publicos de la SDG sobre las normas disciplinarias y conductas que afectan la funcion publica</v>
      </c>
      <c r="AZ19" s="26">
        <f t="shared" si="13"/>
        <v>4</v>
      </c>
      <c r="BA19" s="42" t="e">
        <v>#VALUE!</v>
      </c>
      <c r="BB19" s="43"/>
      <c r="BC19" s="41"/>
    </row>
    <row r="20" spans="1:55" ht="68.25" customHeight="1">
      <c r="A20" s="25">
        <v>13</v>
      </c>
      <c r="B20" s="135"/>
      <c r="C20" s="136" t="s">
        <v>67</v>
      </c>
      <c r="D20" s="32"/>
      <c r="E20" s="150" t="s">
        <v>158</v>
      </c>
      <c r="F20" s="151">
        <v>0.02</v>
      </c>
      <c r="G20" s="152" t="s">
        <v>159</v>
      </c>
      <c r="H20" s="153" t="s">
        <v>160</v>
      </c>
      <c r="I20" s="153" t="s">
        <v>161</v>
      </c>
      <c r="J20" s="154" t="s">
        <v>74</v>
      </c>
      <c r="K20" s="155" t="s">
        <v>58</v>
      </c>
      <c r="L20" s="156" t="s">
        <v>69</v>
      </c>
      <c r="M20" s="157"/>
      <c r="N20" s="157"/>
      <c r="O20" s="157"/>
      <c r="P20" s="158">
        <v>1</v>
      </c>
      <c r="Q20" s="158">
        <v>1</v>
      </c>
      <c r="R20" s="46" t="s">
        <v>59</v>
      </c>
      <c r="S20" s="46" t="s">
        <v>70</v>
      </c>
      <c r="T20" s="29"/>
      <c r="U20" s="29"/>
      <c r="V20" s="29"/>
      <c r="W20" s="29"/>
      <c r="X20" s="29"/>
      <c r="Y20" s="33" t="str">
        <f>IF('PLAN GESTION POR PROCESO'!X20=Hoja2!$B$100,Hoja2!$C$100,IF('PLAN GESTION POR PROCESO'!X20=Hoja2!$B$101,Hoja2!$C$101,IF('PLAN GESTION POR PROCESO'!X20=Hoja2!$B$102,Hoja2!$C$102,IF('PLAN GESTION POR PROCESO'!X20=Hoja2!$B$103,Hoja2!$C$103,IF('PLAN GESTION POR PROCESO'!X20=Hoja2!$B$104,Hoja2!$C$104,IF('PLAN GESTION POR PROCESO'!X20=Hoja2!$B$105,Hoja2!$C$105,IF('PLAN GESTION POR PROCESO'!X20=Hoja2!$B$106,Hoja2!$C$106,IF(X20=Hoja2!$B$107,Hoja2!$C$107,"COMPLETAR"))))))))</f>
        <v>COMPLETAR</v>
      </c>
      <c r="Z20" s="34"/>
      <c r="AA20" s="26" t="str">
        <f t="shared" si="0"/>
        <v>Línea base del consumo de papel del proceso establecida</v>
      </c>
      <c r="AB20" s="39">
        <f t="shared" si="1"/>
        <v>0</v>
      </c>
      <c r="AC20" s="29">
        <v>0</v>
      </c>
      <c r="AD20" s="35"/>
      <c r="AE20" s="36" t="s">
        <v>153</v>
      </c>
      <c r="AF20" s="36"/>
      <c r="AG20" s="26" t="str">
        <f t="shared" si="3"/>
        <v>Línea base del consumo de papel del proceso establecida</v>
      </c>
      <c r="AH20" s="37">
        <f t="shared" si="4"/>
        <v>0</v>
      </c>
      <c r="AI20" s="38"/>
      <c r="AJ20" s="35" t="e">
        <f t="shared" si="5"/>
        <v>#DIV/0!</v>
      </c>
      <c r="AK20" s="36"/>
      <c r="AL20" s="36"/>
      <c r="AM20" s="26" t="str">
        <f t="shared" si="6"/>
        <v>Línea base del consumo de papel del proceso establecida</v>
      </c>
      <c r="AN20" s="39">
        <f t="shared" si="7"/>
        <v>0</v>
      </c>
      <c r="AO20" s="38"/>
      <c r="AP20" s="35" t="e">
        <f t="shared" si="8"/>
        <v>#DIV/0!</v>
      </c>
      <c r="AQ20" s="36"/>
      <c r="AR20" s="36"/>
      <c r="AS20" s="26" t="str">
        <f t="shared" si="9"/>
        <v>Línea base del consumo de papel del proceso establecida</v>
      </c>
      <c r="AT20" s="39">
        <f t="shared" si="10"/>
        <v>1</v>
      </c>
      <c r="AU20" s="38"/>
      <c r="AV20" s="35">
        <f t="shared" si="11"/>
        <v>0</v>
      </c>
      <c r="AW20" s="47"/>
      <c r="AX20" s="29"/>
      <c r="AY20" s="26" t="str">
        <f t="shared" si="12"/>
        <v>Línea base del consumo de papel del proceso establecida</v>
      </c>
      <c r="AZ20" s="39">
        <f t="shared" si="13"/>
        <v>1</v>
      </c>
      <c r="BA20" s="42" t="e">
        <v>#VALUE!</v>
      </c>
      <c r="BB20" s="43"/>
      <c r="BC20" s="47"/>
    </row>
    <row r="21" spans="1:55" ht="78.75" customHeight="1">
      <c r="A21" s="25">
        <v>14</v>
      </c>
      <c r="B21" s="135"/>
      <c r="C21" s="136"/>
      <c r="D21" s="29"/>
      <c r="E21" s="48" t="s">
        <v>71</v>
      </c>
      <c r="F21" s="49">
        <v>0.04</v>
      </c>
      <c r="G21" s="50" t="s">
        <v>72</v>
      </c>
      <c r="H21" s="51" t="s">
        <v>73</v>
      </c>
      <c r="I21" s="52" t="s">
        <v>73</v>
      </c>
      <c r="J21" s="29" t="s">
        <v>74</v>
      </c>
      <c r="K21" s="26" t="s">
        <v>58</v>
      </c>
      <c r="L21" s="29" t="s">
        <v>75</v>
      </c>
      <c r="M21" s="40"/>
      <c r="N21" s="40"/>
      <c r="O21" s="40"/>
      <c r="P21" s="53">
        <v>1</v>
      </c>
      <c r="Q21" s="53">
        <v>1</v>
      </c>
      <c r="R21" s="29" t="s">
        <v>59</v>
      </c>
      <c r="S21" s="29" t="s">
        <v>76</v>
      </c>
      <c r="T21" s="29"/>
      <c r="U21" s="29"/>
      <c r="V21" s="29"/>
      <c r="W21" s="29"/>
      <c r="X21" s="29"/>
      <c r="Y21" s="33" t="str">
        <f>IF('PLAN GESTION POR PROCESO'!X21=Hoja2!$B$100,Hoja2!$C$100,IF('PLAN GESTION POR PROCESO'!X21=Hoja2!$B$101,Hoja2!$C$101,IF('PLAN GESTION POR PROCESO'!X21=Hoja2!$B$102,Hoja2!$C$102,IF('PLAN GESTION POR PROCESO'!X21=Hoja2!$B$103,Hoja2!$C$103,IF('PLAN GESTION POR PROCESO'!X21=Hoja2!$B$104,Hoja2!$C$104,IF('PLAN GESTION POR PROCESO'!X21=Hoja2!$B$105,Hoja2!$C$105,IF('PLAN GESTION POR PROCESO'!X21=Hoja2!$B$106,Hoja2!$C$106,IF(X21=Hoja2!$B$107,Hoja2!$C$107,"COMPLETAR"))))))))</f>
        <v>COMPLETAR</v>
      </c>
      <c r="Z21" s="54"/>
      <c r="AA21" s="26" t="str">
        <f t="shared" si="0"/>
        <v>Línea base del perfil del riesgo</v>
      </c>
      <c r="AB21" s="39">
        <f t="shared" si="1"/>
        <v>0</v>
      </c>
      <c r="AC21" s="29">
        <v>0</v>
      </c>
      <c r="AD21" s="35"/>
      <c r="AE21" s="36" t="s">
        <v>153</v>
      </c>
      <c r="AF21" s="36"/>
      <c r="AG21" s="26" t="str">
        <f t="shared" si="3"/>
        <v>Línea base del perfil del riesgo</v>
      </c>
      <c r="AH21" s="37">
        <f t="shared" si="4"/>
        <v>0</v>
      </c>
      <c r="AI21" s="29"/>
      <c r="AJ21" s="35" t="e">
        <f t="shared" si="5"/>
        <v>#DIV/0!</v>
      </c>
      <c r="AK21" s="29"/>
      <c r="AL21" s="29"/>
      <c r="AM21" s="26" t="str">
        <f t="shared" si="6"/>
        <v>Línea base del perfil del riesgo</v>
      </c>
      <c r="AN21" s="39">
        <f t="shared" si="7"/>
        <v>0</v>
      </c>
      <c r="AO21" s="29"/>
      <c r="AP21" s="35" t="e">
        <f t="shared" si="8"/>
        <v>#DIV/0!</v>
      </c>
      <c r="AQ21" s="29"/>
      <c r="AR21" s="29"/>
      <c r="AS21" s="26" t="str">
        <f t="shared" si="9"/>
        <v>Línea base del perfil del riesgo</v>
      </c>
      <c r="AT21" s="26">
        <f t="shared" si="10"/>
        <v>1</v>
      </c>
      <c r="AU21" s="38"/>
      <c r="AV21" s="35">
        <f t="shared" si="11"/>
        <v>0</v>
      </c>
      <c r="AW21" s="47"/>
      <c r="AX21" s="29"/>
      <c r="AY21" s="26" t="str">
        <f t="shared" si="12"/>
        <v>Línea base del perfil del riesgo</v>
      </c>
      <c r="AZ21" s="26">
        <f t="shared" si="13"/>
        <v>1</v>
      </c>
      <c r="BA21" s="42" t="e">
        <v>#VALUE!</v>
      </c>
      <c r="BB21" s="43"/>
      <c r="BC21" s="47"/>
    </row>
    <row r="22" spans="1:55" ht="81.75" customHeight="1">
      <c r="A22" s="25">
        <v>15</v>
      </c>
      <c r="B22" s="135"/>
      <c r="C22" s="136"/>
      <c r="D22" s="29"/>
      <c r="E22" s="48" t="s">
        <v>77</v>
      </c>
      <c r="F22" s="49">
        <v>0.06</v>
      </c>
      <c r="G22" s="50" t="s">
        <v>72</v>
      </c>
      <c r="H22" s="44" t="s">
        <v>78</v>
      </c>
      <c r="I22" s="52" t="s">
        <v>79</v>
      </c>
      <c r="J22" s="29" t="s">
        <v>74</v>
      </c>
      <c r="K22" s="26" t="s">
        <v>80</v>
      </c>
      <c r="L22" s="29" t="s">
        <v>81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29" t="s">
        <v>59</v>
      </c>
      <c r="S22" s="29" t="s">
        <v>82</v>
      </c>
      <c r="T22" s="29"/>
      <c r="U22" s="29"/>
      <c r="V22" s="29"/>
      <c r="W22" s="29"/>
      <c r="X22" s="29"/>
      <c r="Y22" s="33" t="str">
        <f>IF('PLAN GESTION POR PROCESO'!X22=Hoja2!$B$100,Hoja2!$C$100,IF('PLAN GESTION POR PROCESO'!X22=Hoja2!$B$101,Hoja2!$C$101,IF('PLAN GESTION POR PROCESO'!X22=Hoja2!$B$102,Hoja2!$C$102,IF('PLAN GESTION POR PROCESO'!X22=Hoja2!$B$103,Hoja2!$C$103,IF('PLAN GESTION POR PROCESO'!X22=Hoja2!$B$104,Hoja2!$C$104,IF('PLAN GESTION POR PROCESO'!X22=Hoja2!$B$105,Hoja2!$C$105,IF('PLAN GESTION POR PROCESO'!X22=Hoja2!$B$106,Hoja2!$C$106,IF(X22=Hoja2!$B$107,Hoja2!$C$107,"COMPLETAR"))))))))</f>
        <v>COMPLETAR</v>
      </c>
      <c r="Z22" s="54"/>
      <c r="AA22" s="26" t="str">
        <f t="shared" si="0"/>
        <v>Acciones correctivas documentadas y vigentes</v>
      </c>
      <c r="AB22" s="39">
        <f t="shared" si="1"/>
        <v>1</v>
      </c>
      <c r="AC22" s="29"/>
      <c r="AD22" s="35">
        <f t="shared" si="2"/>
        <v>0</v>
      </c>
      <c r="AE22" s="36"/>
      <c r="AF22" s="36"/>
      <c r="AG22" s="26" t="str">
        <f t="shared" si="3"/>
        <v>Acciones correctivas documentadas y vigentes</v>
      </c>
      <c r="AH22" s="37">
        <f t="shared" si="4"/>
        <v>1</v>
      </c>
      <c r="AI22" s="29"/>
      <c r="AJ22" s="35">
        <f t="shared" si="5"/>
        <v>0</v>
      </c>
      <c r="AK22" s="29"/>
      <c r="AL22" s="29"/>
      <c r="AM22" s="26" t="str">
        <f t="shared" si="6"/>
        <v>Acciones correctivas documentadas y vigentes</v>
      </c>
      <c r="AN22" s="39">
        <f t="shared" si="7"/>
        <v>1</v>
      </c>
      <c r="AO22" s="40"/>
      <c r="AP22" s="35">
        <f t="shared" si="8"/>
        <v>0</v>
      </c>
      <c r="AQ22" s="41"/>
      <c r="AR22" s="41"/>
      <c r="AS22" s="26" t="str">
        <f t="shared" si="9"/>
        <v>Acciones correctivas documentadas y vigentes</v>
      </c>
      <c r="AT22" s="39">
        <f t="shared" si="10"/>
        <v>1</v>
      </c>
      <c r="AU22" s="40"/>
      <c r="AV22" s="35">
        <f t="shared" si="11"/>
        <v>0</v>
      </c>
      <c r="AW22" s="55"/>
      <c r="AX22" s="29"/>
      <c r="AY22" s="26" t="str">
        <f t="shared" si="12"/>
        <v>Acciones correctivas documentadas y vigentes</v>
      </c>
      <c r="AZ22" s="39">
        <f t="shared" si="13"/>
        <v>1</v>
      </c>
      <c r="BA22" s="42" t="e">
        <v>#VALUE!</v>
      </c>
      <c r="BB22" s="43"/>
      <c r="BC22" s="55"/>
    </row>
    <row r="23" spans="1:55" ht="94.5" customHeight="1">
      <c r="A23" s="25">
        <v>16</v>
      </c>
      <c r="B23" s="135"/>
      <c r="C23" s="136"/>
      <c r="D23" s="29"/>
      <c r="E23" s="56" t="s">
        <v>83</v>
      </c>
      <c r="F23" s="49">
        <v>0.02</v>
      </c>
      <c r="G23" s="50" t="s">
        <v>72</v>
      </c>
      <c r="H23" s="44" t="s">
        <v>84</v>
      </c>
      <c r="I23" s="57" t="s">
        <v>85</v>
      </c>
      <c r="J23" s="29" t="s">
        <v>74</v>
      </c>
      <c r="K23" s="26" t="s">
        <v>80</v>
      </c>
      <c r="L23" s="29" t="s">
        <v>86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29" t="s">
        <v>59</v>
      </c>
      <c r="S23" s="29" t="s">
        <v>76</v>
      </c>
      <c r="T23" s="29"/>
      <c r="U23" s="29"/>
      <c r="V23" s="29"/>
      <c r="W23" s="29"/>
      <c r="X23" s="29"/>
      <c r="Y23" s="33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54"/>
      <c r="AA23" s="26" t="str">
        <f t="shared" si="0"/>
        <v>Cumplimiento en reportes de riesgos de manera oportuna</v>
      </c>
      <c r="AB23" s="39">
        <f t="shared" si="1"/>
        <v>1</v>
      </c>
      <c r="AC23" s="29"/>
      <c r="AD23" s="35"/>
      <c r="AE23" s="36" t="s">
        <v>155</v>
      </c>
      <c r="AF23" s="36"/>
      <c r="AG23" s="26" t="str">
        <f t="shared" si="3"/>
        <v>Cumplimiento en reportes de riesgos de manera oportuna</v>
      </c>
      <c r="AH23" s="37">
        <f t="shared" si="4"/>
        <v>1</v>
      </c>
      <c r="AI23" s="58"/>
      <c r="AJ23" s="35">
        <f t="shared" si="5"/>
        <v>0</v>
      </c>
      <c r="AK23" s="29"/>
      <c r="AL23" s="29"/>
      <c r="AM23" s="26" t="str">
        <f t="shared" si="6"/>
        <v>Cumplimiento en reportes de riesgos de manera oportuna</v>
      </c>
      <c r="AN23" s="39">
        <f t="shared" si="7"/>
        <v>1</v>
      </c>
      <c r="AO23" s="58"/>
      <c r="AP23" s="35">
        <f t="shared" si="8"/>
        <v>0</v>
      </c>
      <c r="AQ23" s="41"/>
      <c r="AR23" s="41"/>
      <c r="AS23" s="26" t="str">
        <f t="shared" si="9"/>
        <v>Cumplimiento en reportes de riesgos de manera oportuna</v>
      </c>
      <c r="AT23" s="39">
        <f t="shared" si="10"/>
        <v>1</v>
      </c>
      <c r="AU23" s="58"/>
      <c r="AV23" s="35">
        <f t="shared" si="11"/>
        <v>0</v>
      </c>
      <c r="AW23" s="41"/>
      <c r="AX23" s="29"/>
      <c r="AY23" s="26" t="str">
        <f t="shared" si="12"/>
        <v>Cumplimiento en reportes de riesgos de manera oportuna</v>
      </c>
      <c r="AZ23" s="39">
        <f t="shared" si="13"/>
        <v>1</v>
      </c>
      <c r="BA23" s="42" t="e">
        <v>#VALUE!</v>
      </c>
      <c r="BB23" s="43"/>
      <c r="BC23" s="55"/>
    </row>
    <row r="24" spans="1:55" ht="94.5" customHeight="1">
      <c r="A24" s="25">
        <v>17</v>
      </c>
      <c r="B24" s="135"/>
      <c r="C24" s="136"/>
      <c r="D24" s="29"/>
      <c r="E24" s="56" t="s">
        <v>87</v>
      </c>
      <c r="F24" s="49">
        <v>0.02</v>
      </c>
      <c r="G24" s="50" t="s">
        <v>72</v>
      </c>
      <c r="H24" s="44" t="s">
        <v>88</v>
      </c>
      <c r="I24" s="57" t="s">
        <v>89</v>
      </c>
      <c r="J24" s="29" t="s">
        <v>74</v>
      </c>
      <c r="K24" s="26" t="s">
        <v>80</v>
      </c>
      <c r="L24" s="29" t="s">
        <v>90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29" t="s">
        <v>59</v>
      </c>
      <c r="S24" s="29" t="s">
        <v>91</v>
      </c>
      <c r="T24" s="29"/>
      <c r="U24" s="29"/>
      <c r="V24" s="29"/>
      <c r="W24" s="29"/>
      <c r="X24" s="29"/>
      <c r="Y24" s="33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54"/>
      <c r="AA24" s="26" t="str">
        <f t="shared" si="0"/>
        <v>Asistencia a las mesas de trabajo relacionadas con el Sistema de Gestión</v>
      </c>
      <c r="AB24" s="39">
        <f t="shared" si="1"/>
        <v>1</v>
      </c>
      <c r="AC24" s="29"/>
      <c r="AD24" s="35">
        <f t="shared" si="2"/>
        <v>0</v>
      </c>
      <c r="AE24" s="36"/>
      <c r="AF24" s="36"/>
      <c r="AG24" s="26" t="str">
        <f t="shared" si="3"/>
        <v>Asistencia a las mesas de trabajo relacionadas con el Sistema de Gestión</v>
      </c>
      <c r="AH24" s="37">
        <f t="shared" si="4"/>
        <v>1</v>
      </c>
      <c r="AI24" s="58"/>
      <c r="AJ24" s="35">
        <f t="shared" si="5"/>
        <v>0</v>
      </c>
      <c r="AK24" s="29"/>
      <c r="AL24" s="29"/>
      <c r="AM24" s="26" t="str">
        <f t="shared" si="6"/>
        <v>Asistencia a las mesas de trabajo relacionadas con el Sistema de Gestión</v>
      </c>
      <c r="AN24" s="39">
        <f t="shared" si="7"/>
        <v>1</v>
      </c>
      <c r="AO24" s="58"/>
      <c r="AP24" s="35">
        <f t="shared" si="8"/>
        <v>0</v>
      </c>
      <c r="AQ24" s="41"/>
      <c r="AR24" s="41"/>
      <c r="AS24" s="26" t="str">
        <f t="shared" si="9"/>
        <v>Asistencia a las mesas de trabajo relacionadas con el Sistema de Gestión</v>
      </c>
      <c r="AT24" s="39">
        <f t="shared" si="10"/>
        <v>1</v>
      </c>
      <c r="AU24" s="58"/>
      <c r="AV24" s="35">
        <f t="shared" si="11"/>
        <v>0</v>
      </c>
      <c r="AW24" s="41"/>
      <c r="AX24" s="29"/>
      <c r="AY24" s="26" t="str">
        <f t="shared" si="12"/>
        <v>Asistencia a las mesas de trabajo relacionadas con el Sistema de Gestión</v>
      </c>
      <c r="AZ24" s="39">
        <f t="shared" si="13"/>
        <v>1</v>
      </c>
      <c r="BA24" s="42" t="e">
        <v>#VALUE!</v>
      </c>
      <c r="BB24" s="43"/>
      <c r="BC24" s="55"/>
    </row>
    <row r="25" spans="1:55" ht="94.5" customHeight="1">
      <c r="A25" s="25">
        <v>18</v>
      </c>
      <c r="B25" s="135"/>
      <c r="C25" s="136"/>
      <c r="D25" s="29"/>
      <c r="E25" s="56" t="s">
        <v>92</v>
      </c>
      <c r="F25" s="59">
        <v>0.02</v>
      </c>
      <c r="G25" s="50" t="s">
        <v>72</v>
      </c>
      <c r="H25" s="44" t="s">
        <v>93</v>
      </c>
      <c r="I25" s="52" t="s">
        <v>94</v>
      </c>
      <c r="J25" s="29" t="s">
        <v>74</v>
      </c>
      <c r="K25" s="26" t="s">
        <v>80</v>
      </c>
      <c r="L25" s="29" t="s">
        <v>95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29" t="s">
        <v>59</v>
      </c>
      <c r="S25" s="29"/>
      <c r="T25" s="29"/>
      <c r="U25" s="29"/>
      <c r="V25" s="29"/>
      <c r="W25" s="29"/>
      <c r="X25" s="29"/>
      <c r="Y25" s="33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54"/>
      <c r="AA25" s="26" t="str">
        <f t="shared" si="0"/>
        <v>Cumplimiento del plan de actualización de los procesos en el marco del Sistema de Gestión</v>
      </c>
      <c r="AB25" s="39">
        <f t="shared" si="1"/>
        <v>1</v>
      </c>
      <c r="AC25" s="114">
        <v>1</v>
      </c>
      <c r="AD25" s="35">
        <f t="shared" si="2"/>
        <v>1</v>
      </c>
      <c r="AE25" s="36" t="s">
        <v>157</v>
      </c>
      <c r="AF25" s="36"/>
      <c r="AG25" s="26" t="str">
        <f t="shared" si="3"/>
        <v>Cumplimiento del plan de actualización de los procesos en el marco del Sistema de Gestión</v>
      </c>
      <c r="AH25" s="37">
        <f t="shared" si="4"/>
        <v>1</v>
      </c>
      <c r="AI25" s="58"/>
      <c r="AJ25" s="35">
        <f t="shared" si="5"/>
        <v>0</v>
      </c>
      <c r="AK25" s="29"/>
      <c r="AL25" s="29"/>
      <c r="AM25" s="26" t="str">
        <f t="shared" si="6"/>
        <v>Cumplimiento del plan de actualización de los procesos en el marco del Sistema de Gestión</v>
      </c>
      <c r="AN25" s="39">
        <f t="shared" si="7"/>
        <v>1</v>
      </c>
      <c r="AO25" s="58"/>
      <c r="AP25" s="35">
        <f t="shared" si="8"/>
        <v>0</v>
      </c>
      <c r="AQ25" s="41"/>
      <c r="AR25" s="41"/>
      <c r="AS25" s="26" t="str">
        <f t="shared" si="9"/>
        <v>Cumplimiento del plan de actualización de los procesos en el marco del Sistema de Gestión</v>
      </c>
      <c r="AT25" s="39">
        <f t="shared" si="10"/>
        <v>1</v>
      </c>
      <c r="AU25" s="58"/>
      <c r="AV25" s="35">
        <f t="shared" si="11"/>
        <v>0</v>
      </c>
      <c r="AW25" s="41"/>
      <c r="AX25" s="29"/>
      <c r="AY25" s="26" t="str">
        <f t="shared" si="12"/>
        <v>Cumplimiento del plan de actualización de los procesos en el marco del Sistema de Gestión</v>
      </c>
      <c r="AZ25" s="39">
        <f t="shared" si="13"/>
        <v>1</v>
      </c>
      <c r="BA25" s="42" t="e">
        <v>#VALUE!</v>
      </c>
      <c r="BB25" s="43"/>
      <c r="BC25" s="55"/>
    </row>
    <row r="26" spans="1:55" ht="75" customHeight="1">
      <c r="A26" s="25">
        <v>20</v>
      </c>
      <c r="B26" s="135"/>
      <c r="C26" s="136"/>
      <c r="D26" s="29"/>
      <c r="E26" s="60" t="s">
        <v>96</v>
      </c>
      <c r="F26" s="61">
        <v>0.02</v>
      </c>
      <c r="G26" s="62" t="s">
        <v>72</v>
      </c>
      <c r="H26" s="63" t="s">
        <v>97</v>
      </c>
      <c r="I26" s="64" t="s">
        <v>98</v>
      </c>
      <c r="J26" s="65" t="s">
        <v>74</v>
      </c>
      <c r="K26" s="66" t="s">
        <v>80</v>
      </c>
      <c r="L26" s="65" t="s">
        <v>99</v>
      </c>
      <c r="M26" s="67">
        <v>1</v>
      </c>
      <c r="N26" s="67">
        <v>1</v>
      </c>
      <c r="O26" s="67">
        <v>1</v>
      </c>
      <c r="P26" s="67">
        <v>1</v>
      </c>
      <c r="Q26" s="67">
        <v>1</v>
      </c>
      <c r="R26" s="65" t="s">
        <v>59</v>
      </c>
      <c r="S26" s="65" t="s">
        <v>100</v>
      </c>
      <c r="T26" s="29"/>
      <c r="U26" s="29"/>
      <c r="V26" s="29"/>
      <c r="W26" s="29"/>
      <c r="X26" s="29"/>
      <c r="Y26" s="33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34"/>
      <c r="AA26" s="26" t="str">
        <f t="shared" si="0"/>
        <v>Cumplimiento oportuno Plan Anticorrupción 2017</v>
      </c>
      <c r="AB26" s="39">
        <f t="shared" si="1"/>
        <v>1</v>
      </c>
      <c r="AC26" s="29"/>
      <c r="AD26" s="35">
        <f t="shared" si="2"/>
        <v>0</v>
      </c>
      <c r="AE26" s="36"/>
      <c r="AF26" s="36"/>
      <c r="AG26" s="26" t="str">
        <f t="shared" si="3"/>
        <v>Cumplimiento oportuno Plan Anticorrupción 2017</v>
      </c>
      <c r="AH26" s="37">
        <f t="shared" si="4"/>
        <v>1</v>
      </c>
      <c r="AI26" s="29"/>
      <c r="AJ26" s="35">
        <f t="shared" si="5"/>
        <v>0</v>
      </c>
      <c r="AK26" s="29"/>
      <c r="AL26" s="29"/>
      <c r="AM26" s="26" t="str">
        <f t="shared" si="6"/>
        <v>Cumplimiento oportuno Plan Anticorrupción 2017</v>
      </c>
      <c r="AN26" s="39">
        <f t="shared" si="7"/>
        <v>1</v>
      </c>
      <c r="AO26" s="29"/>
      <c r="AP26" s="35">
        <f t="shared" si="8"/>
        <v>0</v>
      </c>
      <c r="AQ26" s="29"/>
      <c r="AR26" s="29"/>
      <c r="AS26" s="26" t="str">
        <f t="shared" si="9"/>
        <v>Cumplimiento oportuno Plan Anticorrupción 2017</v>
      </c>
      <c r="AT26" s="39">
        <f t="shared" si="10"/>
        <v>1</v>
      </c>
      <c r="AU26" s="29"/>
      <c r="AV26" s="35">
        <f t="shared" si="11"/>
        <v>0</v>
      </c>
      <c r="AW26" s="29"/>
      <c r="AX26" s="29"/>
      <c r="AY26" s="26" t="str">
        <f t="shared" si="12"/>
        <v>Cumplimiento oportuno Plan Anticorrupción 2017</v>
      </c>
      <c r="AZ26" s="39">
        <f t="shared" si="13"/>
        <v>1</v>
      </c>
      <c r="BA26" s="42" t="e">
        <v>#VALUE!</v>
      </c>
      <c r="BB26" s="43"/>
      <c r="BC26" s="29"/>
    </row>
    <row r="27" spans="1:55" ht="95.25" customHeight="1">
      <c r="A27" s="68">
        <v>22</v>
      </c>
      <c r="B27" s="137" t="s">
        <v>101</v>
      </c>
      <c r="C27" s="137"/>
      <c r="D27" s="137"/>
      <c r="E27" s="137"/>
      <c r="F27" s="69">
        <f>SUM(F18:F26)</f>
        <v>1.0000000000000002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 t="s">
        <v>102</v>
      </c>
      <c r="AB27" s="139"/>
      <c r="AC27" s="139"/>
      <c r="AD27" s="35">
        <f>AVERAGE(AD18,AD22:AD26)</f>
        <v>0.4</v>
      </c>
      <c r="AE27" s="113" t="s">
        <v>156</v>
      </c>
      <c r="AF27" s="115">
        <f>AD27*0.25</f>
        <v>0.1</v>
      </c>
      <c r="AG27" s="140" t="s">
        <v>103</v>
      </c>
      <c r="AH27" s="140"/>
      <c r="AI27" s="140"/>
      <c r="AJ27" s="35" t="e">
        <f>AVERAGE(AJ18:AJ26)</f>
        <v>#DIV/0!</v>
      </c>
      <c r="AK27" s="138"/>
      <c r="AL27" s="138"/>
      <c r="AM27" s="139" t="s">
        <v>104</v>
      </c>
      <c r="AN27" s="139"/>
      <c r="AO27" s="139"/>
      <c r="AP27" s="35" t="e">
        <f>AVERAGE(AP18:AP26)</f>
        <v>#DIV/0!</v>
      </c>
      <c r="AQ27" s="141"/>
      <c r="AR27" s="141"/>
      <c r="AS27" s="142" t="s">
        <v>105</v>
      </c>
      <c r="AT27" s="142"/>
      <c r="AU27" s="142"/>
      <c r="AV27" s="35">
        <f>AVERAGE(AV18:AV26)</f>
        <v>0</v>
      </c>
      <c r="AW27" s="41"/>
      <c r="AX27" s="143" t="s">
        <v>106</v>
      </c>
      <c r="AY27" s="143"/>
      <c r="AZ27" s="143"/>
      <c r="BA27" s="70" t="e">
        <f>AVERAGE(BA18:BA26)</f>
        <v>#VALUE!</v>
      </c>
      <c r="BB27" s="144"/>
      <c r="BC27" s="144"/>
    </row>
    <row r="28" spans="1:55">
      <c r="A28" s="8"/>
      <c r="B28" s="71"/>
      <c r="C28" s="71"/>
      <c r="D28" s="71"/>
      <c r="E28" s="71"/>
      <c r="F28" s="71"/>
      <c r="G28" s="71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2"/>
      <c r="U28" s="2"/>
      <c r="V28" s="2"/>
      <c r="W28" s="2"/>
      <c r="X28" s="2"/>
      <c r="Y28" s="2"/>
      <c r="Z28" s="2"/>
      <c r="AA28" s="145"/>
      <c r="AB28" s="145"/>
      <c r="AC28" s="145"/>
      <c r="AD28" s="74"/>
      <c r="AE28" s="75"/>
      <c r="AF28" s="75"/>
      <c r="AG28" s="145"/>
      <c r="AH28" s="145"/>
      <c r="AI28" s="145"/>
      <c r="AJ28" s="74"/>
      <c r="AK28" s="75"/>
      <c r="AL28" s="75"/>
      <c r="AM28" s="145"/>
      <c r="AN28" s="145"/>
      <c r="AO28" s="145"/>
      <c r="AP28" s="74"/>
      <c r="AQ28" s="75"/>
      <c r="AR28" s="75"/>
      <c r="AS28" s="145"/>
      <c r="AT28" s="145"/>
      <c r="AU28" s="145"/>
      <c r="AV28" s="74"/>
      <c r="AW28" s="75"/>
      <c r="AX28" s="75"/>
      <c r="AY28" s="145"/>
      <c r="AZ28" s="145"/>
      <c r="BA28" s="145"/>
      <c r="BB28" s="74"/>
      <c r="BC28" s="2"/>
    </row>
    <row r="29" spans="1:55">
      <c r="A29" s="8"/>
      <c r="B29" s="71"/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2"/>
      <c r="U29" s="2"/>
      <c r="V29" s="2"/>
      <c r="W29" s="2"/>
      <c r="X29" s="2"/>
      <c r="Y29" s="2"/>
      <c r="Z29" s="2"/>
      <c r="AA29" s="73"/>
      <c r="AB29" s="73"/>
      <c r="AC29" s="73"/>
      <c r="AD29" s="74"/>
      <c r="AE29" s="75"/>
      <c r="AF29" s="75"/>
      <c r="AG29" s="73"/>
      <c r="AH29" s="73"/>
      <c r="AI29" s="73"/>
      <c r="AJ29" s="74"/>
      <c r="AK29" s="75"/>
      <c r="AL29" s="75"/>
      <c r="AM29" s="73"/>
      <c r="AN29" s="73"/>
      <c r="AO29" s="73"/>
      <c r="AP29" s="74"/>
      <c r="AQ29" s="75"/>
      <c r="AR29" s="75"/>
      <c r="AS29" s="73"/>
      <c r="AT29" s="73"/>
      <c r="AU29" s="73"/>
      <c r="AV29" s="74"/>
      <c r="AW29" s="75"/>
      <c r="AX29" s="75"/>
      <c r="AY29" s="73"/>
      <c r="AZ29" s="73"/>
      <c r="BA29" s="73"/>
      <c r="BB29" s="74"/>
      <c r="BC29" s="2"/>
    </row>
    <row r="30" spans="1:55" ht="15.75" customHeight="1">
      <c r="A30" s="8"/>
      <c r="B30" s="71"/>
      <c r="C30" s="71"/>
      <c r="D30" s="71"/>
      <c r="E30" s="71"/>
      <c r="F30" s="71"/>
      <c r="G30" s="71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2"/>
      <c r="U30" s="2"/>
      <c r="V30" s="2"/>
      <c r="W30" s="2"/>
      <c r="X30" s="2"/>
      <c r="Y30" s="2"/>
      <c r="Z30" s="2"/>
      <c r="AA30" s="145"/>
      <c r="AB30" s="145"/>
      <c r="AC30" s="145"/>
      <c r="AD30" s="76"/>
      <c r="AE30" s="75"/>
      <c r="AF30" s="75"/>
      <c r="AG30" s="145"/>
      <c r="AH30" s="145"/>
      <c r="AI30" s="145"/>
      <c r="AJ30" s="76"/>
      <c r="AK30" s="75"/>
      <c r="AL30" s="75"/>
      <c r="AM30" s="145"/>
      <c r="AN30" s="145"/>
      <c r="AO30" s="145"/>
      <c r="AP30" s="77"/>
      <c r="AQ30" s="75"/>
      <c r="AR30" s="75"/>
      <c r="AS30" s="145"/>
      <c r="AT30" s="145"/>
      <c r="AU30" s="145"/>
      <c r="AV30" s="77"/>
      <c r="AW30" s="75"/>
      <c r="AX30" s="75"/>
      <c r="AY30" s="145"/>
      <c r="AZ30" s="145"/>
      <c r="BA30" s="145"/>
      <c r="BB30" s="77"/>
      <c r="BC30" s="2"/>
    </row>
    <row r="31" spans="1:55" ht="15.75" customHeight="1">
      <c r="A31" s="8"/>
      <c r="B31" s="149" t="s">
        <v>107</v>
      </c>
      <c r="C31" s="149"/>
      <c r="D31" s="149"/>
      <c r="E31" s="149"/>
      <c r="F31" s="78"/>
      <c r="G31" s="149" t="s">
        <v>108</v>
      </c>
      <c r="H31" s="149"/>
      <c r="I31" s="149"/>
      <c r="J31" s="149"/>
      <c r="K31" s="149" t="s">
        <v>109</v>
      </c>
      <c r="L31" s="149"/>
      <c r="M31" s="149"/>
      <c r="N31" s="149"/>
      <c r="O31" s="149"/>
      <c r="P31" s="149"/>
      <c r="Q31" s="149"/>
      <c r="R31" s="72"/>
      <c r="S31" s="72"/>
      <c r="T31" s="2"/>
      <c r="U31" s="2"/>
      <c r="V31" s="2"/>
      <c r="W31" s="2"/>
      <c r="X31" s="2"/>
      <c r="Y31" s="2"/>
      <c r="Z31" s="2"/>
      <c r="AA31" s="145"/>
      <c r="AB31" s="145"/>
      <c r="AC31" s="145"/>
      <c r="AD31" s="76"/>
      <c r="AE31" s="75"/>
      <c r="AF31" s="75"/>
      <c r="AG31" s="145"/>
      <c r="AH31" s="145"/>
      <c r="AI31" s="145"/>
      <c r="AJ31" s="76"/>
      <c r="AK31" s="75"/>
      <c r="AL31" s="75"/>
      <c r="AM31" s="145"/>
      <c r="AN31" s="145"/>
      <c r="AO31" s="145"/>
      <c r="AP31" s="77"/>
      <c r="AQ31" s="75"/>
      <c r="AR31" s="75"/>
      <c r="AS31" s="145"/>
      <c r="AT31" s="145"/>
      <c r="AU31" s="145"/>
      <c r="AV31" s="77"/>
      <c r="AW31" s="75"/>
      <c r="AX31" s="75"/>
      <c r="AY31" s="145"/>
      <c r="AZ31" s="145"/>
      <c r="BA31" s="145"/>
      <c r="BB31" s="77"/>
      <c r="BC31" s="2"/>
    </row>
    <row r="32" spans="1:55" ht="15.75" customHeight="1">
      <c r="A32" s="8"/>
      <c r="B32" s="146" t="s">
        <v>110</v>
      </c>
      <c r="C32" s="146"/>
      <c r="D32" s="146"/>
      <c r="E32" s="79"/>
      <c r="F32" s="79"/>
      <c r="G32" s="147" t="s">
        <v>110</v>
      </c>
      <c r="H32" s="147"/>
      <c r="I32" s="147"/>
      <c r="J32" s="147"/>
      <c r="K32" s="147" t="s">
        <v>110</v>
      </c>
      <c r="L32" s="147"/>
      <c r="M32" s="147"/>
      <c r="N32" s="147"/>
      <c r="O32" s="147"/>
      <c r="P32" s="147"/>
      <c r="Q32" s="147"/>
      <c r="R32" s="72"/>
      <c r="S32" s="72"/>
      <c r="T32" s="2"/>
      <c r="U32" s="2"/>
      <c r="V32" s="2"/>
      <c r="W32" s="2"/>
      <c r="X32" s="2"/>
      <c r="Y32" s="2"/>
      <c r="Z32" s="2"/>
      <c r="AA32" s="148"/>
      <c r="AB32" s="148"/>
      <c r="AC32" s="148"/>
      <c r="AD32" s="74"/>
      <c r="AE32" s="75"/>
      <c r="AF32" s="75"/>
      <c r="AG32" s="148"/>
      <c r="AH32" s="148"/>
      <c r="AI32" s="148"/>
      <c r="AJ32" s="74"/>
      <c r="AK32" s="75"/>
      <c r="AL32" s="75"/>
      <c r="AM32" s="148"/>
      <c r="AN32" s="148"/>
      <c r="AO32" s="148"/>
      <c r="AP32" s="74"/>
      <c r="AQ32" s="75"/>
      <c r="AR32" s="75"/>
      <c r="AS32" s="148"/>
      <c r="AT32" s="148"/>
      <c r="AU32" s="148"/>
      <c r="AV32" s="74"/>
      <c r="AW32" s="75"/>
      <c r="AX32" s="75"/>
      <c r="AY32" s="148"/>
      <c r="AZ32" s="148"/>
      <c r="BA32" s="148"/>
      <c r="BB32" s="74"/>
      <c r="BC32" s="2"/>
    </row>
    <row r="33" spans="1:55" ht="51" customHeight="1">
      <c r="A33" s="8"/>
      <c r="B33" s="149" t="s">
        <v>111</v>
      </c>
      <c r="C33" s="149"/>
      <c r="D33" s="149"/>
      <c r="E33" s="26"/>
      <c r="F33" s="26"/>
      <c r="G33" s="149" t="s">
        <v>112</v>
      </c>
      <c r="H33" s="149"/>
      <c r="I33" s="149"/>
      <c r="J33" s="149"/>
      <c r="K33" s="149" t="s">
        <v>113</v>
      </c>
      <c r="L33" s="149"/>
      <c r="M33" s="149"/>
      <c r="N33" s="149"/>
      <c r="O33" s="149"/>
      <c r="P33" s="149"/>
      <c r="Q33" s="149"/>
      <c r="R33" s="72"/>
      <c r="S33" s="72"/>
      <c r="T33" s="2"/>
      <c r="U33" s="2"/>
      <c r="V33" s="2"/>
      <c r="W33" s="2"/>
      <c r="X33" s="2"/>
      <c r="Y33" s="2"/>
      <c r="Z33" s="2"/>
      <c r="AA33" s="2"/>
      <c r="AB33" s="2"/>
      <c r="AC33" s="2"/>
      <c r="AD33" s="80"/>
      <c r="AE33" s="2"/>
      <c r="AF33" s="2"/>
      <c r="AG33" s="2"/>
      <c r="AH33" s="2"/>
      <c r="AI33" s="2"/>
      <c r="AJ33" s="80"/>
      <c r="AK33" s="2"/>
      <c r="AL33" s="2"/>
      <c r="AM33" s="2"/>
      <c r="AN33" s="2"/>
      <c r="AO33" s="2"/>
      <c r="AP33" s="80"/>
      <c r="AQ33" s="2"/>
      <c r="AR33" s="2"/>
      <c r="AS33" s="2"/>
      <c r="AT33" s="2"/>
      <c r="AU33" s="2"/>
      <c r="AV33" s="80"/>
      <c r="AW33" s="2"/>
      <c r="AX33" s="2"/>
      <c r="AY33" s="2"/>
      <c r="AZ33" s="2"/>
      <c r="BA33" s="2"/>
      <c r="BB33" s="80"/>
      <c r="BC33" s="2"/>
    </row>
    <row r="34" spans="1:55" ht="22.5" customHeight="1">
      <c r="A34" s="8"/>
      <c r="B34" s="149"/>
      <c r="C34" s="149"/>
      <c r="D34" s="149"/>
      <c r="E34" s="26"/>
      <c r="F34" s="26"/>
      <c r="G34" s="149"/>
      <c r="H34" s="149"/>
      <c r="I34" s="149"/>
      <c r="J34" s="149"/>
      <c r="K34" s="135"/>
      <c r="L34" s="135"/>
      <c r="M34" s="135"/>
      <c r="N34" s="135"/>
      <c r="O34" s="135"/>
      <c r="P34" s="135"/>
      <c r="Q34" s="135"/>
      <c r="R34" s="72"/>
      <c r="S34" s="72"/>
      <c r="T34" s="2"/>
      <c r="U34" s="2"/>
      <c r="V34" s="2"/>
      <c r="W34" s="2"/>
      <c r="X34" s="2"/>
      <c r="Y34" s="2"/>
      <c r="Z34" s="2"/>
      <c r="AA34" s="2"/>
      <c r="AB34" s="2"/>
      <c r="AC34" s="2"/>
      <c r="AD34" s="80"/>
      <c r="AE34" s="2"/>
      <c r="AF34" s="2"/>
      <c r="AG34" s="2"/>
      <c r="AH34" s="2"/>
      <c r="AI34" s="2"/>
      <c r="AJ34" s="80"/>
      <c r="AK34" s="2"/>
      <c r="AL34" s="2"/>
      <c r="AM34" s="2"/>
      <c r="AN34" s="2"/>
      <c r="AO34" s="2"/>
      <c r="AP34" s="80"/>
      <c r="AQ34" s="2"/>
      <c r="AR34" s="2"/>
      <c r="AS34" s="2"/>
      <c r="AT34" s="2"/>
      <c r="AU34" s="2"/>
      <c r="AV34" s="80"/>
      <c r="AW34" s="2"/>
      <c r="AX34" s="2"/>
      <c r="AY34" s="2"/>
      <c r="AZ34" s="2"/>
      <c r="BA34" s="2"/>
      <c r="BB34" s="80"/>
      <c r="BC34" s="2"/>
    </row>
    <row r="1048549" spans="8:8">
      <c r="H1048549" t="s">
        <v>114</v>
      </c>
    </row>
    <row r="1048550" spans="8:8">
      <c r="H1048550" t="s">
        <v>115</v>
      </c>
    </row>
    <row r="1048551" spans="8:8">
      <c r="H1048551" t="s">
        <v>116</v>
      </c>
    </row>
    <row r="1048552" spans="8:8">
      <c r="H1048552" t="s">
        <v>117</v>
      </c>
    </row>
    <row r="1048553" spans="8:8">
      <c r="H1048553" t="s">
        <v>118</v>
      </c>
    </row>
    <row r="1048554" spans="8:8">
      <c r="H1048554" t="s">
        <v>119</v>
      </c>
    </row>
  </sheetData>
  <mergeCells count="105">
    <mergeCell ref="B33:D33"/>
    <mergeCell ref="G33:J33"/>
    <mergeCell ref="K33:Q33"/>
    <mergeCell ref="B34:D34"/>
    <mergeCell ref="G34:J34"/>
    <mergeCell ref="K34:Q34"/>
    <mergeCell ref="B31:E31"/>
    <mergeCell ref="G31:J31"/>
    <mergeCell ref="K31:Q31"/>
    <mergeCell ref="AA31:AC31"/>
    <mergeCell ref="AG31:AI31"/>
    <mergeCell ref="AM31:AO31"/>
    <mergeCell ref="AS31:AU31"/>
    <mergeCell ref="AY31:BA31"/>
    <mergeCell ref="B32:D32"/>
    <mergeCell ref="G32:J32"/>
    <mergeCell ref="K32:Q32"/>
    <mergeCell ref="AA32:AC32"/>
    <mergeCell ref="AG32:AI32"/>
    <mergeCell ref="AM32:AO32"/>
    <mergeCell ref="AS32:AU32"/>
    <mergeCell ref="AY32:BA32"/>
    <mergeCell ref="AA28:AC28"/>
    <mergeCell ref="AG28:AI28"/>
    <mergeCell ref="AM28:AO28"/>
    <mergeCell ref="AS28:AU28"/>
    <mergeCell ref="AY28:BA28"/>
    <mergeCell ref="AA30:AC30"/>
    <mergeCell ref="AG30:AI30"/>
    <mergeCell ref="AM30:AO30"/>
    <mergeCell ref="AS30:AU30"/>
    <mergeCell ref="AY30:BA30"/>
    <mergeCell ref="AY15:BA15"/>
    <mergeCell ref="BB15:BB16"/>
    <mergeCell ref="BC15:BC16"/>
    <mergeCell ref="X16:Y16"/>
    <mergeCell ref="B18:B26"/>
    <mergeCell ref="C18:C19"/>
    <mergeCell ref="C20:C26"/>
    <mergeCell ref="B27:E27"/>
    <mergeCell ref="G27:Z27"/>
    <mergeCell ref="AA27:AC27"/>
    <mergeCell ref="AG27:AI27"/>
    <mergeCell ref="AK27:AL27"/>
    <mergeCell ref="AM27:AO27"/>
    <mergeCell ref="AQ27:AR27"/>
    <mergeCell ref="AS27:AU27"/>
    <mergeCell ref="AX27:AZ27"/>
    <mergeCell ref="BB27:BC27"/>
    <mergeCell ref="AL15:AL16"/>
    <mergeCell ref="AM15:AO15"/>
    <mergeCell ref="AP15:AP16"/>
    <mergeCell ref="AQ15:AQ16"/>
    <mergeCell ref="AR15:AR16"/>
    <mergeCell ref="AS15:AU15"/>
    <mergeCell ref="AV15:AV16"/>
    <mergeCell ref="AW15:AW16"/>
    <mergeCell ref="AX15:AX16"/>
    <mergeCell ref="E15:T15"/>
    <mergeCell ref="V15:Z15"/>
    <mergeCell ref="AA15:AC15"/>
    <mergeCell ref="AD15:AD16"/>
    <mergeCell ref="AE15:AE16"/>
    <mergeCell ref="AF15:AF16"/>
    <mergeCell ref="AG15:AI15"/>
    <mergeCell ref="AJ15:AJ16"/>
    <mergeCell ref="AK15:AK16"/>
    <mergeCell ref="E10:T10"/>
    <mergeCell ref="E11:L11"/>
    <mergeCell ref="M11:P11"/>
    <mergeCell ref="AA11:AC11"/>
    <mergeCell ref="AG11:AI11"/>
    <mergeCell ref="AM11:AO11"/>
    <mergeCell ref="AS11:AU11"/>
    <mergeCell ref="AY11:BA11"/>
    <mergeCell ref="A13:D14"/>
    <mergeCell ref="E13:Z14"/>
    <mergeCell ref="AA13:AF13"/>
    <mergeCell ref="AG13:AL13"/>
    <mergeCell ref="AM13:AR13"/>
    <mergeCell ref="AS13:AX13"/>
    <mergeCell ref="AY13:BC13"/>
    <mergeCell ref="AA14:AF14"/>
    <mergeCell ref="AG14:AL14"/>
    <mergeCell ref="AM14:AR14"/>
    <mergeCell ref="AS14:AX14"/>
    <mergeCell ref="AY14:BC14"/>
    <mergeCell ref="AG8:AL8"/>
    <mergeCell ref="AM8:AR8"/>
    <mergeCell ref="AS8:AX8"/>
    <mergeCell ref="AY8:BC8"/>
    <mergeCell ref="AA9:AF9"/>
    <mergeCell ref="AG9:AL9"/>
    <mergeCell ref="AM9:AR9"/>
    <mergeCell ref="AS9:AX9"/>
    <mergeCell ref="AY9:BC9"/>
    <mergeCell ref="A1:Z1"/>
    <mergeCell ref="A2:Z2"/>
    <mergeCell ref="A3:Z3"/>
    <mergeCell ref="A4:Z4"/>
    <mergeCell ref="A5:Z5"/>
    <mergeCell ref="A6:Z6"/>
    <mergeCell ref="A7:D7"/>
    <mergeCell ref="A8:Z8"/>
    <mergeCell ref="AA8:AF8"/>
  </mergeCells>
  <conditionalFormatting sqref="AD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2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2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2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2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8:BA27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1">
    <dataValidation type="list" allowBlank="1" showInputMessage="1" showErrorMessage="1" sqref="K18:K19 K21:K26">
      <formula1>PROGRAMACION</formula1>
      <formula2>0</formula2>
    </dataValidation>
    <dataValidation type="list" allowBlank="1" showInputMessage="1" showErrorMessage="1" sqref="R18:R26">
      <formula1>INDICADOR</formula1>
      <formula2>0</formula2>
    </dataValidation>
    <dataValidation type="list" allowBlank="1" showInputMessage="1" showErrorMessage="1" sqref="V18:V26">
      <formula1>FUENTE</formula1>
      <formula2>0</formula2>
    </dataValidation>
    <dataValidation type="list" allowBlank="1" showInputMessage="1" showErrorMessage="1" sqref="W18:W26">
      <formula1>RUBROS</formula1>
      <formula2>0</formula2>
    </dataValidation>
    <dataValidation type="list" allowBlank="1" showInputMessage="1" showErrorMessage="1" sqref="X18:X26">
      <formula1>CODIGO</formula1>
      <formula2>0</formula2>
    </dataValidation>
    <dataValidation type="list" allowBlank="1" showInputMessage="1" showErrorMessage="1" sqref="U18:U26">
      <formula1>CONTRALORIA</formula1>
      <formula2>0</formula2>
    </dataValidation>
    <dataValidation type="list" allowBlank="1" showInputMessage="1" showErrorMessage="1" sqref="AC5">
      <formula1>$BC$8:$BC$11</formula1>
      <formula2>0</formula2>
    </dataValidation>
    <dataValidation type="list" allowBlank="1" showInputMessage="1" showErrorMessage="1" error="Escriba un texto " promptTitle="Cualquier contenido" sqref="G18:G19">
      <formula1>META02</formula1>
      <formula2>0</formula2>
    </dataValidation>
    <dataValidation type="list" allowBlank="1" showInputMessage="1" showErrorMessage="1" sqref="G21:G26">
      <formula1>META02</formula1>
      <formula2>0</formula2>
    </dataValidation>
    <dataValidation type="list" allowBlank="1" showInputMessage="1" showErrorMessage="1" sqref="G20">
      <formula1>META02</formula1>
    </dataValidation>
    <dataValidation type="list" allowBlank="1" showInputMessage="1" showErrorMessage="1" sqref="K20">
      <formula1>PROGRAMACION</formula1>
    </dataValidation>
  </dataValidations>
  <pageMargins left="0.70833333333333304" right="0.70833333333333304" top="0.74791666666666701" bottom="0.74791666666666701" header="0.51180555555555496" footer="0.51180555555555496"/>
  <pageSetup paperSize="9" firstPageNumber="0" orientation="portrait" horizontalDpi="4294967293" verticalDpi="0" r:id="rId1"/>
  <colBreaks count="1" manualBreakCount="1">
    <brk id="2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zoomScale="65" zoomScaleNormal="65" workbookViewId="0">
      <selection activeCell="C3" sqref="C3"/>
    </sheetView>
  </sheetViews>
  <sheetFormatPr baseColWidth="10" defaultColWidth="9.140625" defaultRowHeight="15"/>
  <cols>
    <col min="1" max="1" width="25.140625"/>
    <col min="2" max="2" width="28.28515625"/>
    <col min="3" max="3" width="56.5703125"/>
    <col min="4" max="4" width="43.28515625"/>
    <col min="5" max="5" width="13.28515625"/>
    <col min="6" max="1025" width="10.5703125"/>
  </cols>
  <sheetData>
    <row r="1" spans="1:8">
      <c r="A1" t="s">
        <v>120</v>
      </c>
      <c r="B1" t="s">
        <v>42</v>
      </c>
      <c r="C1" t="s">
        <v>121</v>
      </c>
      <c r="D1" t="s">
        <v>122</v>
      </c>
      <c r="F1" t="s">
        <v>123</v>
      </c>
    </row>
    <row r="2" spans="1:8">
      <c r="A2" t="s">
        <v>114</v>
      </c>
      <c r="B2" t="s">
        <v>124</v>
      </c>
      <c r="D2" t="s">
        <v>58</v>
      </c>
      <c r="F2" t="s">
        <v>125</v>
      </c>
    </row>
    <row r="3" spans="1:8">
      <c r="A3" t="s">
        <v>115</v>
      </c>
      <c r="B3" t="s">
        <v>126</v>
      </c>
      <c r="C3" t="s">
        <v>127</v>
      </c>
      <c r="D3" t="s">
        <v>80</v>
      </c>
      <c r="F3" t="s">
        <v>59</v>
      </c>
    </row>
    <row r="4" spans="1:8">
      <c r="A4" t="s">
        <v>116</v>
      </c>
      <c r="C4" t="s">
        <v>128</v>
      </c>
      <c r="D4" t="s">
        <v>129</v>
      </c>
      <c r="F4" t="s">
        <v>130</v>
      </c>
    </row>
    <row r="5" spans="1:8">
      <c r="A5" t="s">
        <v>117</v>
      </c>
      <c r="C5" t="s">
        <v>55</v>
      </c>
      <c r="D5" t="s">
        <v>131</v>
      </c>
    </row>
    <row r="6" spans="1:8">
      <c r="A6" t="s">
        <v>118</v>
      </c>
      <c r="C6" t="s">
        <v>68</v>
      </c>
      <c r="E6" t="s">
        <v>132</v>
      </c>
      <c r="G6" t="s">
        <v>133</v>
      </c>
    </row>
    <row r="7" spans="1:8">
      <c r="A7" t="s">
        <v>119</v>
      </c>
      <c r="E7" t="s">
        <v>134</v>
      </c>
      <c r="G7" t="s">
        <v>135</v>
      </c>
    </row>
    <row r="8" spans="1:8">
      <c r="E8" t="s">
        <v>136</v>
      </c>
      <c r="G8" t="s">
        <v>137</v>
      </c>
    </row>
    <row r="9" spans="1:8">
      <c r="E9" t="s">
        <v>138</v>
      </c>
    </row>
    <row r="10" spans="1:8">
      <c r="E10" t="s">
        <v>139</v>
      </c>
    </row>
    <row r="12" spans="1:8" s="82" customFormat="1" ht="74.25" customHeight="1">
      <c r="A12" s="81"/>
      <c r="C12" s="83"/>
      <c r="D12" s="84"/>
      <c r="H12" s="82" t="s">
        <v>140</v>
      </c>
    </row>
    <row r="13" spans="1:8" s="82" customFormat="1" ht="74.25" customHeight="1">
      <c r="A13" s="81"/>
      <c r="C13" s="83"/>
      <c r="D13" s="84"/>
      <c r="H13" s="82" t="s">
        <v>141</v>
      </c>
    </row>
    <row r="14" spans="1:8" ht="74.25" customHeight="1">
      <c r="A14" s="81"/>
      <c r="B14" s="82"/>
      <c r="C14" s="83"/>
      <c r="D14" s="85"/>
      <c r="H14" s="82" t="s">
        <v>142</v>
      </c>
    </row>
    <row r="15" spans="1:8" ht="74.25" customHeight="1">
      <c r="A15" s="81"/>
      <c r="B15" s="82"/>
      <c r="C15" s="83"/>
      <c r="D15" s="85"/>
      <c r="H15" s="82" t="s">
        <v>143</v>
      </c>
    </row>
    <row r="16" spans="1:8" ht="74.25" customHeight="1">
      <c r="A16" s="81"/>
      <c r="B16" s="82"/>
      <c r="C16" s="83"/>
      <c r="D16" s="86"/>
      <c r="E16" s="82"/>
      <c r="F16" s="82"/>
      <c r="G16" s="82"/>
    </row>
    <row r="17" spans="1:4" ht="74.25" customHeight="1">
      <c r="A17" s="81"/>
      <c r="B17" s="82"/>
      <c r="C17" s="83"/>
      <c r="D17" s="87"/>
    </row>
    <row r="18" spans="1:4" ht="74.25" customHeight="1">
      <c r="A18" s="81"/>
      <c r="B18" s="82"/>
      <c r="C18" s="83"/>
      <c r="D18" s="84"/>
    </row>
    <row r="19" spans="1:4" ht="74.25" customHeight="1">
      <c r="A19" s="81"/>
      <c r="B19" s="82"/>
      <c r="C19" s="83"/>
      <c r="D19" s="84"/>
    </row>
    <row r="20" spans="1:4" ht="74.25" customHeight="1">
      <c r="A20" s="81"/>
      <c r="B20" s="82"/>
      <c r="C20" s="83"/>
      <c r="D20" s="84"/>
    </row>
    <row r="21" spans="1:4" ht="74.25" customHeight="1">
      <c r="A21" s="81"/>
      <c r="B21" s="82"/>
      <c r="C21" s="88"/>
      <c r="D21" s="84"/>
    </row>
    <row r="22" spans="1:4" ht="18">
      <c r="C22" s="88"/>
      <c r="D22" s="87"/>
    </row>
    <row r="23" spans="1:4" ht="18">
      <c r="C23" s="88"/>
      <c r="D23" s="89"/>
    </row>
    <row r="24" spans="1:4" ht="18">
      <c r="C24" s="90"/>
      <c r="D24" s="87"/>
    </row>
    <row r="25" spans="1:4" ht="18">
      <c r="C25" s="90"/>
      <c r="D25" s="84"/>
    </row>
    <row r="26" spans="1:4" ht="18">
      <c r="C26" s="90"/>
      <c r="D26" s="84"/>
    </row>
    <row r="27" spans="1:4" ht="18">
      <c r="C27" s="90"/>
      <c r="D27" s="86"/>
    </row>
    <row r="28" spans="1:4" ht="18">
      <c r="C28" s="90"/>
      <c r="D28" s="87"/>
    </row>
    <row r="29" spans="1:4" ht="18">
      <c r="C29" s="90"/>
      <c r="D29" s="84"/>
    </row>
    <row r="30" spans="1:4" ht="18">
      <c r="C30" s="90"/>
      <c r="D30" s="84"/>
    </row>
    <row r="31" spans="1:4" ht="18">
      <c r="C31" s="90"/>
      <c r="D31" s="84"/>
    </row>
    <row r="32" spans="1:4" ht="18">
      <c r="C32" s="91"/>
      <c r="D32" s="84"/>
    </row>
    <row r="33" spans="3:4" ht="18">
      <c r="C33" s="91"/>
      <c r="D33" s="84"/>
    </row>
    <row r="34" spans="3:4" ht="18">
      <c r="C34" s="91"/>
      <c r="D34" s="86"/>
    </row>
    <row r="35" spans="3:4" ht="18">
      <c r="C35" s="91"/>
      <c r="D35" s="86"/>
    </row>
    <row r="36" spans="3:4" ht="18">
      <c r="C36" s="91"/>
      <c r="D36" s="86"/>
    </row>
    <row r="37" spans="3:4" ht="18">
      <c r="C37" s="91"/>
      <c r="D37" s="86"/>
    </row>
    <row r="38" spans="3:4" ht="18">
      <c r="C38" s="91"/>
      <c r="D38" s="92"/>
    </row>
    <row r="39" spans="3:4" ht="18">
      <c r="C39" s="91"/>
      <c r="D39" s="92"/>
    </row>
    <row r="40" spans="3:4" ht="18">
      <c r="C40" s="93"/>
      <c r="D40" s="92"/>
    </row>
    <row r="41" spans="3:4" ht="18">
      <c r="C41" s="93"/>
      <c r="D41" s="92"/>
    </row>
    <row r="42" spans="3:4" ht="18">
      <c r="C42" s="94"/>
      <c r="D42" s="92"/>
    </row>
    <row r="43" spans="3:4" ht="18">
      <c r="C43" s="95"/>
      <c r="D43" s="87"/>
    </row>
    <row r="44" spans="3:4" ht="18">
      <c r="C44" s="96"/>
      <c r="D44" s="86"/>
    </row>
    <row r="45" spans="3:4" ht="18">
      <c r="C45" s="96"/>
      <c r="D45" s="86"/>
    </row>
    <row r="46" spans="3:4" ht="18">
      <c r="C46" s="96"/>
      <c r="D46" s="92"/>
    </row>
    <row r="47" spans="3:4" ht="18">
      <c r="C47" s="97"/>
      <c r="D47" s="98"/>
    </row>
    <row r="48" spans="3:4" ht="18">
      <c r="C48" s="99"/>
    </row>
    <row r="49" spans="3:3" ht="18">
      <c r="C49" s="99"/>
    </row>
    <row r="50" spans="3:3" ht="18">
      <c r="C50" s="99"/>
    </row>
    <row r="51" spans="3:3" ht="18">
      <c r="C51" s="99"/>
    </row>
    <row r="52" spans="3:3" ht="18">
      <c r="C52" s="100"/>
    </row>
    <row r="53" spans="3:3" ht="18">
      <c r="C53" s="100"/>
    </row>
    <row r="54" spans="3:3" ht="18">
      <c r="C54" s="100"/>
    </row>
    <row r="55" spans="3:3" ht="18">
      <c r="C55" s="100"/>
    </row>
    <row r="56" spans="3:3" ht="18">
      <c r="C56" s="101"/>
    </row>
    <row r="57" spans="3:3" ht="18">
      <c r="C57" s="102"/>
    </row>
    <row r="58" spans="3:3" ht="18">
      <c r="C58" s="102"/>
    </row>
    <row r="59" spans="3:3" ht="18">
      <c r="C59" s="102"/>
    </row>
    <row r="60" spans="3:3" ht="18">
      <c r="C60" s="103"/>
    </row>
    <row r="61" spans="3:3" ht="18">
      <c r="C61" s="104"/>
    </row>
    <row r="62" spans="3:3" ht="18">
      <c r="C62" s="105"/>
    </row>
    <row r="63" spans="3:3" ht="18">
      <c r="C63" s="105"/>
    </row>
    <row r="64" spans="3:3" ht="18">
      <c r="C64" s="105"/>
    </row>
    <row r="65" spans="3:3" ht="18">
      <c r="C65" s="105"/>
    </row>
    <row r="66" spans="3:3" ht="18">
      <c r="C66" s="106"/>
    </row>
    <row r="67" spans="3:3" ht="18">
      <c r="C67" s="106"/>
    </row>
    <row r="68" spans="3:3" ht="18">
      <c r="C68" s="106"/>
    </row>
    <row r="69" spans="3:3" ht="18">
      <c r="C69" s="106"/>
    </row>
    <row r="70" spans="3:3" ht="18">
      <c r="C70" s="106"/>
    </row>
    <row r="71" spans="3:3" ht="18">
      <c r="C71" s="107"/>
    </row>
    <row r="72" spans="3:3" ht="18">
      <c r="C72" s="106"/>
    </row>
    <row r="73" spans="3:3" ht="18">
      <c r="C73" s="106"/>
    </row>
    <row r="74" spans="3:3" ht="18">
      <c r="C74" s="106"/>
    </row>
    <row r="75" spans="3:3" ht="18">
      <c r="C75" s="106"/>
    </row>
    <row r="76" spans="3:3" ht="18">
      <c r="C76" s="106"/>
    </row>
    <row r="77" spans="3:3" ht="18">
      <c r="C77" s="106"/>
    </row>
    <row r="78" spans="3:3" ht="18">
      <c r="C78" s="106"/>
    </row>
    <row r="79" spans="3:3" ht="18">
      <c r="C79" s="105"/>
    </row>
    <row r="80" spans="3:3" ht="18">
      <c r="C80" s="105"/>
    </row>
    <row r="81" spans="3:3" ht="18">
      <c r="C81" s="105"/>
    </row>
    <row r="82" spans="3:3" ht="18">
      <c r="C82" s="105"/>
    </row>
    <row r="83" spans="3:3" ht="18">
      <c r="C83" s="105"/>
    </row>
    <row r="84" spans="3:3" ht="18">
      <c r="C84" s="105"/>
    </row>
    <row r="85" spans="3:3" ht="18">
      <c r="C85" s="108"/>
    </row>
    <row r="86" spans="3:3" ht="18">
      <c r="C86" s="105"/>
    </row>
    <row r="87" spans="3:3" ht="18">
      <c r="C87" s="105"/>
    </row>
    <row r="88" spans="3:3" ht="18">
      <c r="C88" s="109"/>
    </row>
    <row r="89" spans="3:3" ht="18">
      <c r="C89" s="110"/>
    </row>
    <row r="90" spans="3:3" ht="18">
      <c r="C90" s="106"/>
    </row>
    <row r="91" spans="3:3" ht="18">
      <c r="C91" s="106"/>
    </row>
    <row r="92" spans="3:3" ht="18">
      <c r="C92" s="106"/>
    </row>
    <row r="93" spans="3:3" ht="18">
      <c r="C93" s="106"/>
    </row>
    <row r="94" spans="3:3" ht="18">
      <c r="C94" s="111"/>
    </row>
    <row r="99" spans="2:3">
      <c r="B99" t="s">
        <v>50</v>
      </c>
      <c r="C99" t="s">
        <v>144</v>
      </c>
    </row>
    <row r="100" spans="2:3">
      <c r="B100" s="112">
        <v>1167</v>
      </c>
      <c r="C100" s="82" t="s">
        <v>145</v>
      </c>
    </row>
    <row r="101" spans="2:3" ht="30">
      <c r="B101" s="112">
        <v>1131</v>
      </c>
      <c r="C101" s="82" t="s">
        <v>146</v>
      </c>
    </row>
    <row r="102" spans="2:3">
      <c r="B102" s="112">
        <v>1177</v>
      </c>
      <c r="C102" s="82" t="s">
        <v>147</v>
      </c>
    </row>
    <row r="103" spans="2:3" ht="30">
      <c r="B103" s="112">
        <v>1094</v>
      </c>
      <c r="C103" s="82" t="s">
        <v>148</v>
      </c>
    </row>
    <row r="104" spans="2:3">
      <c r="B104" s="112">
        <v>1128</v>
      </c>
      <c r="C104" s="82" t="s">
        <v>149</v>
      </c>
    </row>
    <row r="105" spans="2:3" ht="30">
      <c r="B105" s="112">
        <v>1095</v>
      </c>
      <c r="C105" s="82" t="s">
        <v>150</v>
      </c>
    </row>
    <row r="106" spans="2:3" ht="30">
      <c r="B106" s="112">
        <v>1129</v>
      </c>
      <c r="C106" s="82" t="s">
        <v>151</v>
      </c>
    </row>
    <row r="107" spans="2:3" ht="45">
      <c r="B107" s="112">
        <v>1120</v>
      </c>
      <c r="C107" s="82" t="s">
        <v>152</v>
      </c>
    </row>
  </sheetData>
  <conditionalFormatting sqref="C13">
    <cfRule type="colorScale" priority="2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'PLAN GESTION POR PROCESO'!Print_Area_0</vt:lpstr>
      <vt:lpstr>'PLAN GESTION POR PROCESO'!Print_Area_0_0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revision>0</cp:revision>
  <cp:lastPrinted>2016-09-29T15:31:05Z</cp:lastPrinted>
  <dcterms:created xsi:type="dcterms:W3CDTF">2016-04-29T15:58:00Z</dcterms:created>
  <dcterms:modified xsi:type="dcterms:W3CDTF">2017-05-16T22:37:34Z</dcterms:modified>
</cp:coreProperties>
</file>