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38" activeTab="0"/>
  </bookViews>
  <sheets>
    <sheet name="PLAN GESTION POR PROCESO" sheetId="1" r:id="rId1"/>
    <sheet name="Hoja2" sheetId="2" state="hidden" r:id="rId2"/>
  </sheets>
  <externalReferences>
    <externalReference r:id="rId5"/>
    <externalReference r:id="rId6"/>
  </externalReferences>
  <definedNames>
    <definedName name="_xlnm.Print_Area" localSheetId="0">'PLAN GESTION POR PROCESO'!$E$16:$P$20</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int_Area_0" localSheetId="0">'PLAN GESTION POR PROCESO'!$A$1:$BC$35</definedName>
    <definedName name="Print_Area_0_0" localSheetId="0">'PLAN GESTION POR PROCESO'!$A$1:$BC$35</definedName>
    <definedName name="Print_Area_0_0_0" localSheetId="0">'PLAN GESTION POR PROCESO'!$A$1:$BC$35</definedName>
    <definedName name="PRODUCTO">'Hoja2'!$D$12:$D$47</definedName>
    <definedName name="PROGRAMACION">'Hoja2'!$D$2:$D$5</definedName>
    <definedName name="reporte" localSheetId="0">'PLAN GESTION POR PROCESO'!$A$1:$BC$35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fullCalcOnLoad="1"/>
</workbook>
</file>

<file path=xl/comments1.xml><?xml version="1.0" encoding="utf-8"?>
<comments xmlns="http://schemas.openxmlformats.org/spreadsheetml/2006/main">
  <authors>
    <author/>
    <author>juan.jimenez</author>
    <author>Julian David Perez Rios</author>
  </authors>
  <commentList>
    <comment ref="B16" authorId="0">
      <text>
        <r>
          <rPr>
            <b/>
            <sz val="8"/>
            <color indexed="55"/>
            <rFont val="Tahoma"/>
            <family val="2"/>
          </rPr>
          <t xml:space="preserve">juan.jimenez:
</t>
        </r>
        <r>
          <rPr>
            <sz val="8"/>
            <color indexed="55"/>
            <rFont val="Tahoma"/>
            <family val="2"/>
          </rPr>
          <t>Seleccionar el objetivo estrategico asociado al proceso</t>
        </r>
      </text>
    </comment>
    <comment ref="K16" authorId="0">
      <text>
        <r>
          <rPr>
            <b/>
            <sz val="8"/>
            <color indexed="55"/>
            <rFont val="Tahoma"/>
            <family val="2"/>
          </rPr>
          <t xml:space="preserve">juan.jimenez:
</t>
        </r>
        <r>
          <rPr>
            <sz val="8"/>
            <color indexed="55"/>
            <rFont val="Tahoma"/>
            <family val="2"/>
          </rPr>
          <t>Establecer el tipo programacion:
- Suma
-Constante
-Creciente
-Decreciente</t>
        </r>
      </text>
    </comment>
    <comment ref="R16" authorId="0">
      <text>
        <r>
          <rPr>
            <b/>
            <sz val="8"/>
            <color indexed="55"/>
            <rFont val="Tahoma"/>
            <family val="2"/>
          </rPr>
          <t xml:space="preserve">juan.jimenez:
</t>
        </r>
        <r>
          <rPr>
            <sz val="8"/>
            <color indexed="55"/>
            <rFont val="Tahoma"/>
            <family val="2"/>
          </rPr>
          <t>Establecer el tipo de indicador para la medicion:
- Eficacia
-Efectividad
-Eficiencia</t>
        </r>
      </text>
    </comment>
    <comment ref="T16" authorId="0">
      <text>
        <r>
          <rPr>
            <b/>
            <sz val="8"/>
            <color indexed="55"/>
            <rFont val="Tahoma"/>
            <family val="2"/>
          </rPr>
          <t xml:space="preserve">juan.jimenez:
</t>
        </r>
        <r>
          <rPr>
            <sz val="8"/>
            <color indexed="55"/>
            <rFont val="Tahoma"/>
            <family val="2"/>
          </rPr>
          <t>Establecer la o las dependencias responsables del proceso</t>
        </r>
      </text>
    </comment>
    <comment ref="U16" authorId="0">
      <text>
        <r>
          <rPr>
            <b/>
            <sz val="8"/>
            <color indexed="55"/>
            <rFont val="Tahoma"/>
            <family val="2"/>
          </rPr>
          <t xml:space="preserve">juan.jimenez:
</t>
        </r>
        <r>
          <rPr>
            <sz val="8"/>
            <color indexed="55"/>
            <rFont val="Tahoma"/>
            <family val="2"/>
          </rPr>
          <t>Dejar este apartado para el diligenciamiento en la DPSI</t>
        </r>
      </text>
    </comment>
    <comment ref="V16" authorId="0">
      <text>
        <r>
          <rPr>
            <b/>
            <sz val="8"/>
            <color indexed="55"/>
            <rFont val="Tahoma"/>
            <family val="2"/>
          </rPr>
          <t xml:space="preserve">juan.jimenez:
</t>
        </r>
        <r>
          <rPr>
            <sz val="8"/>
            <color indexed="55"/>
            <rFont val="Tahoma"/>
            <family val="2"/>
          </rPr>
          <t>Asociar la fuente de financiacion
-Recursos Inversion
-Recursos Funcionamiento</t>
        </r>
      </text>
    </comment>
    <comment ref="X17" authorId="0">
      <text>
        <r>
          <rPr>
            <b/>
            <sz val="8"/>
            <color indexed="55"/>
            <rFont val="Tahoma"/>
            <family val="2"/>
          </rPr>
          <t xml:space="preserve">juan.jimenez:
</t>
        </r>
        <r>
          <rPr>
            <sz val="8"/>
            <color indexed="55"/>
            <rFont val="Tahoma"/>
            <family val="2"/>
          </rPr>
          <t>Al insertar el codigo del proyecto automaticamente se despliega el nombre del proyecto</t>
        </r>
      </text>
    </comment>
    <comment ref="Z16" authorId="0">
      <text>
        <r>
          <rPr>
            <b/>
            <sz val="8"/>
            <color indexed="55"/>
            <rFont val="Tahoma"/>
            <family val="2"/>
          </rPr>
          <t xml:space="preserve">juan.jimenez:
</t>
        </r>
        <r>
          <rPr>
            <sz val="8"/>
            <color indexed="55"/>
            <rFont val="Tahoma"/>
            <family val="2"/>
          </rPr>
          <t>Cuantificar el valor total (en millones de pesos) de cada meta</t>
        </r>
      </text>
    </comment>
    <comment ref="E21" authorId="1">
      <text>
        <r>
          <rPr>
            <b/>
            <sz val="28"/>
            <rFont val="Tahoma"/>
            <family val="2"/>
          </rPr>
          <t>TRANSVERSALES</t>
        </r>
      </text>
    </comment>
    <comment ref="AC23" authorId="2">
      <text>
        <r>
          <rPr>
            <b/>
            <sz val="9"/>
            <rFont val="Tahoma"/>
            <family val="2"/>
          </rPr>
          <t>Corresponde al porcentaje de cumplimiento de planes de mejora internos dado que no hay acciones con contraloria para este proceso</t>
        </r>
      </text>
    </comment>
    <comment ref="AD26" authorId="2">
      <text>
        <r>
          <rPr>
            <b/>
            <sz val="9"/>
            <rFont val="Tahoma"/>
            <family val="2"/>
          </rPr>
          <t>Los cronogramas se concertaron con los procesos a finales de marzo</t>
        </r>
      </text>
    </comment>
    <comment ref="AC27" authorId="2">
      <text>
        <r>
          <rPr>
            <b/>
            <sz val="9"/>
            <rFont val="Tahoma"/>
            <family val="2"/>
          </rPr>
          <t>Una actividad en plan anticorrupción programada en el trimestre que no se ha finiquitado</t>
        </r>
      </text>
    </comment>
  </commentList>
</comments>
</file>

<file path=xl/comments2.xml><?xml version="1.0" encoding="utf-8"?>
<comments xmlns="http://schemas.openxmlformats.org/spreadsheetml/2006/main">
  <authors>
    <author/>
  </authors>
  <commentList>
    <comment ref="C91" authorId="0">
      <text>
        <r>
          <rPr>
            <b/>
            <sz val="8"/>
            <color indexed="55"/>
            <rFont val="Tahoma"/>
            <family val="2"/>
          </rPr>
          <t xml:space="preserve">Sandy.Calderon:
</t>
        </r>
        <r>
          <rPr>
            <sz val="8"/>
            <color indexed="55"/>
            <rFont val="Tahoma"/>
            <family val="2"/>
          </rPr>
          <t>ambos A.L y SDG</t>
        </r>
      </text>
    </comment>
  </commentList>
</comments>
</file>

<file path=xl/sharedStrings.xml><?xml version="1.0" encoding="utf-8"?>
<sst xmlns="http://schemas.openxmlformats.org/spreadsheetml/2006/main" count="311" uniqueCount="179">
  <si>
    <t>SECRETARIA DISTRITAL DE GOBIERNO</t>
  </si>
  <si>
    <r>
      <t xml:space="preserve">VIGENCIA DE LA PLANEACIÓN: </t>
    </r>
    <r>
      <rPr>
        <sz val="10"/>
        <rFont val="Arial"/>
        <family val="2"/>
      </rPr>
      <t>2017</t>
    </r>
  </si>
  <si>
    <t>Dependencia: DIRECCIÓN ADMINISTRATIVA</t>
  </si>
  <si>
    <r>
      <t>Objetivo Proceso:</t>
    </r>
    <r>
      <rPr>
        <sz val="10"/>
        <rFont val="Arial"/>
        <family val="2"/>
      </rPr>
      <t xml:space="preserve"> </t>
    </r>
  </si>
  <si>
    <r>
      <t>Alcance del Proceso:</t>
    </r>
    <r>
      <rPr>
        <sz val="10"/>
        <rFont val="Arial"/>
        <family val="2"/>
      </rPr>
      <t xml:space="preserve"> </t>
    </r>
  </si>
  <si>
    <t>Producto:</t>
  </si>
  <si>
    <r>
      <t>Líder del  Proceso:</t>
    </r>
    <r>
      <rPr>
        <sz val="10"/>
        <rFont val="Arial"/>
        <family val="2"/>
      </rPr>
      <t xml:space="preserve"> </t>
    </r>
  </si>
  <si>
    <t>PLAN ESTRATEGICO INSTITUCIONAL</t>
  </si>
  <si>
    <t>SEGUIMIENTO PLAN GESTION DEL PROCESO</t>
  </si>
  <si>
    <t>EVALUACIÓN I TRIMESTRE</t>
  </si>
  <si>
    <t>EVALUACIÓN II TRIMESTRE</t>
  </si>
  <si>
    <t>EVALUACIÓN III TRIMESTRE</t>
  </si>
  <si>
    <t>EVALUACIÓN IV TRIMESTRE</t>
  </si>
  <si>
    <t>EVALUACIÓN FINAL PLAN DE GESTION</t>
  </si>
  <si>
    <t>PROGRAMADO EN LA VIGENCIA</t>
  </si>
  <si>
    <t>FINANCIACIÓN DE LA ACTIVIDAD</t>
  </si>
  <si>
    <t>RESULTADO INDICADOR</t>
  </si>
  <si>
    <t>RESULTADO DE LA MEDICION</t>
  </si>
  <si>
    <t>ANÁLISIS DE AVANCE</t>
  </si>
  <si>
    <t>MEDIO DE VERIFICACIÓN</t>
  </si>
  <si>
    <t>ANÁLISIS DE RESULTADO</t>
  </si>
  <si>
    <t>N° OE</t>
  </si>
  <si>
    <t>OBJETIVO ESTRATÉGICO</t>
  </si>
  <si>
    <t>OBJETIVO ESPECIFICO</t>
  </si>
  <si>
    <t>META CUATRIENAL PLAN ESTRATEGICO SDG</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</si>
  <si>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</si>
  <si>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</si>
  <si>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</si>
  <si>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</si>
  <si>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</si>
  <si>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</si>
  <si>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</si>
  <si>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</si>
  <si>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</si>
  <si>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</si>
  <si>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</si>
  <si>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</si>
  <si>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</si>
  <si>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</si>
  <si>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</si>
  <si>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</si>
  <si>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REPORTA CB0404</t>
  </si>
  <si>
    <t>FUENTE</t>
  </si>
  <si>
    <t>RUBRO GASTO FUNCIONAMIENTO</t>
  </si>
  <si>
    <t>PROYECTO DE INVERSIÓN</t>
  </si>
  <si>
    <t>VALOR ESTIMADO (En millones de pesos colombianos)</t>
  </si>
  <si>
    <t>PROGRAMADO</t>
  </si>
  <si>
    <t>EJECUTADO</t>
  </si>
  <si>
    <t>x</t>
  </si>
  <si>
    <t>GF / INV</t>
  </si>
  <si>
    <t>CODIGO</t>
  </si>
  <si>
    <t>NOMBRE</t>
  </si>
  <si>
    <t>Integrar las herramientas de planeación, gestión y control, con enfoque de innovación, mejoramiento continuo, responsabilidad social, desarrollo integral del talento humano y transparencia.</t>
  </si>
  <si>
    <t>Realizar un (1) diagnóstico documental de la Secretaría de Gobierno, incluyendo Alcaldías Locales, correspondiente a la vigencia 2017 conforme a los Acuerdos 49 y 50 de 2000 del Archivo General de la Nación y a los lineamientos del Archivo de Bogotá</t>
  </si>
  <si>
    <t>GESTION</t>
  </si>
  <si>
    <t>Documento de diagnóstico  documental institucional de la Secretaría de Gobierno incluyendo alcaldías locales, elaborado</t>
  </si>
  <si>
    <t>Número de documentos de diagnóstico documental</t>
  </si>
  <si>
    <t>N/A</t>
  </si>
  <si>
    <t>SUMA</t>
  </si>
  <si>
    <t>Documento</t>
  </si>
  <si>
    <t>EFICACIA</t>
  </si>
  <si>
    <t>Documento de diagnóstico presentado al comité interno de archivo
Acta de comité interno de archivo</t>
  </si>
  <si>
    <t>Grupo de Gestión Documental</t>
  </si>
  <si>
    <t>SI</t>
  </si>
  <si>
    <t>GASTOS DE INVERSION</t>
  </si>
  <si>
    <t>No se programó la meta par el prime trimestre</t>
  </si>
  <si>
    <t>Formular (1) programa de gestión documental de la vigencia 2017 para la Secretaria de Gobierno y las alcaldias locales</t>
  </si>
  <si>
    <t>Programa de gestión documental para la vigencia 2017, formulado</t>
  </si>
  <si>
    <t>Número de programas de gestión documental formulados de la vigencia 2017</t>
  </si>
  <si>
    <t>Documento de programa de gestión documental  presentado al comité interno de archivo
Acta de comité interno de archivo</t>
  </si>
  <si>
    <t>Formular (1) una  propuesta de las tablas de retencion documental conforme a la nueva estructura de la Secretaría de Gobierno y Alcaldías Locales</t>
  </si>
  <si>
    <t>Propuesta de TRD presentada en el Comité Interno de Archivo</t>
  </si>
  <si>
    <t>Número de propuestas de TRD presentadas al Comité Interno de Archivo</t>
  </si>
  <si>
    <t>Documento de TRD</t>
  </si>
  <si>
    <t>Documento de TRD presentada al comité interno de archivo
Acta de comité interno de archivo</t>
  </si>
  <si>
    <t>SOTENIBILIDAD DEL SISTEMA DE GESTIÓN</t>
  </si>
  <si>
    <t>Consumo de papel 2017</t>
  </si>
  <si>
    <t>Datos entregados por la Dirección Administrativa</t>
  </si>
  <si>
    <t>Establecer linea base del perfil de riesgo del proceso aplicando metodologia del manual de gestión del riesgo 1D-PGE-M4</t>
  </si>
  <si>
    <t>Línea base del perfil del riesgo</t>
  </si>
  <si>
    <t>Linea Base Perfil del Riesgo</t>
  </si>
  <si>
    <t>Reportes Gestión del Riesgo</t>
  </si>
  <si>
    <t>Mantener el 100% de las acciones correctivas asignadas al proceso con relación a planes de mejoramiento interno/externo documentadas y vigentes</t>
  </si>
  <si>
    <t>Acciones correctivas documentadas y vigentes</t>
  </si>
  <si>
    <t>(No. De acciones de plan de mejoramiento responsabilidad del proceso documentadas y vigentes/No. De acciones bajo responsabilidad del proceso)*100</t>
  </si>
  <si>
    <t>CONSTANTE</t>
  </si>
  <si>
    <t>Acciones Correctivas Actualizadas y Documentadas</t>
  </si>
  <si>
    <t>Aplicativo SIG MEJORA</t>
  </si>
  <si>
    <t>Cumplir con el 100% de reportes de riesgos y servicio no conforme del proceso de manera oportuna con destino a la mejora del Sistema de Gestión de la Entidad</t>
  </si>
  <si>
    <t>Cumplimiento en reportes de riesgos de manera oportuna</t>
  </si>
  <si>
    <t>(No. de reportes remitidos oportunamente a la OAP/ No. De reportes relacionados con el Sistema de gestion de la entidad)*100</t>
  </si>
  <si>
    <t>Reportes de Riesgos y Servicio No Conforme</t>
  </si>
  <si>
    <t>Asistir al 100% de las mesas de trabajo, comités o instancias de decisión o consulta relacionadas con el Sistema de Gestión de la Entidad</t>
  </si>
  <si>
    <t>Asistencia a las mesas de trabajo relacionadas con el Sistema de Gestión</t>
  </si>
  <si>
    <t>(No. de espacios en las que se participó/ No. de espacios convocados relacionados con el Sistema de gestion de la entidad)*100</t>
  </si>
  <si>
    <t>Asistencia a mesas de trabajo, comites o instancias de desición</t>
  </si>
  <si>
    <t>Actas
Memorandos
Correos</t>
  </si>
  <si>
    <t>Cumplir el 100% del Plan de Actualización de la documentación del Sistema de Gestión de la Entidad correspondientes al proceso</t>
  </si>
  <si>
    <t>Cumplimiento del plan de actualización de los procesos en el marco del Sistema de Gestión</t>
  </si>
  <si>
    <t>(No. De Documentos actualizados según el  Plan/No. De Documentos previstos para actualización en el Plan  )*100</t>
  </si>
  <si>
    <t>Plan de Actualización de la Documentación</t>
  </si>
  <si>
    <t>Cumplimiento oportuno de las actividades consignadas en el plan anticorrupción 2017 a desarrollar en el respectivo trimestre</t>
  </si>
  <si>
    <t>Cumplimiento oportuno Plan Anticorrupción 2017</t>
  </si>
  <si>
    <t>(No. De acciones del plan anticorrupción cumplidas en el trimestre/No. De acciones del plan antocorrupción formuladas para el trimestre en la versión vigente del plan anticorrupción)*100</t>
  </si>
  <si>
    <t>Actividades Cumplidas del Plan Anticorrupción</t>
  </si>
  <si>
    <t>Seguimiento Plan Anticorrupción</t>
  </si>
  <si>
    <t>TOTAL PLAN DE GESTIÓN</t>
  </si>
  <si>
    <t>Porcentaje de Cumplimiento Trimestre I</t>
  </si>
  <si>
    <t>Porcentaje de Cumplimiento Trimestre II</t>
  </si>
  <si>
    <t>Porcentaje de Cumplimiento Trimestre III</t>
  </si>
  <si>
    <t>Porcentaje de Cumplimiento Trimestre IV</t>
  </si>
  <si>
    <t>Porcentaje de Cumplimiento PLAN DE GESTIÓN 2017</t>
  </si>
  <si>
    <t>ELABORÓ:</t>
  </si>
  <si>
    <t>REVISÓ:</t>
  </si>
  <si>
    <t>APROBÓ:</t>
  </si>
  <si>
    <t>Firma:</t>
  </si>
  <si>
    <t>Nombre:</t>
  </si>
  <si>
    <r>
      <t>Nombre:</t>
    </r>
    <r>
      <rPr>
        <sz val="10"/>
        <color indexed="55"/>
        <rFont val="Arial"/>
        <family val="2"/>
      </rPr>
      <t xml:space="preserve"> </t>
    </r>
  </si>
  <si>
    <r>
      <t>Nombre:</t>
    </r>
    <r>
      <rPr>
        <sz val="10"/>
        <color indexed="55"/>
        <rFont val="Arial"/>
        <family val="2"/>
      </rPr>
      <t xml:space="preserve"> 
</t>
    </r>
  </si>
  <si>
    <t>ADQUISICION DE BIENES</t>
  </si>
  <si>
    <t>ADQUISICION DE SERVICIOS</t>
  </si>
  <si>
    <t>SERVICIOS PUBLICOS</t>
  </si>
  <si>
    <t>GASTOS GENERALES</t>
  </si>
  <si>
    <t>SERVICIOS PERSONALES</t>
  </si>
  <si>
    <t>OTROS GASTOS GENERALES</t>
  </si>
  <si>
    <t>RUBROSFUNCIONAMIENTO</t>
  </si>
  <si>
    <t>SIG</t>
  </si>
  <si>
    <t>PROGRAMACION</t>
  </si>
  <si>
    <t>INDICADOR</t>
  </si>
  <si>
    <t>GASTOS DE FUNCIONAMIENTO</t>
  </si>
  <si>
    <t>EFICIENCIA</t>
  </si>
  <si>
    <t>RUTINARIA</t>
  </si>
  <si>
    <t>RETADORA (MEJORA)</t>
  </si>
  <si>
    <t>CRECIENTE</t>
  </si>
  <si>
    <t>EFECTIVIDAD</t>
  </si>
  <si>
    <t>DECRECIENTE</t>
  </si>
  <si>
    <t>SOSTENIBILIDAD DEL SISTEMA DE GESTIÓN</t>
  </si>
  <si>
    <t>MEDICIONFINAL</t>
  </si>
  <si>
    <t>CONTRALORIA</t>
  </si>
  <si>
    <t>MENSUAL</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</si>
  <si>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</si>
  <si>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</si>
  <si>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</si>
  <si>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</si>
  <si>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</si>
  <si>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</si>
  <si>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</si>
  <si>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</si>
  <si>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NOMBRE PROYECTO</t>
  </si>
  <si>
    <t>IMPLEMETACIÓN DEL SISTEMAS DISTRITAL DE JUSTICIA</t>
  </si>
  <si>
    <t>CONSTRUCCIÓN DE UNA BOGOTÁ QUE VIVE LOS DERECHOS HUMANOS</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</si>
  <si>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</si>
  <si>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</si>
  <si>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</si>
  <si>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</si>
  <si>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</si>
  <si>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</si>
  <si>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Actas de comité técnico de transferencias.
Documento de Diagnóstico para Transferencias Documentales a la SDSCJ, presentado al comité técnico de transferencias.
Estos documentos reposan en el archivo de gestión del grupo de Gestión del Patrimonio Documental</t>
  </si>
  <si>
    <t>Se estableció un plan de trabajo para realizar el diagnóstico documental en el nivel central y en alcaldías locales, teniendo en cuenta la reestructuración de la SDG. Se priorizaron las series y/o temas que son suceptibles de transferirse definitivamente a la SDSCJ. Se realizó el diagnóstico documental en nivel central y alcadías locales  estableciendo volumetría documental, estado de la documentación en cuanto a organización y deterioro biológico.</t>
  </si>
  <si>
    <t>No se programó la meta par el segundo trimestre</t>
  </si>
  <si>
    <t>Se estructuró el documento de programa de gestión documental, el cual contiene las fases que se deben desarrollar a corto, mediano y largo plazo. El documento se presentó al comité interno de archivo del 15 de septiembre de 2017</t>
  </si>
  <si>
    <t>El programa de gestión docuemntal está publicado en la página WEB de la entidad</t>
  </si>
  <si>
    <t>Se elaboró la propuesta de tabla de retención documental, en la que se desarrollaron los cuadros de caracterización de las series misionales, cuadro de clasificación documental y cronograma para construir las fichas de valoración y el documento final de tabla de retención documental. La propuesta se presentó ante el comité interno de archivo del 15 de septiembre de 2017</t>
  </si>
  <si>
    <t>Reposa en el archivo de gestión del grupo de gestión documental.</t>
  </si>
  <si>
    <t>Promedio de cumplimiento de acciones correctivas del proceso tanto en planes de mejora SIG como en Plan de mejora contraloría</t>
  </si>
  <si>
    <t>El proceso cumplió con su reporte de riesgos en el II trimestre</t>
  </si>
  <si>
    <t>Asistió a la reunión convocada</t>
  </si>
  <si>
    <t>El porcentaje corresponde al avance en la actualización del proceso. A 30 de junio no se contaba con caracterización de proceso (80%), no se tenía matriz de riesgos (80%) y un avance del 9% en la actualización de la demas documentación</t>
  </si>
  <si>
    <t>Corresponde al promedio del cumplimiento de acciones del PAAC en las que participa el proceso, con base en el monitoreo efectuado por la OAP sobre los compromisos del PAAC en la versión 3</t>
  </si>
  <si>
    <t>Establecer la linea base del consumo de papel del proceso durante la vigencia 2017</t>
  </si>
  <si>
    <t>Linea base del consumo de papel del proceso establecida</t>
  </si>
  <si>
    <t>Linea base del consumo de papel del proceso</t>
  </si>
  <si>
    <t>Equipo de Planeación Institucional</t>
  </si>
  <si>
    <t>No aplica para este trimestre, toda vez que está programada para ser ejecutada con posterioridad</t>
  </si>
  <si>
    <t>Presenta 10 acciones correctivas asignadas en planes de mejora SIG de las cuales 1 esta vencida. No presenta vencimientos en acciones correctivas de planes de mejora con contraloría</t>
  </si>
  <si>
    <t>El proceso cumplió con su reporte de riesgos en el III trimestre</t>
  </si>
  <si>
    <t>El proceso asistió a las 6 mesas convocadas</t>
  </si>
  <si>
    <t>El porcentaje corresponde al avance en la actualización del proceso. A 30 de septiembre se contaba con caracterización de proceso (100%), no se tenía matriz de riesgos (80%) y un avance del 68% en la actualización de la demas documentación</t>
  </si>
  <si>
    <t>Corresponde al promedio del cumplimiento de acciones del PAAC en las que participa el proceso, con base en el monitoreo efectuado por la OAP sobre los compromisos del PAAC en la versión 4</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</si>
</sst>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dd/mm/yyyy\ hh:mm"/>
    <numFmt numFmtId="179" formatCode="#"/>
    <numFmt numFmtId="180" formatCode="_-* #,##0.00&quot; €&quot;_-;\-* #,##0.00&quot; €&quot;_-;_-* \-??&quot; €&quot;_-;_-@_-"/>
    <numFmt numFmtId="181" formatCode="[$$-240A]\ #,##0.00"/>
    <numFmt numFmtId="182" formatCode="0.0%"/>
    <numFmt numFmtId="183" formatCode="0.0"/>
  </numFmts>
  <fonts count="74">
    <font>
      <sz val="11"/>
      <color rgb="FF000000"/>
      <name val="Calibri"/>
      <family val="2"/>
    </font>
    <font>
      <sz val="11"/>
      <color indexed="55"/>
      <name val="Calibri"/>
      <family val="2"/>
    </font>
    <font>
      <b/>
      <sz val="10"/>
      <name val="Arial"/>
      <family val="2"/>
    </font>
    <font>
      <sz val="10"/>
      <name val="Arial"/>
      <family val="2"/>
    </font>
    <font>
      <sz val="10"/>
      <color indexed="55"/>
      <name val="Arial"/>
      <family val="2"/>
    </font>
    <font>
      <sz val="11"/>
      <name val="Calibri"/>
      <family val="2"/>
    </font>
    <font>
      <b/>
      <sz val="22"/>
      <name val="Arial"/>
      <family val="2"/>
    </font>
    <font>
      <b/>
      <sz val="8"/>
      <color indexed="55"/>
      <name val="Tahoma"/>
      <family val="2"/>
    </font>
    <font>
      <sz val="8"/>
      <color indexed="55"/>
      <name val="Tahoma"/>
      <family val="2"/>
    </font>
    <font>
      <sz val="14"/>
      <name val="Arial Narrow"/>
      <family val="2"/>
    </font>
    <font>
      <sz val="12"/>
      <name val="Arial Narrow"/>
      <family val="2"/>
    </font>
    <font>
      <b/>
      <sz val="28"/>
      <name val="Tahoma"/>
      <family val="2"/>
    </font>
    <font>
      <b/>
      <sz val="9"/>
      <name val="Tahoma"/>
      <family val="2"/>
    </font>
    <font>
      <sz val="11"/>
      <color indexed="9"/>
      <name val="Calibri"/>
      <family val="2"/>
    </font>
    <font>
      <b/>
      <sz val="11"/>
      <color indexed="45"/>
      <name val="Calibri"/>
      <family val="2"/>
    </font>
    <font>
      <b/>
      <sz val="11"/>
      <color indexed="14"/>
      <name val="Calibri"/>
      <family val="2"/>
    </font>
    <font>
      <sz val="11"/>
      <color indexed="45"/>
      <name val="Calibri"/>
      <family val="2"/>
    </font>
    <font>
      <b/>
      <sz val="11"/>
      <color indexed="54"/>
      <name val="Calibri"/>
      <family val="2"/>
    </font>
    <font>
      <sz val="11"/>
      <color indexed="14"/>
      <name val="Calibri"/>
      <family val="2"/>
    </font>
    <font>
      <sz val="11"/>
      <color indexed="54"/>
      <name val="Calibri"/>
      <family val="2"/>
    </font>
    <font>
      <sz val="11"/>
      <color indexed="12"/>
      <name val="Calibri"/>
      <family val="2"/>
    </font>
    <font>
      <sz val="11"/>
      <color indexed="52"/>
      <name val="Calibri"/>
      <family val="2"/>
    </font>
    <font>
      <b/>
      <sz val="11"/>
      <color indexed="55"/>
      <name val="Calibri"/>
      <family val="2"/>
    </font>
    <font>
      <i/>
      <sz val="11"/>
      <color indexed="15"/>
      <name val="Calibri"/>
      <family val="2"/>
    </font>
    <font>
      <sz val="18"/>
      <color indexed="54"/>
      <name val="Calibri Light"/>
      <family val="2"/>
    </font>
    <font>
      <b/>
      <sz val="15"/>
      <color indexed="54"/>
      <name val="Calibri"/>
      <family val="2"/>
    </font>
    <font>
      <b/>
      <sz val="13"/>
      <color indexed="54"/>
      <name val="Calibri"/>
      <family val="2"/>
    </font>
    <font>
      <sz val="10"/>
      <color indexed="55"/>
      <name val="Calibri"/>
      <family val="2"/>
    </font>
    <font>
      <b/>
      <sz val="10"/>
      <color indexed="55"/>
      <name val="Arial"/>
      <family val="2"/>
    </font>
    <font>
      <b/>
      <sz val="10"/>
      <color indexed="55"/>
      <name val="Calibri"/>
      <family val="2"/>
    </font>
    <font>
      <sz val="12"/>
      <color indexed="55"/>
      <name val="Arial"/>
      <family val="2"/>
    </font>
    <font>
      <sz val="14"/>
      <color indexed="55"/>
      <name val="Calibri"/>
      <family val="2"/>
    </font>
    <font>
      <b/>
      <sz val="28"/>
      <color indexed="55"/>
      <name val="Arial"/>
      <family val="2"/>
    </font>
    <font>
      <sz val="14"/>
      <color indexed="55"/>
      <name val="Arial Narrow"/>
      <family val="2"/>
    </font>
    <font>
      <sz val="11"/>
      <color indexed="55"/>
      <name val="Arial"/>
      <family val="2"/>
    </font>
    <font>
      <sz val="14"/>
      <color indexed="45"/>
      <name val="Arial Narrow"/>
      <family val="2"/>
    </font>
    <font>
      <b/>
      <sz val="18"/>
      <color indexed="55"/>
      <name val="Calibri"/>
      <family val="2"/>
    </font>
    <font>
      <b/>
      <sz val="11"/>
      <color indexed="55"/>
      <name val="Arial"/>
      <family val="2"/>
    </font>
    <font>
      <b/>
      <sz val="20"/>
      <color indexed="55"/>
      <name val="Arial"/>
      <family val="2"/>
    </font>
    <font>
      <b/>
      <sz val="26"/>
      <color indexed="55"/>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0"/>
      <color rgb="FF000000"/>
      <name val="Calibri"/>
      <family val="2"/>
    </font>
    <font>
      <sz val="10"/>
      <color rgb="FF000000"/>
      <name val="Arial"/>
      <family val="2"/>
    </font>
    <font>
      <b/>
      <sz val="10"/>
      <color rgb="FF000000"/>
      <name val="Arial"/>
      <family val="2"/>
    </font>
    <font>
      <b/>
      <sz val="10"/>
      <color rgb="FF000000"/>
      <name val="Calibri"/>
      <family val="2"/>
    </font>
    <font>
      <sz val="12"/>
      <color rgb="FF000000"/>
      <name val="Arial"/>
      <family val="2"/>
    </font>
    <font>
      <sz val="14"/>
      <color rgb="FF000000"/>
      <name val="Calibri"/>
      <family val="2"/>
    </font>
    <font>
      <b/>
      <sz val="28"/>
      <color rgb="FF000000"/>
      <name val="Arial"/>
      <family val="2"/>
    </font>
    <font>
      <sz val="14"/>
      <color rgb="FF000000"/>
      <name val="Arial Narrow"/>
      <family val="2"/>
    </font>
    <font>
      <sz val="11"/>
      <color rgb="FF000000"/>
      <name val="Arial"/>
      <family val="2"/>
    </font>
    <font>
      <sz val="14"/>
      <color rgb="FFFF0000"/>
      <name val="Arial Narrow"/>
      <family val="2"/>
    </font>
    <font>
      <sz val="10"/>
      <color theme="1"/>
      <name val="Arial"/>
      <family val="2"/>
    </font>
    <font>
      <sz val="10"/>
      <color theme="1"/>
      <name val="Calibri"/>
      <family val="2"/>
    </font>
    <font>
      <b/>
      <sz val="26"/>
      <color rgb="FF000000"/>
      <name val="Arial"/>
      <family val="2"/>
    </font>
    <font>
      <b/>
      <sz val="11"/>
      <color rgb="FF000000"/>
      <name val="Arial"/>
      <family val="2"/>
    </font>
    <font>
      <b/>
      <sz val="20"/>
      <color rgb="FF000000"/>
      <name val="Arial"/>
      <family val="2"/>
    </font>
    <font>
      <b/>
      <sz val="18"/>
      <color rgb="FF000000"/>
      <name val="Calibri"/>
      <family val="2"/>
    </font>
    <font>
      <b/>
      <sz val="8"/>
      <name val="Calibri"/>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0070C0"/>
        <bgColor indexed="64"/>
      </patternFill>
    </fill>
    <fill>
      <patternFill patternType="solid">
        <fgColor rgb="FF31859C"/>
        <bgColor indexed="64"/>
      </patternFill>
    </fill>
    <fill>
      <patternFill patternType="solid">
        <fgColor rgb="FF00B050"/>
        <bgColor indexed="64"/>
      </patternFill>
    </fill>
    <fill>
      <patternFill patternType="solid">
        <fgColor rgb="FF9BBB59"/>
        <bgColor indexed="64"/>
      </patternFill>
    </fill>
    <fill>
      <patternFill patternType="solid">
        <fgColor rgb="FFFAC090"/>
        <bgColor indexed="64"/>
      </patternFill>
    </fill>
    <fill>
      <patternFill patternType="solid">
        <fgColor rgb="FFFFFF00"/>
        <bgColor indexed="64"/>
      </patternFill>
    </fill>
    <fill>
      <patternFill patternType="solid">
        <fgColor rgb="FFC3D69B"/>
        <bgColor indexed="64"/>
      </patternFill>
    </fill>
    <fill>
      <patternFill patternType="solid">
        <fgColor rgb="FF4F81BD"/>
        <bgColor indexed="64"/>
      </patternFill>
    </fill>
    <fill>
      <patternFill patternType="solid">
        <fgColor rgb="FFEEECE1"/>
        <bgColor indexed="64"/>
      </patternFill>
    </fill>
    <fill>
      <patternFill patternType="solid">
        <fgColor rgb="FFD7E4BD"/>
        <bgColor indexed="64"/>
      </patternFill>
    </fill>
    <fill>
      <patternFill patternType="solid">
        <fgColor rgb="FFB9CDE5"/>
        <bgColor indexed="64"/>
      </patternFill>
    </fill>
    <fill>
      <patternFill patternType="solid">
        <fgColor rgb="FFCCC1DA"/>
        <bgColor indexed="64"/>
      </patternFill>
    </fill>
    <fill>
      <patternFill patternType="solid">
        <fgColor rgb="FFC4BD97"/>
        <bgColor indexed="64"/>
      </patternFill>
    </fill>
    <fill>
      <patternFill patternType="solid">
        <fgColor rgb="FFFCD5B5"/>
        <bgColor indexed="64"/>
      </patternFill>
    </fill>
    <fill>
      <patternFill patternType="solid">
        <fgColor theme="0"/>
        <bgColor indexed="64"/>
      </patternFill>
    </fill>
    <fill>
      <patternFill patternType="solid">
        <fgColor rgb="FFFFFF00"/>
        <bgColor indexed="64"/>
      </patternFill>
    </fill>
    <fill>
      <patternFill patternType="solid">
        <fgColor rgb="FFBFBFBF"/>
        <bgColor indexed="64"/>
      </patternFill>
    </fill>
    <fill>
      <patternFill patternType="solid">
        <fgColor rgb="FFF79646"/>
        <bgColor indexed="64"/>
      </patternFill>
    </fill>
    <fill>
      <patternFill patternType="solid">
        <fgColor rgb="FF95B3D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right style="thin"/>
      <top style="thin"/>
      <bottom style="thin"/>
    </border>
    <border>
      <left style="thin"/>
      <right style="thin"/>
      <top style="thin"/>
      <bottom/>
    </border>
    <border>
      <left style="thin"/>
      <right style="thin"/>
      <top/>
      <bottom style="thin"/>
    </border>
    <border>
      <left style="thin"/>
      <right style="thin"/>
      <top/>
      <bottom/>
    </border>
    <border>
      <left style="thin"/>
      <right style="thin"/>
      <top style="thin"/>
      <bottom style="medium"/>
    </border>
    <border>
      <left style="thin"/>
      <right/>
      <top style="thin"/>
      <bottom style="thin"/>
    </border>
    <border>
      <left style="thin"/>
      <right style="thin"/>
      <top style="medium"/>
      <bottom style="thin"/>
    </border>
    <border>
      <left style="medium"/>
      <right style="thin"/>
      <top style="medium"/>
      <bottom/>
    </border>
    <border>
      <left/>
      <right style="thin"/>
      <top style="thin"/>
      <bottom style="medium"/>
    </border>
    <border>
      <left/>
      <right style="thin"/>
      <top style="medium"/>
      <bottom style="thin"/>
    </border>
    <border>
      <left/>
      <right style="thin"/>
      <top/>
      <bottom style="thin"/>
    </border>
    <border>
      <left/>
      <right style="thin"/>
      <top style="thin"/>
      <bottom/>
    </border>
    <border>
      <left style="medium"/>
      <right style="thin"/>
      <top/>
      <bottom style="thin"/>
    </border>
    <border>
      <left style="thin"/>
      <right/>
      <top style="medium"/>
      <bottom style="thin"/>
    </border>
    <border>
      <left style="medium"/>
      <right style="thin"/>
      <top style="medium"/>
      <bottom style="thin"/>
    </border>
    <border>
      <left style="thin"/>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7" fillId="29" borderId="1" applyNumberFormat="0" applyAlignment="0" applyProtection="0"/>
    <xf numFmtId="0" fontId="4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0" fontId="0" fillId="0" borderId="0" applyBorder="0" applyProtection="0">
      <alignment/>
    </xf>
    <xf numFmtId="176" fontId="0" fillId="0" borderId="0" applyFont="0" applyFill="0" applyBorder="0" applyAlignment="0" applyProtection="0"/>
    <xf numFmtId="0" fontId="49" fillId="31" borderId="0" applyNumberFormat="0" applyBorder="0" applyAlignment="0" applyProtection="0"/>
    <xf numFmtId="0" fontId="0" fillId="32" borderId="4" applyNumberFormat="0" applyFont="0" applyAlignment="0" applyProtection="0"/>
    <xf numFmtId="9" fontId="0" fillId="0" borderId="0" applyBorder="0" applyProtection="0">
      <alignment/>
    </xf>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72">
    <xf numFmtId="0" fontId="0" fillId="0" borderId="0" xfId="0" applyAlignment="1">
      <alignment/>
    </xf>
    <xf numFmtId="0" fontId="0" fillId="0" borderId="0" xfId="0" applyAlignment="1">
      <alignment horizontal="center"/>
    </xf>
    <xf numFmtId="0" fontId="2" fillId="33" borderId="10" xfId="0" applyFont="1" applyFill="1" applyBorder="1" applyAlignment="1">
      <alignment horizontal="justify" vertical="center" wrapText="1"/>
    </xf>
    <xf numFmtId="0" fontId="57" fillId="33" borderId="0" xfId="0" applyFont="1" applyFill="1" applyAlignment="1">
      <alignment/>
    </xf>
    <xf numFmtId="0" fontId="3" fillId="33" borderId="0" xfId="0" applyFont="1" applyFill="1" applyBorder="1" applyAlignment="1">
      <alignment horizontal="left" vertical="center" wrapText="1"/>
    </xf>
    <xf numFmtId="0" fontId="58" fillId="33" borderId="0" xfId="0" applyFont="1" applyFill="1" applyBorder="1" applyAlignment="1">
      <alignment horizontal="center"/>
    </xf>
    <xf numFmtId="0" fontId="59" fillId="33" borderId="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60" fillId="33" borderId="0" xfId="0" applyFont="1" applyFill="1" applyBorder="1" applyAlignment="1">
      <alignment vertical="center"/>
    </xf>
    <xf numFmtId="0" fontId="57" fillId="33" borderId="0" xfId="0" applyFont="1" applyFill="1" applyAlignment="1">
      <alignment horizontal="center"/>
    </xf>
    <xf numFmtId="0" fontId="2" fillId="33" borderId="0" xfId="0" applyFont="1" applyFill="1" applyBorder="1" applyAlignment="1">
      <alignment horizontal="center" vertical="center" wrapText="1"/>
    </xf>
    <xf numFmtId="0" fontId="59" fillId="34" borderId="10"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0" fontId="2" fillId="38" borderId="10" xfId="0" applyFont="1" applyFill="1" applyBorder="1" applyAlignment="1">
      <alignment horizontal="center" vertical="center" wrapText="1"/>
    </xf>
    <xf numFmtId="0" fontId="2" fillId="39" borderId="10" xfId="0" applyFont="1" applyFill="1" applyBorder="1" applyAlignment="1">
      <alignment horizontal="center" vertical="center" wrapText="1"/>
    </xf>
    <xf numFmtId="0" fontId="2" fillId="40"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41" borderId="10"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3" xfId="0" applyFont="1" applyFill="1" applyBorder="1" applyAlignment="1">
      <alignment vertical="center" wrapText="1"/>
    </xf>
    <xf numFmtId="0" fontId="2" fillId="35" borderId="13" xfId="0" applyFont="1" applyFill="1" applyBorder="1" applyAlignment="1">
      <alignment horizontal="center" vertical="center" wrapText="1"/>
    </xf>
    <xf numFmtId="0" fontId="60" fillId="35" borderId="13" xfId="0" applyFont="1" applyFill="1" applyBorder="1" applyAlignment="1">
      <alignment/>
    </xf>
    <xf numFmtId="0" fontId="2" fillId="38" borderId="13"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58" fillId="33" borderId="14"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 fillId="33" borderId="10" xfId="0" applyFont="1" applyFill="1" applyBorder="1" applyAlignment="1" applyProtection="1">
      <alignment vertical="center" wrapText="1"/>
      <protection locked="0"/>
    </xf>
    <xf numFmtId="9" fontId="0" fillId="33" borderId="10" xfId="52" applyFont="1" applyFill="1" applyBorder="1" applyAlignment="1" applyProtection="1">
      <alignment horizontal="center" vertical="center" wrapText="1"/>
      <protection/>
    </xf>
    <xf numFmtId="0" fontId="58" fillId="33" borderId="10" xfId="0" applyFont="1" applyFill="1" applyBorder="1" applyAlignment="1" applyProtection="1">
      <alignment horizontal="center" vertical="center" wrapText="1"/>
      <protection locked="0"/>
    </xf>
    <xf numFmtId="0" fontId="0" fillId="42" borderId="10" xfId="0" applyFont="1" applyFill="1" applyBorder="1" applyAlignment="1" applyProtection="1">
      <alignment horizontal="center" vertical="center" wrapText="1"/>
      <protection locked="0"/>
    </xf>
    <xf numFmtId="0" fontId="58" fillId="33" borderId="12" xfId="0" applyFont="1" applyFill="1" applyBorder="1" applyAlignment="1" applyProtection="1">
      <alignment horizontal="center" vertical="center" wrapText="1"/>
      <protection locked="0"/>
    </xf>
    <xf numFmtId="179" fontId="58" fillId="33" borderId="10" xfId="0" applyNumberFormat="1" applyFont="1" applyFill="1" applyBorder="1" applyAlignment="1" applyProtection="1">
      <alignment horizontal="center" vertical="center" wrapText="1"/>
      <protection locked="0"/>
    </xf>
    <xf numFmtId="0" fontId="58" fillId="33" borderId="10" xfId="0" applyFont="1" applyFill="1" applyBorder="1" applyAlignment="1" applyProtection="1">
      <alignment horizontal="left" vertical="center" wrapText="1"/>
      <protection locked="0"/>
    </xf>
    <xf numFmtId="181" fontId="58" fillId="33" borderId="10" xfId="48" applyNumberFormat="1" applyFont="1" applyFill="1" applyBorder="1" applyAlignment="1" applyProtection="1">
      <alignment horizontal="center" vertical="center" wrapText="1"/>
      <protection locked="0"/>
    </xf>
    <xf numFmtId="9" fontId="3" fillId="33" borderId="10" xfId="52" applyFont="1" applyFill="1" applyBorder="1" applyAlignment="1" applyProtection="1">
      <alignment horizontal="center" vertical="center" wrapText="1"/>
      <protection/>
    </xf>
    <xf numFmtId="0" fontId="58" fillId="33" borderId="10" xfId="0" applyFont="1" applyFill="1" applyBorder="1" applyAlignment="1" applyProtection="1">
      <alignment horizontal="justify" vertical="center" wrapText="1"/>
      <protection locked="0"/>
    </xf>
    <xf numFmtId="0" fontId="58" fillId="33" borderId="10" xfId="52" applyNumberFormat="1" applyFont="1" applyFill="1" applyBorder="1" applyAlignment="1" applyProtection="1">
      <alignment horizontal="center" vertical="center" wrapText="1"/>
      <protection/>
    </xf>
    <xf numFmtId="9" fontId="58" fillId="33" borderId="10" xfId="52" applyFont="1" applyFill="1" applyBorder="1" applyAlignment="1" applyProtection="1">
      <alignment horizontal="center" vertical="center" wrapText="1"/>
      <protection locked="0"/>
    </xf>
    <xf numFmtId="182" fontId="58" fillId="33" borderId="10" xfId="52" applyNumberFormat="1" applyFont="1" applyFill="1" applyBorder="1" applyAlignment="1" applyProtection="1">
      <alignment horizontal="center" vertical="center" wrapText="1"/>
      <protection locked="0"/>
    </xf>
    <xf numFmtId="0" fontId="61" fillId="33" borderId="10" xfId="0" applyFont="1" applyFill="1" applyBorder="1" applyAlignment="1" applyProtection="1">
      <alignment horizontal="center" vertical="center" wrapText="1"/>
      <protection locked="0"/>
    </xf>
    <xf numFmtId="9" fontId="58" fillId="33" borderId="10" xfId="52" applyFont="1" applyFill="1" applyBorder="1" applyAlignment="1" applyProtection="1">
      <alignment horizontal="center" vertical="center" wrapText="1"/>
      <protection/>
    </xf>
    <xf numFmtId="9" fontId="3" fillId="33" borderId="10" xfId="52" applyFont="1" applyFill="1" applyBorder="1" applyAlignment="1" applyProtection="1">
      <alignment horizontal="center" vertical="center" wrapText="1"/>
      <protection locked="0"/>
    </xf>
    <xf numFmtId="0" fontId="62" fillId="0" borderId="10" xfId="0" applyFont="1" applyBorder="1" applyAlignment="1">
      <alignment horizontal="justify" vertical="center" wrapText="1"/>
    </xf>
    <xf numFmtId="0" fontId="0" fillId="33" borderId="10" xfId="0" applyFont="1" applyFill="1" applyBorder="1" applyAlignment="1" applyProtection="1">
      <alignment vertical="center" wrapText="1"/>
      <protection locked="0"/>
    </xf>
    <xf numFmtId="0" fontId="0" fillId="0" borderId="10" xfId="0" applyFont="1" applyBorder="1" applyAlignment="1" applyProtection="1">
      <alignment vertical="center" wrapText="1"/>
      <protection locked="0"/>
    </xf>
    <xf numFmtId="0" fontId="0" fillId="39" borderId="10" xfId="0" applyFont="1" applyFill="1" applyBorder="1" applyAlignment="1">
      <alignment vertical="center" wrapText="1"/>
    </xf>
    <xf numFmtId="0" fontId="58" fillId="39" borderId="10" xfId="0" applyFont="1" applyFill="1" applyBorder="1" applyAlignment="1" applyProtection="1">
      <alignment horizontal="center" vertical="center" wrapText="1"/>
      <protection locked="0"/>
    </xf>
    <xf numFmtId="0" fontId="61" fillId="33" borderId="10" xfId="0" applyFont="1" applyFill="1" applyBorder="1" applyAlignment="1" applyProtection="1">
      <alignment horizontal="justify" vertical="center" wrapText="1"/>
      <protection locked="0"/>
    </xf>
    <xf numFmtId="9" fontId="0" fillId="0" borderId="10" xfId="52" applyFont="1" applyBorder="1" applyAlignment="1" applyProtection="1">
      <alignment horizontal="center" vertical="center"/>
      <protection/>
    </xf>
    <xf numFmtId="0" fontId="58" fillId="33" borderId="10" xfId="0" applyFont="1" applyFill="1" applyBorder="1" applyAlignment="1">
      <alignment horizontal="left" vertical="center" wrapText="1"/>
    </xf>
    <xf numFmtId="0" fontId="0" fillId="39" borderId="10" xfId="0" applyFont="1" applyFill="1" applyBorder="1" applyAlignment="1" applyProtection="1">
      <alignment horizontal="left" vertical="center" wrapText="1"/>
      <protection locked="0"/>
    </xf>
    <xf numFmtId="9" fontId="58" fillId="33" borderId="10" xfId="0" applyNumberFormat="1" applyFont="1" applyFill="1" applyBorder="1" applyAlignment="1" applyProtection="1">
      <alignment horizontal="center" vertical="center" wrapText="1"/>
      <protection locked="0"/>
    </xf>
    <xf numFmtId="0" fontId="57" fillId="33" borderId="10" xfId="0" applyFont="1" applyFill="1" applyBorder="1" applyAlignment="1" applyProtection="1">
      <alignment horizontal="center" vertical="center"/>
      <protection locked="0"/>
    </xf>
    <xf numFmtId="181" fontId="58" fillId="33" borderId="10" xfId="0" applyNumberFormat="1" applyFont="1" applyFill="1" applyBorder="1" applyAlignment="1" applyProtection="1">
      <alignment horizontal="center" vertical="center" wrapText="1"/>
      <protection locked="0"/>
    </xf>
    <xf numFmtId="0" fontId="0" fillId="0" borderId="10" xfId="0" applyFont="1" applyBorder="1" applyAlignment="1">
      <alignment horizontal="left" vertical="center" wrapText="1"/>
    </xf>
    <xf numFmtId="0" fontId="61" fillId="33" borderId="10" xfId="0" applyFont="1" applyFill="1" applyBorder="1" applyAlignment="1" applyProtection="1">
      <alignment horizontal="left" vertical="center" wrapText="1"/>
      <protection locked="0"/>
    </xf>
    <xf numFmtId="0" fontId="5" fillId="39" borderId="10" xfId="0" applyFont="1" applyFill="1" applyBorder="1" applyAlignment="1">
      <alignment vertical="center" wrapText="1"/>
    </xf>
    <xf numFmtId="0" fontId="5" fillId="39" borderId="10" xfId="0" applyFont="1" applyFill="1" applyBorder="1" applyAlignment="1" applyProtection="1">
      <alignment horizontal="left" vertical="center" wrapText="1"/>
      <protection locked="0"/>
    </xf>
    <xf numFmtId="183" fontId="58" fillId="33" borderId="10" xfId="0" applyNumberFormat="1" applyFont="1" applyFill="1" applyBorder="1" applyAlignment="1" applyProtection="1">
      <alignment horizontal="center" vertical="center" wrapText="1"/>
      <protection locked="0"/>
    </xf>
    <xf numFmtId="9" fontId="0" fillId="33" borderId="10" xfId="52" applyFont="1" applyFill="1" applyBorder="1" applyAlignment="1" applyProtection="1">
      <alignment horizontal="center" vertical="center"/>
      <protection/>
    </xf>
    <xf numFmtId="0" fontId="0" fillId="0" borderId="16" xfId="0" applyFont="1" applyBorder="1" applyAlignment="1">
      <alignment horizontal="left" vertical="center" wrapText="1"/>
    </xf>
    <xf numFmtId="0" fontId="58" fillId="33" borderId="16" xfId="0" applyFont="1" applyFill="1" applyBorder="1" applyAlignment="1" applyProtection="1">
      <alignment horizontal="center" vertical="center" wrapText="1"/>
      <protection locked="0"/>
    </xf>
    <xf numFmtId="0" fontId="58" fillId="33" borderId="16" xfId="0" applyFont="1" applyFill="1" applyBorder="1" applyAlignment="1">
      <alignment horizontal="center" vertical="center" wrapText="1"/>
    </xf>
    <xf numFmtId="9" fontId="58" fillId="33" borderId="16" xfId="0" applyNumberFormat="1" applyFont="1" applyFill="1" applyBorder="1" applyAlignment="1" applyProtection="1">
      <alignment horizontal="center" vertical="center" wrapText="1"/>
      <protection locked="0"/>
    </xf>
    <xf numFmtId="0" fontId="2" fillId="33" borderId="17" xfId="0" applyFont="1" applyFill="1" applyBorder="1" applyAlignment="1">
      <alignment horizontal="center" vertical="center" wrapText="1"/>
    </xf>
    <xf numFmtId="9" fontId="63" fillId="33" borderId="10" xfId="52" applyFont="1" applyFill="1" applyBorder="1" applyAlignment="1" applyProtection="1">
      <alignment horizontal="center" vertical="center" wrapText="1"/>
      <protection locked="0"/>
    </xf>
    <xf numFmtId="9" fontId="6" fillId="33" borderId="10" xfId="52" applyFont="1" applyFill="1" applyBorder="1" applyAlignment="1" applyProtection="1">
      <alignment horizontal="center" vertical="center" wrapText="1"/>
      <protection/>
    </xf>
    <xf numFmtId="0" fontId="58" fillId="33" borderId="0" xfId="0" applyFont="1" applyFill="1" applyBorder="1" applyAlignment="1">
      <alignment vertical="center" wrapText="1"/>
    </xf>
    <xf numFmtId="0" fontId="58" fillId="33" borderId="0" xfId="0" applyFont="1" applyFill="1" applyAlignment="1">
      <alignment/>
    </xf>
    <xf numFmtId="0" fontId="60" fillId="33" borderId="0" xfId="0" applyFont="1" applyFill="1" applyBorder="1" applyAlignment="1">
      <alignment horizontal="right" vertical="center" wrapText="1"/>
    </xf>
    <xf numFmtId="9" fontId="3" fillId="33" borderId="0" xfId="52" applyFont="1" applyFill="1" applyBorder="1" applyAlignment="1" applyProtection="1">
      <alignment horizontal="center" vertical="center" wrapText="1"/>
      <protection/>
    </xf>
    <xf numFmtId="0" fontId="57" fillId="33" borderId="0" xfId="0" applyFont="1" applyFill="1" applyBorder="1" applyAlignment="1">
      <alignment/>
    </xf>
    <xf numFmtId="0" fontId="60" fillId="33" borderId="0" xfId="0" applyFont="1" applyFill="1" applyBorder="1" applyAlignment="1">
      <alignment vertical="top" wrapText="1"/>
    </xf>
    <xf numFmtId="0" fontId="60" fillId="33" borderId="0"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8" fillId="33" borderId="10" xfId="0" applyFont="1" applyFill="1" applyBorder="1" applyAlignment="1">
      <alignment horizontal="center" vertical="top" wrapText="1"/>
    </xf>
    <xf numFmtId="0" fontId="57" fillId="33" borderId="0" xfId="0" applyFont="1" applyFill="1" applyAlignment="1">
      <alignment vertical="top" wrapText="1"/>
    </xf>
    <xf numFmtId="0" fontId="61" fillId="0" borderId="0" xfId="0" applyFont="1" applyAlignment="1">
      <alignment horizontal="justify"/>
    </xf>
    <xf numFmtId="0" fontId="0" fillId="0" borderId="0" xfId="0" applyAlignment="1">
      <alignment wrapText="1"/>
    </xf>
    <xf numFmtId="0" fontId="64" fillId="43" borderId="12" xfId="0" applyFont="1" applyFill="1" applyBorder="1" applyAlignment="1">
      <alignment horizontal="justify" vertical="center" wrapText="1"/>
    </xf>
    <xf numFmtId="0" fontId="65" fillId="0" borderId="14" xfId="0" applyFont="1" applyBorder="1" applyAlignment="1">
      <alignment horizontal="justify" vertical="center" wrapText="1"/>
    </xf>
    <xf numFmtId="0" fontId="65" fillId="0" borderId="10" xfId="0" applyFont="1" applyBorder="1" applyAlignment="1">
      <alignment horizontal="center" vertical="center" wrapText="1"/>
    </xf>
    <xf numFmtId="0" fontId="65" fillId="0" borderId="10" xfId="0" applyFont="1" applyBorder="1" applyAlignment="1">
      <alignment horizontal="justify" vertical="center" wrapText="1"/>
    </xf>
    <xf numFmtId="0" fontId="65" fillId="0" borderId="18" xfId="0" applyFont="1" applyBorder="1" applyAlignment="1">
      <alignment horizontal="justify" vertical="center" wrapText="1"/>
    </xf>
    <xf numFmtId="0" fontId="64" fillId="33" borderId="12" xfId="0" applyFont="1" applyFill="1" applyBorder="1" applyAlignment="1">
      <alignment horizontal="justify" vertical="center" wrapText="1"/>
    </xf>
    <xf numFmtId="0" fontId="65" fillId="0" borderId="19" xfId="0" applyFont="1" applyBorder="1" applyAlignment="1">
      <alignment horizontal="justify" vertical="center" wrapText="1"/>
    </xf>
    <xf numFmtId="0" fontId="9" fillId="44" borderId="10" xfId="0" applyFont="1" applyFill="1" applyBorder="1" applyAlignment="1">
      <alignment horizontal="center" vertical="center" wrapText="1"/>
    </xf>
    <xf numFmtId="0" fontId="9" fillId="44" borderId="10" xfId="0" applyFont="1" applyFill="1" applyBorder="1" applyAlignment="1">
      <alignment horizontal="justify" vertical="center" wrapText="1"/>
    </xf>
    <xf numFmtId="0" fontId="65" fillId="0" borderId="13" xfId="0" applyFont="1" applyBorder="1" applyAlignment="1">
      <alignment horizontal="justify" vertical="center" wrapText="1"/>
    </xf>
    <xf numFmtId="0" fontId="64" fillId="44" borderId="12" xfId="0" applyFont="1" applyFill="1" applyBorder="1" applyAlignment="1">
      <alignment horizontal="justify" vertical="center" wrapText="1"/>
    </xf>
    <xf numFmtId="0" fontId="64" fillId="44" borderId="20" xfId="0" applyFont="1" applyFill="1" applyBorder="1" applyAlignment="1">
      <alignment horizontal="justify" vertical="center" wrapText="1"/>
    </xf>
    <xf numFmtId="0" fontId="9" fillId="39" borderId="21" xfId="0" applyFont="1" applyFill="1" applyBorder="1" applyAlignment="1">
      <alignment horizontal="justify" vertical="center" wrapText="1"/>
    </xf>
    <xf numFmtId="0" fontId="9" fillId="39" borderId="12" xfId="0" applyFont="1" applyFill="1" applyBorder="1" applyAlignment="1">
      <alignment horizontal="justify" vertical="center" wrapText="1"/>
    </xf>
    <xf numFmtId="0" fontId="9" fillId="45" borderId="10" xfId="0" applyFont="1" applyFill="1" applyBorder="1" applyAlignment="1">
      <alignment horizontal="justify" vertical="center" wrapText="1"/>
    </xf>
    <xf numFmtId="0" fontId="65" fillId="0" borderId="16" xfId="0" applyFont="1" applyBorder="1" applyAlignment="1">
      <alignment horizontal="justify" vertical="center" wrapText="1"/>
    </xf>
    <xf numFmtId="0" fontId="9" fillId="45" borderId="12" xfId="0" applyFont="1" applyFill="1" applyBorder="1" applyAlignment="1">
      <alignment horizontal="justify" vertical="center" wrapText="1"/>
    </xf>
    <xf numFmtId="0" fontId="9" fillId="46" borderId="12" xfId="0" applyFont="1" applyFill="1" applyBorder="1" applyAlignment="1">
      <alignment horizontal="justify" vertical="center" wrapText="1"/>
    </xf>
    <xf numFmtId="0" fontId="64" fillId="46" borderId="22" xfId="0" applyFont="1" applyFill="1" applyBorder="1" applyAlignment="1">
      <alignment horizontal="justify" vertical="center" wrapText="1"/>
    </xf>
    <xf numFmtId="0" fontId="64" fillId="46" borderId="12" xfId="0" applyFont="1" applyFill="1" applyBorder="1" applyAlignment="1">
      <alignment horizontal="justify" vertical="center" wrapText="1"/>
    </xf>
    <xf numFmtId="0" fontId="9" fillId="46" borderId="10" xfId="0" applyFont="1" applyFill="1" applyBorder="1" applyAlignment="1">
      <alignment vertical="center" wrapText="1"/>
    </xf>
    <xf numFmtId="0" fontId="64" fillId="47" borderId="21" xfId="0" applyFont="1" applyFill="1" applyBorder="1" applyAlignment="1">
      <alignment horizontal="justify" vertical="center" wrapText="1"/>
    </xf>
    <xf numFmtId="0" fontId="64" fillId="47" borderId="12" xfId="0" applyFont="1" applyFill="1" applyBorder="1" applyAlignment="1">
      <alignment horizontal="justify" vertical="center" wrapText="1"/>
    </xf>
    <xf numFmtId="0" fontId="9" fillId="47" borderId="12" xfId="0" applyFont="1" applyFill="1" applyBorder="1" applyAlignment="1">
      <alignment horizontal="justify" vertical="center" wrapText="1"/>
    </xf>
    <xf numFmtId="0" fontId="66" fillId="47" borderId="12" xfId="0" applyFont="1" applyFill="1" applyBorder="1" applyAlignment="1">
      <alignment horizontal="justify" vertical="center" wrapText="1"/>
    </xf>
    <xf numFmtId="0" fontId="64" fillId="47" borderId="23" xfId="0" applyFont="1" applyFill="1" applyBorder="1" applyAlignment="1">
      <alignment horizontal="left" vertical="center" wrapText="1"/>
    </xf>
    <xf numFmtId="0" fontId="64" fillId="47" borderId="20" xfId="0" applyFont="1" applyFill="1" applyBorder="1" applyAlignment="1">
      <alignment horizontal="justify" vertical="center" wrapText="1"/>
    </xf>
    <xf numFmtId="0" fontId="9" fillId="47" borderId="21" xfId="0" applyFont="1" applyFill="1" applyBorder="1" applyAlignment="1">
      <alignment horizontal="justify" vertical="center" wrapText="1"/>
    </xf>
    <xf numFmtId="0" fontId="9" fillId="47" borderId="20" xfId="0" applyFont="1" applyFill="1" applyBorder="1" applyAlignment="1">
      <alignment horizontal="justify" vertical="center" wrapText="1"/>
    </xf>
    <xf numFmtId="0" fontId="0" fillId="0" borderId="0" xfId="0" applyAlignment="1">
      <alignment horizontal="center" vertical="center"/>
    </xf>
    <xf numFmtId="0" fontId="58" fillId="33" borderId="10" xfId="0" applyFont="1" applyFill="1" applyBorder="1" applyAlignment="1">
      <alignment horizontal="center" vertical="center" wrapText="1"/>
    </xf>
    <xf numFmtId="9" fontId="67" fillId="48" borderId="18" xfId="52" applyFont="1" applyFill="1" applyBorder="1" applyAlignment="1">
      <alignment horizontal="center" vertical="center" wrapText="1"/>
    </xf>
    <xf numFmtId="9" fontId="67" fillId="48" borderId="18" xfId="52" applyFont="1" applyFill="1" applyBorder="1" applyAlignment="1" applyProtection="1">
      <alignment horizontal="center" vertical="center" wrapText="1"/>
      <protection locked="0"/>
    </xf>
    <xf numFmtId="9" fontId="3" fillId="48" borderId="18" xfId="52" applyFont="1" applyFill="1" applyBorder="1" applyAlignment="1">
      <alignment horizontal="center" vertical="center" wrapText="1"/>
    </xf>
    <xf numFmtId="0" fontId="67" fillId="48" borderId="18" xfId="0" applyFont="1" applyFill="1" applyBorder="1" applyAlignment="1" applyProtection="1">
      <alignment horizontal="center" vertical="center" wrapText="1"/>
      <protection locked="0"/>
    </xf>
    <xf numFmtId="0" fontId="67" fillId="0" borderId="18" xfId="0" applyFont="1" applyFill="1" applyBorder="1" applyAlignment="1" applyProtection="1">
      <alignment horizontal="center" vertical="center" wrapText="1"/>
      <protection locked="0"/>
    </xf>
    <xf numFmtId="9" fontId="67" fillId="0" borderId="18" xfId="52" applyFont="1" applyFill="1" applyBorder="1" applyAlignment="1" applyProtection="1">
      <alignment horizontal="center" vertical="center" wrapText="1"/>
      <protection locked="0"/>
    </xf>
    <xf numFmtId="0" fontId="10" fillId="49" borderId="24" xfId="0" applyFont="1" applyFill="1" applyBorder="1" applyAlignment="1">
      <alignment vertical="center" wrapText="1"/>
    </xf>
    <xf numFmtId="9" fontId="10" fillId="48" borderId="14" xfId="52" applyFont="1" applyFill="1" applyBorder="1" applyAlignment="1">
      <alignment horizontal="center" vertical="center" wrapText="1"/>
    </xf>
    <xf numFmtId="0" fontId="10" fillId="49" borderId="14" xfId="0" applyFont="1" applyFill="1" applyBorder="1" applyAlignment="1" applyProtection="1">
      <alignment horizontal="center" vertical="center" wrapText="1"/>
      <protection locked="0"/>
    </xf>
    <xf numFmtId="0" fontId="10" fillId="48" borderId="14" xfId="0" applyFont="1" applyFill="1" applyBorder="1" applyAlignment="1">
      <alignment vertical="center" wrapText="1"/>
    </xf>
    <xf numFmtId="0" fontId="10" fillId="49" borderId="14" xfId="0" applyFont="1" applyFill="1" applyBorder="1" applyAlignment="1">
      <alignment horizontal="left" vertical="center" wrapText="1"/>
    </xf>
    <xf numFmtId="0" fontId="10" fillId="48" borderId="14" xfId="0" applyFont="1" applyFill="1" applyBorder="1" applyAlignment="1" applyProtection="1">
      <alignment horizontal="center" vertical="center" wrapText="1"/>
      <protection locked="0"/>
    </xf>
    <xf numFmtId="0" fontId="10" fillId="48" borderId="14" xfId="0" applyFont="1" applyFill="1" applyBorder="1" applyAlignment="1">
      <alignment horizontal="center" vertical="center" wrapText="1"/>
    </xf>
    <xf numFmtId="9" fontId="67" fillId="48" borderId="18" xfId="0" applyNumberFormat="1" applyFont="1" applyFill="1" applyBorder="1" applyAlignment="1" applyProtection="1">
      <alignment horizontal="center" vertical="center" wrapText="1"/>
      <protection locked="0"/>
    </xf>
    <xf numFmtId="0" fontId="68" fillId="48" borderId="18" xfId="0" applyNumberFormat="1" applyFont="1" applyFill="1" applyBorder="1" applyAlignment="1" applyProtection="1">
      <alignment horizontal="center" vertical="center"/>
      <protection locked="0"/>
    </xf>
    <xf numFmtId="0" fontId="67" fillId="48" borderId="18" xfId="0" applyFont="1" applyFill="1" applyBorder="1" applyAlignment="1">
      <alignment horizontal="center" vertical="center" wrapText="1"/>
    </xf>
    <xf numFmtId="0" fontId="67" fillId="48" borderId="25" xfId="0" applyFont="1" applyFill="1" applyBorder="1" applyAlignment="1" applyProtection="1">
      <alignment horizontal="center" vertical="center" wrapText="1"/>
      <protection locked="0"/>
    </xf>
    <xf numFmtId="0" fontId="67" fillId="48" borderId="26" xfId="0" applyFont="1" applyFill="1" applyBorder="1" applyAlignment="1" applyProtection="1">
      <alignment horizontal="center" vertical="center" wrapText="1"/>
      <protection locked="0"/>
    </xf>
    <xf numFmtId="0" fontId="67" fillId="48" borderId="18" xfId="0" applyFont="1" applyFill="1" applyBorder="1" applyAlignment="1" applyProtection="1">
      <alignment horizontal="left" vertical="center" wrapText="1"/>
      <protection locked="0"/>
    </xf>
    <xf numFmtId="181" fontId="67" fillId="48" borderId="27" xfId="48" applyNumberFormat="1" applyFont="1" applyFill="1" applyBorder="1" applyAlignment="1" applyProtection="1">
      <alignment horizontal="center" vertical="center" wrapText="1"/>
      <protection locked="0"/>
    </xf>
    <xf numFmtId="0" fontId="67" fillId="48" borderId="18" xfId="52" applyNumberFormat="1" applyFont="1" applyFill="1" applyBorder="1" applyAlignment="1">
      <alignment horizontal="center" vertical="center" wrapText="1"/>
    </xf>
    <xf numFmtId="9" fontId="3" fillId="0" borderId="18" xfId="52"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60" fillId="33" borderId="0" xfId="0" applyFont="1" applyFill="1" applyBorder="1" applyAlignment="1">
      <alignment horizontal="right" vertical="center" wrapText="1"/>
    </xf>
    <xf numFmtId="0" fontId="58" fillId="33" borderId="10" xfId="0" applyFont="1" applyFill="1" applyBorder="1" applyAlignment="1">
      <alignment horizontal="center" vertical="top" wrapText="1"/>
    </xf>
    <xf numFmtId="0" fontId="59" fillId="33" borderId="10" xfId="0" applyFont="1" applyFill="1" applyBorder="1" applyAlignment="1">
      <alignment horizontal="center" vertical="top" wrapText="1"/>
    </xf>
    <xf numFmtId="0" fontId="60" fillId="33" borderId="0" xfId="0" applyFont="1" applyFill="1" applyBorder="1" applyAlignment="1">
      <alignment horizontal="justify" vertical="center" wrapText="1"/>
    </xf>
    <xf numFmtId="0" fontId="2" fillId="40" borderId="10" xfId="0" applyFont="1" applyFill="1" applyBorder="1" applyAlignment="1">
      <alignment horizontal="center" vertical="center" wrapText="1"/>
    </xf>
    <xf numFmtId="0" fontId="2" fillId="38" borderId="10" xfId="0" applyFont="1" applyFill="1" applyBorder="1" applyAlignment="1">
      <alignment horizontal="center" vertical="center" wrapText="1"/>
    </xf>
    <xf numFmtId="0" fontId="58" fillId="33" borderId="14" xfId="0" applyFont="1" applyFill="1" applyBorder="1" applyAlignment="1">
      <alignment horizontal="center" vertical="center" wrapText="1"/>
    </xf>
    <xf numFmtId="0" fontId="69" fillId="50" borderId="10" xfId="0" applyFont="1" applyFill="1" applyBorder="1" applyAlignment="1" applyProtection="1">
      <alignment horizontal="center" vertical="center" wrapText="1"/>
      <protection locked="0"/>
    </xf>
    <xf numFmtId="0" fontId="58" fillId="33" borderId="10" xfId="0" applyFont="1" applyFill="1" applyBorder="1" applyAlignment="1" applyProtection="1">
      <alignment horizontal="center" vertical="center" wrapText="1"/>
      <protection locked="0"/>
    </xf>
    <xf numFmtId="0" fontId="70" fillId="37" borderId="10" xfId="0" applyFont="1" applyFill="1" applyBorder="1" applyAlignment="1" applyProtection="1">
      <alignment horizontal="center" vertical="center" wrapText="1"/>
      <protection locked="0"/>
    </xf>
    <xf numFmtId="0" fontId="70" fillId="51" borderId="10" xfId="0" applyFont="1" applyFill="1" applyBorder="1" applyAlignment="1" applyProtection="1">
      <alignment horizontal="center" vertical="center" wrapText="1"/>
      <protection locked="0"/>
    </xf>
    <xf numFmtId="0" fontId="61" fillId="33" borderId="10" xfId="0" applyFont="1" applyFill="1" applyBorder="1" applyAlignment="1" applyProtection="1">
      <alignment horizontal="center" vertical="center" wrapText="1"/>
      <protection locked="0"/>
    </xf>
    <xf numFmtId="0" fontId="70" fillId="39" borderId="10" xfId="0" applyFont="1" applyFill="1" applyBorder="1" applyAlignment="1" applyProtection="1">
      <alignment horizontal="center" vertical="center" wrapText="1"/>
      <protection locked="0"/>
    </xf>
    <xf numFmtId="0" fontId="71" fillId="37" borderId="10" xfId="0" applyFont="1" applyFill="1" applyBorder="1" applyAlignment="1" applyProtection="1">
      <alignment horizontal="center" vertical="center" wrapText="1"/>
      <protection locked="0"/>
    </xf>
    <xf numFmtId="9" fontId="3" fillId="33" borderId="10" xfId="52" applyFont="1" applyFill="1" applyBorder="1" applyAlignment="1" applyProtection="1">
      <alignment horizontal="center" vertical="center" wrapText="1"/>
      <protection locked="0"/>
    </xf>
    <xf numFmtId="0" fontId="2" fillId="36" borderId="10" xfId="0" applyFont="1" applyFill="1" applyBorder="1" applyAlignment="1">
      <alignment horizontal="center" vertical="center" wrapText="1"/>
    </xf>
    <xf numFmtId="0" fontId="2" fillId="39" borderId="10"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59" fillId="38"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0" fontId="59" fillId="40" borderId="10" xfId="0" applyFont="1" applyFill="1" applyBorder="1" applyAlignment="1">
      <alignment horizontal="center" vertical="center" wrapText="1"/>
    </xf>
    <xf numFmtId="0" fontId="60" fillId="33" borderId="0" xfId="0" applyFont="1" applyFill="1" applyBorder="1" applyAlignment="1">
      <alignment horizontal="center" vertical="center"/>
    </xf>
    <xf numFmtId="0" fontId="57" fillId="33" borderId="0" xfId="0" applyFont="1" applyFill="1" applyBorder="1" applyAlignment="1">
      <alignment horizontal="center"/>
    </xf>
    <xf numFmtId="0" fontId="2" fillId="33" borderId="0" xfId="0" applyFont="1" applyFill="1" applyBorder="1" applyAlignment="1">
      <alignment horizontal="center" vertical="center" wrapText="1"/>
    </xf>
    <xf numFmtId="0" fontId="59" fillId="36" borderId="10" xfId="0" applyFont="1" applyFill="1" applyBorder="1" applyAlignment="1">
      <alignment horizontal="center" vertical="center" wrapText="1"/>
    </xf>
    <xf numFmtId="0" fontId="59" fillId="33" borderId="0" xfId="0" applyFont="1" applyFill="1" applyBorder="1" applyAlignment="1">
      <alignment horizontal="center" vertical="center" wrapText="1"/>
    </xf>
    <xf numFmtId="0" fontId="59" fillId="34" borderId="10" xfId="0" applyFont="1" applyFill="1" applyBorder="1" applyAlignment="1">
      <alignment horizontal="center" vertical="center" wrapText="1"/>
    </xf>
    <xf numFmtId="0" fontId="59" fillId="35" borderId="10" xfId="0" applyFont="1" applyFill="1" applyBorder="1" applyAlignment="1">
      <alignment horizontal="center" vertical="center" wrapText="1"/>
    </xf>
    <xf numFmtId="0" fontId="59" fillId="39" borderId="10" xfId="0" applyFont="1" applyFill="1" applyBorder="1" applyAlignment="1">
      <alignment horizontal="center" vertical="center" wrapText="1"/>
    </xf>
    <xf numFmtId="0" fontId="2" fillId="33" borderId="10" xfId="0" applyFont="1" applyFill="1" applyBorder="1" applyAlignment="1">
      <alignment horizontal="justify" vertical="center" wrapText="1"/>
    </xf>
    <xf numFmtId="178" fontId="72" fillId="52" borderId="10" xfId="0" applyNumberFormat="1" applyFont="1" applyFill="1" applyBorder="1" applyAlignment="1">
      <alignment horizontal="center" vertical="center"/>
    </xf>
    <xf numFmtId="0" fontId="72" fillId="44" borderId="10" xfId="0" applyFont="1" applyFill="1" applyBorder="1" applyAlignment="1">
      <alignment horizontal="center" vertical="center"/>
    </xf>
    <xf numFmtId="9" fontId="0" fillId="0" borderId="10" xfId="52" applyBorder="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141">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B050"/>
      <rgbColor rgb="00BFBFBF"/>
      <rgbColor rgb="00808080"/>
      <rgbColor rgb="009999FF"/>
      <rgbColor rgb="00993366"/>
      <rgbColor rgb="00EEECE1"/>
      <rgbColor rgb="00C3D69B"/>
      <rgbColor rgb="00660066"/>
      <rgbColor rgb="00FF8080"/>
      <rgbColor rgb="000070C0"/>
      <rgbColor rgb="00B9CDE5"/>
      <rgbColor rgb="00000080"/>
      <rgbColor rgb="00FF00FF"/>
      <rgbColor rgb="00FFFF00"/>
      <rgbColor rgb="0000FFFF"/>
      <rgbColor rgb="00800080"/>
      <rgbColor rgb="00800000"/>
      <rgbColor rgb="00008080"/>
      <rgbColor rgb="000000FF"/>
      <rgbColor rgb="0000CCFF"/>
      <rgbColor rgb="00CCFFFF"/>
      <rgbColor rgb="00D7E4BD"/>
      <rgbColor rgb="00FCD5B5"/>
      <rgbColor rgb="0095B3D7"/>
      <rgbColor rgb="00FF99CC"/>
      <rgbColor rgb="00CCC1DA"/>
      <rgbColor rgb="00FAC090"/>
      <rgbColor rgb="003366FF"/>
      <rgbColor rgb="0033CCCC"/>
      <rgbColor rgb="009BBB59"/>
      <rgbColor rgb="00FFCC00"/>
      <rgbColor rgb="00F79646"/>
      <rgbColor rgb="00FF6600"/>
      <rgbColor rgb="004F81BD"/>
      <rgbColor rgb="00C4BD97"/>
      <rgbColor rgb="00003366"/>
      <rgbColor rgb="0031859C"/>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2667000</xdr:colOff>
      <xdr:row>21</xdr:row>
      <xdr:rowOff>209550</xdr:rowOff>
    </xdr:to>
    <xdr:sp fLocksText="0">
      <xdr:nvSpPr>
        <xdr:cNvPr id="1" name="shapetype_202" hidden="1"/>
        <xdr:cNvSpPr txBox="1">
          <a:spLocks noChangeArrowheads="1"/>
        </xdr:cNvSpPr>
      </xdr:nvSpPr>
      <xdr:spPr>
        <a:xfrm>
          <a:off x="0" y="0"/>
          <a:ext cx="9525000" cy="10887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2667000</xdr:colOff>
      <xdr:row>21</xdr:row>
      <xdr:rowOff>209550</xdr:rowOff>
    </xdr:to>
    <xdr:sp fLocksText="0">
      <xdr:nvSpPr>
        <xdr:cNvPr id="2" name="shapetype_202" hidden="1"/>
        <xdr:cNvSpPr txBox="1">
          <a:spLocks noChangeArrowheads="1"/>
        </xdr:cNvSpPr>
      </xdr:nvSpPr>
      <xdr:spPr>
        <a:xfrm>
          <a:off x="0" y="0"/>
          <a:ext cx="9525000" cy="10887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2667000</xdr:colOff>
      <xdr:row>21</xdr:row>
      <xdr:rowOff>209550</xdr:rowOff>
    </xdr:to>
    <xdr:sp fLocksText="0">
      <xdr:nvSpPr>
        <xdr:cNvPr id="3" name="shapetype_202" hidden="1"/>
        <xdr:cNvSpPr txBox="1">
          <a:spLocks noChangeArrowheads="1"/>
        </xdr:cNvSpPr>
      </xdr:nvSpPr>
      <xdr:spPr>
        <a:xfrm>
          <a:off x="0" y="0"/>
          <a:ext cx="9525000" cy="10887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2667000</xdr:colOff>
      <xdr:row>21</xdr:row>
      <xdr:rowOff>209550</xdr:rowOff>
    </xdr:to>
    <xdr:sp fLocksText="0">
      <xdr:nvSpPr>
        <xdr:cNvPr id="4" name="shapetype_202" hidden="1"/>
        <xdr:cNvSpPr txBox="1">
          <a:spLocks noChangeArrowheads="1"/>
        </xdr:cNvSpPr>
      </xdr:nvSpPr>
      <xdr:spPr>
        <a:xfrm>
          <a:off x="0" y="0"/>
          <a:ext cx="9525000" cy="10887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2667000</xdr:colOff>
      <xdr:row>21</xdr:row>
      <xdr:rowOff>209550</xdr:rowOff>
    </xdr:to>
    <xdr:sp fLocksText="0">
      <xdr:nvSpPr>
        <xdr:cNvPr id="5" name="shapetype_202" hidden="1"/>
        <xdr:cNvSpPr txBox="1">
          <a:spLocks noChangeArrowheads="1"/>
        </xdr:cNvSpPr>
      </xdr:nvSpPr>
      <xdr:spPr>
        <a:xfrm>
          <a:off x="0" y="0"/>
          <a:ext cx="9525000" cy="10887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2667000</xdr:colOff>
      <xdr:row>21</xdr:row>
      <xdr:rowOff>209550</xdr:rowOff>
    </xdr:to>
    <xdr:sp fLocksText="0">
      <xdr:nvSpPr>
        <xdr:cNvPr id="6" name="shapetype_202" hidden="1"/>
        <xdr:cNvSpPr txBox="1">
          <a:spLocks noChangeArrowheads="1"/>
        </xdr:cNvSpPr>
      </xdr:nvSpPr>
      <xdr:spPr>
        <a:xfrm>
          <a:off x="0" y="0"/>
          <a:ext cx="9525000" cy="10887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2667000</xdr:colOff>
      <xdr:row>21</xdr:row>
      <xdr:rowOff>209550</xdr:rowOff>
    </xdr:to>
    <xdr:sp fLocksText="0">
      <xdr:nvSpPr>
        <xdr:cNvPr id="7" name="shapetype_202" hidden="1"/>
        <xdr:cNvSpPr txBox="1">
          <a:spLocks noChangeArrowheads="1"/>
        </xdr:cNvSpPr>
      </xdr:nvSpPr>
      <xdr:spPr>
        <a:xfrm>
          <a:off x="0" y="0"/>
          <a:ext cx="9525000" cy="10887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2667000</xdr:colOff>
      <xdr:row>21</xdr:row>
      <xdr:rowOff>209550</xdr:rowOff>
    </xdr:to>
    <xdr:sp fLocksText="0">
      <xdr:nvSpPr>
        <xdr:cNvPr id="8" name="shapetype_202" hidden="1"/>
        <xdr:cNvSpPr txBox="1">
          <a:spLocks noChangeArrowheads="1"/>
        </xdr:cNvSpPr>
      </xdr:nvSpPr>
      <xdr:spPr>
        <a:xfrm>
          <a:off x="0" y="0"/>
          <a:ext cx="9525000" cy="10887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161925</xdr:colOff>
      <xdr:row>0</xdr:row>
      <xdr:rowOff>0</xdr:rowOff>
    </xdr:from>
    <xdr:to>
      <xdr:col>3</xdr:col>
      <xdr:colOff>0</xdr:colOff>
      <xdr:row>18</xdr:row>
      <xdr:rowOff>828675</xdr:rowOff>
    </xdr:to>
    <xdr:sp>
      <xdr:nvSpPr>
        <xdr:cNvPr id="1" name="CustomShape 1"/>
        <xdr:cNvSpPr>
          <a:spLocks/>
        </xdr:cNvSpPr>
      </xdr:nvSpPr>
      <xdr:spPr>
        <a:xfrm>
          <a:off x="161925" y="0"/>
          <a:ext cx="7172325"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0</xdr:col>
      <xdr:colOff>161925</xdr:colOff>
      <xdr:row>0</xdr:row>
      <xdr:rowOff>0</xdr:rowOff>
    </xdr:from>
    <xdr:ext cx="9525000" cy="9525000"/>
    <xdr:sp>
      <xdr:nvSpPr>
        <xdr:cNvPr id="2" name="CustomShape 1"/>
        <xdr:cNvSpPr>
          <a:spLocks/>
        </xdr:cNvSpPr>
      </xdr:nvSpPr>
      <xdr:spPr>
        <a:xfrm>
          <a:off x="161925" y="0"/>
          <a:ext cx="9525000" cy="95250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104775</xdr:colOff>
      <xdr:row>0</xdr:row>
      <xdr:rowOff>0</xdr:rowOff>
    </xdr:from>
    <xdr:ext cx="9525000" cy="9525000"/>
    <xdr:sp>
      <xdr:nvSpPr>
        <xdr:cNvPr id="3" name="CustomShape 1"/>
        <xdr:cNvSpPr>
          <a:spLocks/>
        </xdr:cNvSpPr>
      </xdr:nvSpPr>
      <xdr:spPr>
        <a:xfrm>
          <a:off x="104775" y="0"/>
          <a:ext cx="9525000" cy="95250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0</xdr:colOff>
      <xdr:row>0</xdr:row>
      <xdr:rowOff>0</xdr:rowOff>
    </xdr:from>
    <xdr:to>
      <xdr:col>3</xdr:col>
      <xdr:colOff>2190750</xdr:colOff>
      <xdr:row>18</xdr:row>
      <xdr:rowOff>828675</xdr:rowOff>
    </xdr:to>
    <xdr:sp fLocksText="0">
      <xdr:nvSpPr>
        <xdr:cNvPr id="4" name="shapetype_202" hidden="1"/>
        <xdr:cNvSpPr txBox="1">
          <a:spLocks noChangeArrowheads="1"/>
        </xdr:cNvSpPr>
      </xdr:nvSpPr>
      <xdr:spPr>
        <a:xfrm>
          <a:off x="0" y="0"/>
          <a:ext cx="9525000"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uan.jimenez\Mis%20documentos\Juan%20Sebastian%20Jimenez\EVIDENCIAS%20OCTUBRE%202017\SEGUIMIENTO%20TRIMESTRAL%20II\DEFINITIVOS%20CARGUE\PLANES\PLANES%20DE%20GESTI&#211;N%20II%20TRI%20CARGUE\N.%20CENTRAL\II%20TRI%20GPATDO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juan.jimenez\Mis%20documentos\Juan%20Sebastian%20Jimenez\EVIDENCIAS%20OCTUBRE%202017\SEGUIMIENTO%20TRIMESTRAL%20II\DEFINITIVOS%20CARGUE\PLANES\PLANES%20DE%20GESTI&#211;N%20II%20TRI%20CARGUE\N.%20CENTRAL\II%20TRIM%20PI%20CARGU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 GESTION POR PROCESO"/>
      <sheetName val="Hoja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AN GESTION POR PROCESO"/>
      <sheetName val="Hoja2"/>
    </sheetNames>
    <sheetDataSet>
      <sheetData sheetId="1">
        <row r="100">
          <cell r="B100">
            <v>1167</v>
          </cell>
          <cell r="C100" t="str">
            <v>IMPLEMETACIÓN DEL SISTEMAS DISTRITAL DE JUSTICIA</v>
          </cell>
        </row>
        <row r="101">
          <cell r="B101">
            <v>1131</v>
          </cell>
          <cell r="C101" t="str">
            <v>CONSTRUCCIÓN DE UNA BOGOTÁ QUE VIVE LOS DERECHOS HUMANOS </v>
          </cell>
        </row>
        <row r="102">
          <cell r="B102">
            <v>1177</v>
          </cell>
          <cell r="C102" t="str">
            <v>PREVENCIÓN Y CONTROL DEL DELITO EN EL DISTRITO CAPITAL</v>
          </cell>
        </row>
        <row r="103">
          <cell r="B103">
            <v>1094</v>
          </cell>
          <cell r="C103" t="str">
            <v>FORTALECIMIENTO DE LA CAPACIDAD INSTITUCIONAL DE LAS ALCALDÍAS LOCALES</v>
          </cell>
        </row>
        <row r="104">
          <cell r="B104">
            <v>1128</v>
          </cell>
          <cell r="C104" t="str">
            <v>FORTALECIMIENTO DE LA CAPACIDAD INSTITUCIONAL</v>
          </cell>
        </row>
        <row r="105">
          <cell r="B105">
            <v>1095</v>
          </cell>
          <cell r="C105" t="str">
            <v>PROMOCIÓN Y VISIBILIZACIÓN DE LOS DERECHOS DE LOS GRUPOS ÉTNICOS EN EL DISTRITO CAPITAL</v>
          </cell>
        </row>
        <row r="106">
          <cell r="B106">
            <v>1129</v>
          </cell>
          <cell r="C106" t="str">
            <v>FORTALECIMIENTO DE LAS RELACIONES ESTRATÉGICAS DEL DISTRITO CAPITAL CON ACTORES POLÍTICOS Y SOCIALES</v>
          </cell>
        </row>
        <row r="107">
          <cell r="B107">
            <v>1120</v>
          </cell>
          <cell r="C107" t="str">
            <v>IMPLEMENTACIÓN DEL MODELO DE GESTIÓN DE TÉCNOLOGIA DE LA INFORMACIÓN PARA EL FORTALECIMIENTO INSTITUCIONAL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C35"/>
  <sheetViews>
    <sheetView showGridLines="0" tabSelected="1" zoomScale="70" zoomScaleNormal="70" zoomScalePageLayoutView="0" workbookViewId="0" topLeftCell="E21">
      <pane xSplit="4935" topLeftCell="AM1" activePane="topRight" state="split"/>
      <selection pane="topLeft" activeCell="E21" sqref="E21"/>
      <selection pane="topRight" activeCell="AQ27" sqref="AQ27"/>
    </sheetView>
  </sheetViews>
  <sheetFormatPr defaultColWidth="10.57421875" defaultRowHeight="15"/>
  <cols>
    <col min="1" max="1" width="8.8515625" style="1" customWidth="1"/>
    <col min="2" max="2" width="29.28125" style="0" customWidth="1"/>
    <col min="3" max="3" width="30.28125" style="0" customWidth="1"/>
    <col min="4" max="4" width="34.421875" style="0" customWidth="1"/>
    <col min="5" max="5" width="63.140625" style="0" customWidth="1"/>
    <col min="6" max="6" width="39.00390625" style="0" customWidth="1"/>
    <col min="7" max="7" width="36.00390625" style="0" customWidth="1"/>
    <col min="8" max="8" width="33.8515625" style="0" customWidth="1"/>
    <col min="9" max="9" width="39.7109375" style="0" customWidth="1"/>
    <col min="10" max="10" width="10.57421875" style="0" customWidth="1"/>
    <col min="11" max="11" width="18.8515625" style="0" customWidth="1"/>
    <col min="12" max="16" width="10.57421875" style="0" customWidth="1"/>
    <col min="17" max="17" width="24.57421875" style="0" customWidth="1"/>
    <col min="18" max="18" width="20.00390625" style="0" customWidth="1"/>
    <col min="19" max="19" width="27.28125" style="0" customWidth="1"/>
    <col min="20" max="20" width="19.57421875" style="0" customWidth="1"/>
    <col min="21" max="22" width="10.57421875" style="0" customWidth="1"/>
    <col min="23" max="23" width="16.140625" style="0" customWidth="1"/>
    <col min="24" max="24" width="10.57421875" style="0" customWidth="1"/>
    <col min="25" max="25" width="20.8515625" style="0" customWidth="1"/>
    <col min="26" max="26" width="18.8515625" style="0" customWidth="1"/>
    <col min="27" max="27" width="26.7109375" style="0" customWidth="1"/>
    <col min="28" max="28" width="18.8515625" style="0" customWidth="1"/>
    <col min="29" max="29" width="14.140625" style="0" customWidth="1"/>
    <col min="30" max="30" width="18.421875" style="0" customWidth="1"/>
    <col min="31" max="31" width="22.140625" style="0" customWidth="1"/>
    <col min="32" max="32" width="17.7109375" style="0" customWidth="1"/>
    <col min="33" max="33" width="18.140625" style="0" customWidth="1"/>
    <col min="34" max="34" width="19.7109375" style="0" customWidth="1"/>
    <col min="35" max="36" width="16.421875" style="0" customWidth="1"/>
    <col min="37" max="37" width="33.140625" style="0" customWidth="1"/>
    <col min="38" max="38" width="25.28125" style="0" customWidth="1"/>
    <col min="39" max="39" width="32.00390625" style="0" customWidth="1"/>
    <col min="40" max="42" width="10.57421875" style="0" customWidth="1"/>
    <col min="43" max="43" width="51.7109375" style="0" customWidth="1"/>
    <col min="44" max="44" width="20.57421875" style="0" customWidth="1"/>
    <col min="45" max="47" width="10.57421875" style="0" customWidth="1"/>
    <col min="48" max="48" width="14.8515625" style="0" customWidth="1"/>
    <col min="49" max="49" width="14.57421875" style="0" customWidth="1"/>
    <col min="50" max="50" width="20.7109375" style="0" customWidth="1"/>
    <col min="51" max="51" width="15.8515625" style="0" customWidth="1"/>
    <col min="52" max="52" width="19.140625" style="0" customWidth="1"/>
    <col min="53" max="53" width="31.421875" style="0" customWidth="1"/>
    <col min="54" max="54" width="18.421875" style="0" customWidth="1"/>
    <col min="55" max="55" width="19.8515625" style="0" customWidth="1"/>
  </cols>
  <sheetData>
    <row r="1" spans="1:26" ht="40.5" customHeight="1">
      <c r="A1" s="169">
        <f ca="1">NOW()</f>
        <v>43039.6347224537</v>
      </c>
      <c r="B1" s="169"/>
      <c r="C1" s="169"/>
      <c r="D1" s="169"/>
      <c r="E1" s="169"/>
      <c r="F1" s="169"/>
      <c r="G1" s="169"/>
      <c r="H1" s="169"/>
      <c r="I1" s="169"/>
      <c r="J1" s="169"/>
      <c r="K1" s="169"/>
      <c r="L1" s="169"/>
      <c r="M1" s="169"/>
      <c r="N1" s="169"/>
      <c r="O1" s="169"/>
      <c r="P1" s="169"/>
      <c r="Q1" s="169"/>
      <c r="R1" s="169"/>
      <c r="S1" s="169"/>
      <c r="T1" s="169"/>
      <c r="U1" s="169"/>
      <c r="V1" s="169"/>
      <c r="W1" s="169"/>
      <c r="X1" s="169"/>
      <c r="Y1" s="169"/>
      <c r="Z1" s="169"/>
    </row>
    <row r="2" spans="1:26" ht="40.5" customHeight="1">
      <c r="A2" s="170" t="s">
        <v>0</v>
      </c>
      <c r="B2" s="170"/>
      <c r="C2" s="170"/>
      <c r="D2" s="170"/>
      <c r="E2" s="170"/>
      <c r="F2" s="170"/>
      <c r="G2" s="170"/>
      <c r="H2" s="170"/>
      <c r="I2" s="170"/>
      <c r="J2" s="170"/>
      <c r="K2" s="170"/>
      <c r="L2" s="170"/>
      <c r="M2" s="170"/>
      <c r="N2" s="170"/>
      <c r="O2" s="170"/>
      <c r="P2" s="170"/>
      <c r="Q2" s="170"/>
      <c r="R2" s="170"/>
      <c r="S2" s="170"/>
      <c r="T2" s="170"/>
      <c r="U2" s="170"/>
      <c r="V2" s="170"/>
      <c r="W2" s="170"/>
      <c r="X2" s="170"/>
      <c r="Y2" s="170"/>
      <c r="Z2" s="170"/>
    </row>
    <row r="3" spans="1:55" ht="15" customHeight="1">
      <c r="A3" s="168" t="s">
        <v>1</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row>
    <row r="4" spans="1:55" ht="15" customHeight="1">
      <c r="A4" s="168" t="s">
        <v>2</v>
      </c>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row>
    <row r="5" spans="1:55" ht="15" customHeight="1">
      <c r="A5" s="168" t="s">
        <v>3</v>
      </c>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row>
    <row r="6" spans="1:55" ht="15" customHeight="1">
      <c r="A6" s="168" t="s">
        <v>4</v>
      </c>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4"/>
      <c r="AB6" s="5"/>
      <c r="AC6" s="5"/>
      <c r="AD6" s="5"/>
      <c r="AE6" s="5"/>
      <c r="AF6" s="5"/>
      <c r="AG6" s="4"/>
      <c r="AH6" s="5"/>
      <c r="AI6" s="5"/>
      <c r="AJ6" s="5"/>
      <c r="AK6" s="5"/>
      <c r="AL6" s="5"/>
      <c r="AM6" s="4"/>
      <c r="AN6" s="5"/>
      <c r="AO6" s="5"/>
      <c r="AP6" s="5"/>
      <c r="AQ6" s="5"/>
      <c r="AR6" s="5"/>
      <c r="AS6" s="4"/>
      <c r="AT6" s="5"/>
      <c r="AU6" s="5"/>
      <c r="AV6" s="5"/>
      <c r="AW6" s="5"/>
      <c r="AX6" s="5"/>
      <c r="AY6" s="4"/>
      <c r="AZ6" s="5"/>
      <c r="BA6" s="5"/>
      <c r="BB6" s="5"/>
      <c r="BC6" s="5"/>
    </row>
    <row r="7" spans="1:55" ht="17.25" customHeight="1">
      <c r="A7" s="168" t="s">
        <v>5</v>
      </c>
      <c r="B7" s="168"/>
      <c r="C7" s="168"/>
      <c r="D7" s="168"/>
      <c r="E7" s="2"/>
      <c r="F7" s="2"/>
      <c r="G7" s="2"/>
      <c r="H7" s="2"/>
      <c r="I7" s="2"/>
      <c r="J7" s="2"/>
      <c r="K7" s="2"/>
      <c r="L7" s="2"/>
      <c r="M7" s="2"/>
      <c r="N7" s="2"/>
      <c r="O7" s="2"/>
      <c r="P7" s="2"/>
      <c r="Q7" s="2"/>
      <c r="R7" s="2"/>
      <c r="S7" s="2"/>
      <c r="T7" s="2"/>
      <c r="U7" s="2"/>
      <c r="V7" s="2"/>
      <c r="W7" s="2"/>
      <c r="X7" s="2"/>
      <c r="Y7" s="2"/>
      <c r="Z7" s="2"/>
      <c r="AA7" s="4"/>
      <c r="AB7" s="5"/>
      <c r="AC7" s="5"/>
      <c r="AD7" s="5"/>
      <c r="AE7" s="5"/>
      <c r="AF7" s="5"/>
      <c r="AG7" s="4"/>
      <c r="AH7" s="5"/>
      <c r="AI7" s="5"/>
      <c r="AJ7" s="5"/>
      <c r="AK7" s="5"/>
      <c r="AL7" s="5"/>
      <c r="AM7" s="4"/>
      <c r="AN7" s="5"/>
      <c r="AO7" s="5"/>
      <c r="AP7" s="5"/>
      <c r="AQ7" s="5"/>
      <c r="AR7" s="5"/>
      <c r="AS7" s="4"/>
      <c r="AT7" s="5"/>
      <c r="AU7" s="5"/>
      <c r="AV7" s="5"/>
      <c r="AW7" s="5"/>
      <c r="AX7" s="5"/>
      <c r="AY7" s="4"/>
      <c r="AZ7" s="5"/>
      <c r="BA7" s="5"/>
      <c r="BB7" s="5"/>
      <c r="BC7" s="5"/>
    </row>
    <row r="8" spans="1:55" ht="15.75" customHeight="1">
      <c r="A8" s="168" t="s">
        <v>6</v>
      </c>
      <c r="B8" s="168"/>
      <c r="C8" s="168"/>
      <c r="D8" s="168"/>
      <c r="E8" s="168"/>
      <c r="F8" s="168"/>
      <c r="G8" s="168"/>
      <c r="H8" s="168"/>
      <c r="I8" s="168"/>
      <c r="J8" s="168"/>
      <c r="K8" s="168"/>
      <c r="L8" s="168"/>
      <c r="M8" s="168"/>
      <c r="N8" s="168"/>
      <c r="O8" s="168"/>
      <c r="P8" s="168"/>
      <c r="Q8" s="168"/>
      <c r="R8" s="168"/>
      <c r="S8" s="168"/>
      <c r="T8" s="168"/>
      <c r="U8" s="168"/>
      <c r="V8" s="168"/>
      <c r="W8" s="168"/>
      <c r="X8" s="168"/>
      <c r="Y8" s="168"/>
      <c r="Z8" s="168"/>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row>
    <row r="9" spans="1:55" ht="15">
      <c r="A9" s="7"/>
      <c r="B9" s="4"/>
      <c r="C9" s="4"/>
      <c r="D9" s="4"/>
      <c r="E9" s="4"/>
      <c r="F9" s="4"/>
      <c r="G9" s="4"/>
      <c r="H9" s="4"/>
      <c r="I9" s="4"/>
      <c r="J9" s="4"/>
      <c r="K9" s="4"/>
      <c r="L9" s="4"/>
      <c r="M9" s="4"/>
      <c r="N9" s="4"/>
      <c r="O9" s="4"/>
      <c r="P9" s="4"/>
      <c r="Q9" s="4"/>
      <c r="R9" s="3"/>
      <c r="S9" s="3"/>
      <c r="T9" s="3"/>
      <c r="U9" s="3"/>
      <c r="V9" s="3"/>
      <c r="W9" s="3"/>
      <c r="X9" s="3"/>
      <c r="Y9" s="3"/>
      <c r="Z9" s="3"/>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row>
    <row r="10" spans="1:55" ht="15">
      <c r="A10" s="8"/>
      <c r="B10" s="4"/>
      <c r="C10" s="4"/>
      <c r="D10" s="4"/>
      <c r="E10" s="160"/>
      <c r="F10" s="160"/>
      <c r="G10" s="160"/>
      <c r="H10" s="160"/>
      <c r="I10" s="160"/>
      <c r="J10" s="160"/>
      <c r="K10" s="160"/>
      <c r="L10" s="160"/>
      <c r="M10" s="160"/>
      <c r="N10" s="160"/>
      <c r="O10" s="160"/>
      <c r="P10" s="160"/>
      <c r="Q10" s="160"/>
      <c r="R10" s="160"/>
      <c r="S10" s="160"/>
      <c r="T10" s="160"/>
      <c r="U10" s="9"/>
      <c r="V10" s="3"/>
      <c r="W10" s="3"/>
      <c r="X10" s="3"/>
      <c r="Y10" s="3"/>
      <c r="Z10" s="3"/>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row>
    <row r="11" spans="1:55" ht="15">
      <c r="A11" s="10"/>
      <c r="B11" s="3"/>
      <c r="C11" s="3"/>
      <c r="D11" s="3"/>
      <c r="E11" s="161"/>
      <c r="F11" s="161"/>
      <c r="G11" s="161"/>
      <c r="H11" s="161"/>
      <c r="I11" s="161"/>
      <c r="J11" s="161"/>
      <c r="K11" s="161"/>
      <c r="L11" s="161"/>
      <c r="M11" s="162"/>
      <c r="N11" s="162"/>
      <c r="O11" s="162"/>
      <c r="P11" s="162"/>
      <c r="Q11" s="6"/>
      <c r="R11" s="6"/>
      <c r="S11" s="6"/>
      <c r="T11" s="6"/>
      <c r="U11" s="6"/>
      <c r="V11" s="3"/>
      <c r="W11" s="3"/>
      <c r="X11" s="3"/>
      <c r="Y11" s="3"/>
      <c r="Z11" s="3"/>
      <c r="AA11" s="162"/>
      <c r="AB11" s="162"/>
      <c r="AC11" s="162"/>
      <c r="AD11" s="11"/>
      <c r="AE11" s="11"/>
      <c r="AF11" s="11"/>
      <c r="AG11" s="162"/>
      <c r="AH11" s="162"/>
      <c r="AI11" s="162"/>
      <c r="AJ11" s="11"/>
      <c r="AK11" s="11"/>
      <c r="AL11" s="11"/>
      <c r="AM11" s="162"/>
      <c r="AN11" s="162"/>
      <c r="AO11" s="162"/>
      <c r="AP11" s="11"/>
      <c r="AQ11" s="11"/>
      <c r="AR11" s="11"/>
      <c r="AS11" s="162"/>
      <c r="AT11" s="162"/>
      <c r="AU11" s="162"/>
      <c r="AV11" s="11"/>
      <c r="AW11" s="11"/>
      <c r="AX11" s="11"/>
      <c r="AY11" s="162"/>
      <c r="AZ11" s="162"/>
      <c r="BA11" s="162"/>
      <c r="BB11" s="11"/>
      <c r="BC11" s="11"/>
    </row>
    <row r="12" spans="1:55" ht="15">
      <c r="A12" s="10"/>
      <c r="B12" s="3"/>
      <c r="C12" s="3"/>
      <c r="D12" s="3"/>
      <c r="E12" s="3"/>
      <c r="F12" s="3"/>
      <c r="G12" s="3"/>
      <c r="H12" s="3"/>
      <c r="I12" s="3"/>
      <c r="J12" s="3"/>
      <c r="K12" s="3"/>
      <c r="L12" s="3"/>
      <c r="M12" s="3"/>
      <c r="N12" s="3"/>
      <c r="O12" s="3"/>
      <c r="P12" s="3"/>
      <c r="Q12" s="3"/>
      <c r="R12" s="3"/>
      <c r="S12" s="3"/>
      <c r="T12" s="3"/>
      <c r="U12" s="3"/>
      <c r="V12" s="3"/>
      <c r="W12" s="3"/>
      <c r="X12" s="3"/>
      <c r="Y12" s="3"/>
      <c r="Z12" s="3"/>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row>
    <row r="13" spans="1:55" ht="15" customHeight="1">
      <c r="A13" s="165" t="s">
        <v>7</v>
      </c>
      <c r="B13" s="165"/>
      <c r="C13" s="165"/>
      <c r="D13" s="165"/>
      <c r="E13" s="166"/>
      <c r="F13" s="166"/>
      <c r="G13" s="166"/>
      <c r="H13" s="166"/>
      <c r="I13" s="166"/>
      <c r="J13" s="166"/>
      <c r="K13" s="166"/>
      <c r="L13" s="166"/>
      <c r="M13" s="166"/>
      <c r="N13" s="166"/>
      <c r="O13" s="166"/>
      <c r="P13" s="166"/>
      <c r="Q13" s="166"/>
      <c r="R13" s="166"/>
      <c r="S13" s="166"/>
      <c r="T13" s="166"/>
      <c r="U13" s="166"/>
      <c r="V13" s="166"/>
      <c r="W13" s="166"/>
      <c r="X13" s="166"/>
      <c r="Y13" s="166"/>
      <c r="Z13" s="166"/>
      <c r="AA13" s="163" t="s">
        <v>8</v>
      </c>
      <c r="AB13" s="163"/>
      <c r="AC13" s="163"/>
      <c r="AD13" s="163"/>
      <c r="AE13" s="163"/>
      <c r="AF13" s="163"/>
      <c r="AG13" s="157" t="s">
        <v>8</v>
      </c>
      <c r="AH13" s="157"/>
      <c r="AI13" s="157"/>
      <c r="AJ13" s="157"/>
      <c r="AK13" s="157"/>
      <c r="AL13" s="157"/>
      <c r="AM13" s="163" t="s">
        <v>8</v>
      </c>
      <c r="AN13" s="163"/>
      <c r="AO13" s="163"/>
      <c r="AP13" s="163"/>
      <c r="AQ13" s="163"/>
      <c r="AR13" s="163"/>
      <c r="AS13" s="167" t="s">
        <v>8</v>
      </c>
      <c r="AT13" s="167"/>
      <c r="AU13" s="167"/>
      <c r="AV13" s="167"/>
      <c r="AW13" s="167"/>
      <c r="AX13" s="167"/>
      <c r="AY13" s="159" t="s">
        <v>8</v>
      </c>
      <c r="AZ13" s="159"/>
      <c r="BA13" s="159"/>
      <c r="BB13" s="159"/>
      <c r="BC13" s="159"/>
    </row>
    <row r="14" spans="1:55" ht="15" customHeight="1">
      <c r="A14" s="165"/>
      <c r="B14" s="165"/>
      <c r="C14" s="165"/>
      <c r="D14" s="165"/>
      <c r="E14" s="166"/>
      <c r="F14" s="166"/>
      <c r="G14" s="166"/>
      <c r="H14" s="166"/>
      <c r="I14" s="166"/>
      <c r="J14" s="166"/>
      <c r="K14" s="166"/>
      <c r="L14" s="166"/>
      <c r="M14" s="166"/>
      <c r="N14" s="166"/>
      <c r="O14" s="166"/>
      <c r="P14" s="166"/>
      <c r="Q14" s="166"/>
      <c r="R14" s="166"/>
      <c r="S14" s="166"/>
      <c r="T14" s="166"/>
      <c r="U14" s="166"/>
      <c r="V14" s="166"/>
      <c r="W14" s="166"/>
      <c r="X14" s="166"/>
      <c r="Y14" s="166"/>
      <c r="Z14" s="166"/>
      <c r="AA14" s="163" t="s">
        <v>9</v>
      </c>
      <c r="AB14" s="163"/>
      <c r="AC14" s="163"/>
      <c r="AD14" s="163"/>
      <c r="AE14" s="163"/>
      <c r="AF14" s="163"/>
      <c r="AG14" s="157" t="s">
        <v>10</v>
      </c>
      <c r="AH14" s="157"/>
      <c r="AI14" s="157"/>
      <c r="AJ14" s="157"/>
      <c r="AK14" s="157"/>
      <c r="AL14" s="157"/>
      <c r="AM14" s="163" t="s">
        <v>11</v>
      </c>
      <c r="AN14" s="163"/>
      <c r="AO14" s="163"/>
      <c r="AP14" s="163"/>
      <c r="AQ14" s="163"/>
      <c r="AR14" s="163"/>
      <c r="AS14" s="167" t="s">
        <v>12</v>
      </c>
      <c r="AT14" s="167"/>
      <c r="AU14" s="167"/>
      <c r="AV14" s="167"/>
      <c r="AW14" s="167"/>
      <c r="AX14" s="167"/>
      <c r="AY14" s="159" t="s">
        <v>13</v>
      </c>
      <c r="AZ14" s="159"/>
      <c r="BA14" s="159"/>
      <c r="BB14" s="159"/>
      <c r="BC14" s="159"/>
    </row>
    <row r="15" spans="1:55" ht="15" customHeight="1">
      <c r="A15" s="12"/>
      <c r="B15" s="12"/>
      <c r="C15" s="12"/>
      <c r="D15" s="12"/>
      <c r="E15" s="156" t="s">
        <v>14</v>
      </c>
      <c r="F15" s="156"/>
      <c r="G15" s="156"/>
      <c r="H15" s="156"/>
      <c r="I15" s="156"/>
      <c r="J15" s="156"/>
      <c r="K15" s="156"/>
      <c r="L15" s="156"/>
      <c r="M15" s="156"/>
      <c r="N15" s="156"/>
      <c r="O15" s="156"/>
      <c r="P15" s="156"/>
      <c r="Q15" s="156"/>
      <c r="R15" s="156"/>
      <c r="S15" s="156"/>
      <c r="T15" s="156"/>
      <c r="U15" s="14"/>
      <c r="V15" s="157" t="s">
        <v>15</v>
      </c>
      <c r="W15" s="157"/>
      <c r="X15" s="157"/>
      <c r="Y15" s="157"/>
      <c r="Z15" s="157"/>
      <c r="AA15" s="154" t="s">
        <v>16</v>
      </c>
      <c r="AB15" s="154"/>
      <c r="AC15" s="154"/>
      <c r="AD15" s="158" t="s">
        <v>17</v>
      </c>
      <c r="AE15" s="154" t="s">
        <v>18</v>
      </c>
      <c r="AF15" s="154" t="s">
        <v>19</v>
      </c>
      <c r="AG15" s="144" t="s">
        <v>16</v>
      </c>
      <c r="AH15" s="144"/>
      <c r="AI15" s="144"/>
      <c r="AJ15" s="144" t="s">
        <v>17</v>
      </c>
      <c r="AK15" s="144" t="s">
        <v>18</v>
      </c>
      <c r="AL15" s="144" t="s">
        <v>19</v>
      </c>
      <c r="AM15" s="154" t="s">
        <v>16</v>
      </c>
      <c r="AN15" s="154"/>
      <c r="AO15" s="154"/>
      <c r="AP15" s="154" t="s">
        <v>17</v>
      </c>
      <c r="AQ15" s="154" t="s">
        <v>18</v>
      </c>
      <c r="AR15" s="154" t="s">
        <v>19</v>
      </c>
      <c r="AS15" s="155" t="s">
        <v>16</v>
      </c>
      <c r="AT15" s="155"/>
      <c r="AU15" s="155"/>
      <c r="AV15" s="155" t="s">
        <v>17</v>
      </c>
      <c r="AW15" s="155" t="s">
        <v>18</v>
      </c>
      <c r="AX15" s="155" t="s">
        <v>19</v>
      </c>
      <c r="AY15" s="143" t="s">
        <v>16</v>
      </c>
      <c r="AZ15" s="143"/>
      <c r="BA15" s="143"/>
      <c r="BB15" s="143" t="s">
        <v>17</v>
      </c>
      <c r="BC15" s="143" t="s">
        <v>20</v>
      </c>
    </row>
    <row r="16" spans="1:55" ht="51" customHeight="1">
      <c r="A16" s="20" t="s">
        <v>21</v>
      </c>
      <c r="B16" s="20" t="s">
        <v>22</v>
      </c>
      <c r="C16" s="20" t="s">
        <v>23</v>
      </c>
      <c r="D16" s="21" t="s">
        <v>24</v>
      </c>
      <c r="E16" s="13" t="s">
        <v>25</v>
      </c>
      <c r="F16" s="13" t="s">
        <v>26</v>
      </c>
      <c r="G16" s="13" t="s">
        <v>27</v>
      </c>
      <c r="H16" s="13" t="s">
        <v>28</v>
      </c>
      <c r="I16" s="13" t="s">
        <v>29</v>
      </c>
      <c r="J16" s="13" t="s">
        <v>30</v>
      </c>
      <c r="K16" s="13" t="s">
        <v>31</v>
      </c>
      <c r="L16" s="13" t="s">
        <v>32</v>
      </c>
      <c r="M16" s="13" t="s">
        <v>33</v>
      </c>
      <c r="N16" s="13" t="s">
        <v>34</v>
      </c>
      <c r="O16" s="13" t="s">
        <v>35</v>
      </c>
      <c r="P16" s="13" t="s">
        <v>36</v>
      </c>
      <c r="Q16" s="13" t="s">
        <v>37</v>
      </c>
      <c r="R16" s="13" t="s">
        <v>38</v>
      </c>
      <c r="S16" s="13" t="s">
        <v>39</v>
      </c>
      <c r="T16" s="13" t="s">
        <v>40</v>
      </c>
      <c r="U16" s="13" t="s">
        <v>41</v>
      </c>
      <c r="V16" s="17" t="s">
        <v>42</v>
      </c>
      <c r="W16" s="17" t="s">
        <v>43</v>
      </c>
      <c r="X16" s="144" t="s">
        <v>44</v>
      </c>
      <c r="Y16" s="144"/>
      <c r="Z16" s="17" t="s">
        <v>45</v>
      </c>
      <c r="AA16" s="16" t="s">
        <v>28</v>
      </c>
      <c r="AB16" s="15" t="s">
        <v>46</v>
      </c>
      <c r="AC16" s="15" t="s">
        <v>47</v>
      </c>
      <c r="AD16" s="158"/>
      <c r="AE16" s="154"/>
      <c r="AF16" s="154"/>
      <c r="AG16" s="17" t="s">
        <v>28</v>
      </c>
      <c r="AH16" s="17" t="s">
        <v>46</v>
      </c>
      <c r="AI16" s="17" t="s">
        <v>47</v>
      </c>
      <c r="AJ16" s="144"/>
      <c r="AK16" s="144"/>
      <c r="AL16" s="144"/>
      <c r="AM16" s="15" t="s">
        <v>28</v>
      </c>
      <c r="AN16" s="15" t="s">
        <v>46</v>
      </c>
      <c r="AO16" s="15" t="s">
        <v>47</v>
      </c>
      <c r="AP16" s="154"/>
      <c r="AQ16" s="154"/>
      <c r="AR16" s="154"/>
      <c r="AS16" s="18" t="s">
        <v>28</v>
      </c>
      <c r="AT16" s="18" t="s">
        <v>46</v>
      </c>
      <c r="AU16" s="18" t="s">
        <v>47</v>
      </c>
      <c r="AV16" s="155"/>
      <c r="AW16" s="155"/>
      <c r="AX16" s="155"/>
      <c r="AY16" s="19" t="s">
        <v>28</v>
      </c>
      <c r="AZ16" s="19" t="s">
        <v>46</v>
      </c>
      <c r="BA16" s="19" t="s">
        <v>47</v>
      </c>
      <c r="BB16" s="143"/>
      <c r="BC16" s="143"/>
    </row>
    <row r="17" spans="1:55" ht="15">
      <c r="A17" s="22"/>
      <c r="B17" s="23"/>
      <c r="C17" s="23"/>
      <c r="D17" s="22"/>
      <c r="E17" s="24" t="s">
        <v>48</v>
      </c>
      <c r="F17" s="24"/>
      <c r="G17" s="24" t="s">
        <v>48</v>
      </c>
      <c r="H17" s="24" t="s">
        <v>48</v>
      </c>
      <c r="I17" s="24" t="s">
        <v>48</v>
      </c>
      <c r="J17" s="24" t="s">
        <v>48</v>
      </c>
      <c r="K17" s="24" t="s">
        <v>48</v>
      </c>
      <c r="L17" s="24" t="s">
        <v>48</v>
      </c>
      <c r="M17" s="25" t="s">
        <v>48</v>
      </c>
      <c r="N17" s="25" t="s">
        <v>48</v>
      </c>
      <c r="O17" s="25" t="s">
        <v>48</v>
      </c>
      <c r="P17" s="25" t="s">
        <v>48</v>
      </c>
      <c r="Q17" s="24" t="s">
        <v>48</v>
      </c>
      <c r="R17" s="24" t="s">
        <v>48</v>
      </c>
      <c r="S17" s="24" t="s">
        <v>48</v>
      </c>
      <c r="T17" s="24" t="s">
        <v>48</v>
      </c>
      <c r="U17" s="24"/>
      <c r="V17" s="26" t="s">
        <v>49</v>
      </c>
      <c r="W17" s="26" t="s">
        <v>48</v>
      </c>
      <c r="X17" s="26" t="s">
        <v>50</v>
      </c>
      <c r="Y17" s="26" t="s">
        <v>51</v>
      </c>
      <c r="Z17" s="26" t="s">
        <v>48</v>
      </c>
      <c r="AA17" s="15" t="s">
        <v>48</v>
      </c>
      <c r="AB17" s="15" t="s">
        <v>48</v>
      </c>
      <c r="AC17" s="15"/>
      <c r="AD17" s="16" t="s">
        <v>48</v>
      </c>
      <c r="AE17" s="15" t="s">
        <v>48</v>
      </c>
      <c r="AF17" s="15" t="s">
        <v>48</v>
      </c>
      <c r="AG17" s="17" t="s">
        <v>48</v>
      </c>
      <c r="AH17" s="17" t="s">
        <v>48</v>
      </c>
      <c r="AI17" s="17" t="s">
        <v>48</v>
      </c>
      <c r="AJ17" s="17" t="s">
        <v>48</v>
      </c>
      <c r="AK17" s="17" t="s">
        <v>48</v>
      </c>
      <c r="AL17" s="17" t="s">
        <v>48</v>
      </c>
      <c r="AM17" s="15" t="s">
        <v>48</v>
      </c>
      <c r="AN17" s="15" t="s">
        <v>48</v>
      </c>
      <c r="AO17" s="15" t="s">
        <v>48</v>
      </c>
      <c r="AP17" s="15"/>
      <c r="AQ17" s="15" t="s">
        <v>48</v>
      </c>
      <c r="AR17" s="15" t="s">
        <v>48</v>
      </c>
      <c r="AS17" s="18" t="s">
        <v>48</v>
      </c>
      <c r="AT17" s="18" t="s">
        <v>48</v>
      </c>
      <c r="AU17" s="18" t="s">
        <v>48</v>
      </c>
      <c r="AV17" s="18" t="s">
        <v>48</v>
      </c>
      <c r="AW17" s="18" t="s">
        <v>48</v>
      </c>
      <c r="AX17" s="18" t="s">
        <v>48</v>
      </c>
      <c r="AY17" s="19" t="s">
        <v>48</v>
      </c>
      <c r="AZ17" s="19"/>
      <c r="BA17" s="19" t="s">
        <v>48</v>
      </c>
      <c r="BB17" s="19" t="s">
        <v>48</v>
      </c>
      <c r="BC17" s="19" t="s">
        <v>48</v>
      </c>
    </row>
    <row r="18" spans="1:55" ht="161.25" customHeight="1">
      <c r="A18" s="27">
        <v>1</v>
      </c>
      <c r="B18" s="145" t="s">
        <v>52</v>
      </c>
      <c r="C18" s="29"/>
      <c r="D18" s="30"/>
      <c r="E18" s="31" t="s">
        <v>53</v>
      </c>
      <c r="F18" s="32">
        <v>0.3</v>
      </c>
      <c r="G18" s="33" t="s">
        <v>54</v>
      </c>
      <c r="H18" s="34" t="s">
        <v>55</v>
      </c>
      <c r="I18" s="34" t="s">
        <v>56</v>
      </c>
      <c r="J18" s="35" t="s">
        <v>57</v>
      </c>
      <c r="K18" s="33" t="s">
        <v>58</v>
      </c>
      <c r="L18" s="33" t="s">
        <v>59</v>
      </c>
      <c r="M18" s="33">
        <v>0</v>
      </c>
      <c r="N18" s="36">
        <v>1</v>
      </c>
      <c r="O18" s="33">
        <v>0</v>
      </c>
      <c r="P18" s="33">
        <v>0</v>
      </c>
      <c r="Q18" s="33">
        <v>1</v>
      </c>
      <c r="R18" s="33" t="s">
        <v>60</v>
      </c>
      <c r="S18" s="33" t="s">
        <v>61</v>
      </c>
      <c r="T18" s="33" t="s">
        <v>62</v>
      </c>
      <c r="U18" s="33" t="s">
        <v>63</v>
      </c>
      <c r="V18" s="33" t="s">
        <v>64</v>
      </c>
      <c r="W18" s="33"/>
      <c r="X18" s="33">
        <v>1128</v>
      </c>
      <c r="Y18" s="37" t="str">
        <f>IF('PLAN GESTION POR PROCESO'!X18=Hoja2!$B$100,Hoja2!$C$100,IF('PLAN GESTION POR PROCESO'!X18=Hoja2!$B$101,Hoja2!$C$101,IF('PLAN GESTION POR PROCESO'!X18=Hoja2!$B$102,Hoja2!$C$102,IF('PLAN GESTION POR PROCESO'!X18=Hoja2!$B$103,Hoja2!$C$103,IF('PLAN GESTION POR PROCESO'!X18=Hoja2!$B$104,Hoja2!$C$104,IF('PLAN GESTION POR PROCESO'!X18=Hoja2!$B$105,Hoja2!$C$105,IF('PLAN GESTION POR PROCESO'!X18=Hoja2!$B$106,Hoja2!$C$106,IF(X18=Hoja2!$B$107,Hoja2!$C$107,"COMPLETAR"))))))))</f>
        <v>FORTALECIMIENTO DE LA CAPACIDAD INSTITUCIONAL</v>
      </c>
      <c r="Z18" s="38"/>
      <c r="AA18" s="30" t="str">
        <f aca="true" t="shared" si="0" ref="AA18:AA27">H18</f>
        <v>Documento de diagnóstico  documental institucional de la Secretaría de Gobierno incluyendo alcaldías locales, elaborado</v>
      </c>
      <c r="AB18" s="30">
        <f aca="true" t="shared" si="1" ref="AB18:AC27">M18</f>
        <v>0</v>
      </c>
      <c r="AC18" s="33">
        <v>0</v>
      </c>
      <c r="AD18" s="39"/>
      <c r="AE18" s="40" t="s">
        <v>65</v>
      </c>
      <c r="AF18" s="40"/>
      <c r="AG18" s="30" t="str">
        <f aca="true" t="shared" si="2" ref="AG18:AG27">H18</f>
        <v>Documento de diagnóstico  documental institucional de la Secretaría de Gobierno incluyendo alcaldías locales, elaborado</v>
      </c>
      <c r="AH18" s="41">
        <f aca="true" t="shared" si="3" ref="AH18:AI27">N18</f>
        <v>1</v>
      </c>
      <c r="AI18" s="41">
        <v>1</v>
      </c>
      <c r="AJ18" s="39">
        <f>(AI18/AH18)</f>
        <v>1</v>
      </c>
      <c r="AK18" s="37" t="s">
        <v>158</v>
      </c>
      <c r="AL18" s="33" t="s">
        <v>157</v>
      </c>
      <c r="AM18" s="30" t="str">
        <f aca="true" t="shared" si="4" ref="AM18:AM27">H18</f>
        <v>Documento de diagnóstico  documental institucional de la Secretaría de Gobierno incluyendo alcaldías locales, elaborado</v>
      </c>
      <c r="AN18" s="30">
        <f aca="true" t="shared" si="5" ref="AN18:AN27">O18</f>
        <v>0</v>
      </c>
      <c r="AO18" s="33"/>
      <c r="AP18" s="39"/>
      <c r="AQ18" s="33"/>
      <c r="AR18" s="33"/>
      <c r="AS18" s="30" t="str">
        <f aca="true" t="shared" si="6" ref="AS18:AS27">H18</f>
        <v>Documento de diagnóstico  documental institucional de la Secretaría de Gobierno incluyendo alcaldías locales, elaborado</v>
      </c>
      <c r="AT18" s="30">
        <f aca="true" t="shared" si="7" ref="AT18:AT27">P18</f>
        <v>0</v>
      </c>
      <c r="AU18" s="43"/>
      <c r="AV18" s="39" t="e">
        <f aca="true" t="shared" si="8" ref="AV18:AV27">(AU18/AT18)</f>
        <v>#DIV/0!</v>
      </c>
      <c r="AW18" s="44"/>
      <c r="AX18" s="33"/>
      <c r="AY18" s="30" t="str">
        <f aca="true" t="shared" si="9" ref="AY18:AY27">H18</f>
        <v>Documento de diagnóstico  documental institucional de la Secretaría de Gobierno incluyendo alcaldías locales, elaborado</v>
      </c>
      <c r="AZ18" s="30">
        <f aca="true" t="shared" si="10" ref="AZ18:AZ27">Q18</f>
        <v>1</v>
      </c>
      <c r="BA18" s="45">
        <f aca="true" t="shared" si="11" ref="BA18:BA27">IF(K18="CONSTANTE",AVERAGE(AC18,AI18,AO18,AU18),(SUM(AC18,AI18,AO18,AU18)))</f>
        <v>1</v>
      </c>
      <c r="BB18" s="46"/>
      <c r="BC18" s="44"/>
    </row>
    <row r="19" spans="1:55" ht="117" customHeight="1">
      <c r="A19" s="27">
        <v>2</v>
      </c>
      <c r="B19" s="145"/>
      <c r="C19" s="29"/>
      <c r="D19" s="47"/>
      <c r="E19" s="48" t="s">
        <v>66</v>
      </c>
      <c r="F19" s="32">
        <v>0.25</v>
      </c>
      <c r="G19" s="33" t="s">
        <v>54</v>
      </c>
      <c r="H19" s="34" t="s">
        <v>67</v>
      </c>
      <c r="I19" s="34" t="s">
        <v>68</v>
      </c>
      <c r="J19" s="35" t="s">
        <v>57</v>
      </c>
      <c r="K19" s="33" t="s">
        <v>58</v>
      </c>
      <c r="L19" s="33" t="s">
        <v>59</v>
      </c>
      <c r="M19" s="33">
        <v>0</v>
      </c>
      <c r="N19" s="33">
        <v>0</v>
      </c>
      <c r="O19" s="33">
        <v>1</v>
      </c>
      <c r="P19" s="33">
        <v>0</v>
      </c>
      <c r="Q19" s="33">
        <v>1</v>
      </c>
      <c r="R19" s="33" t="s">
        <v>60</v>
      </c>
      <c r="S19" s="33" t="s">
        <v>69</v>
      </c>
      <c r="T19" s="33" t="s">
        <v>62</v>
      </c>
      <c r="U19" s="33" t="s">
        <v>63</v>
      </c>
      <c r="V19" s="33" t="s">
        <v>64</v>
      </c>
      <c r="W19" s="33"/>
      <c r="X19" s="33">
        <v>1128</v>
      </c>
      <c r="Y19" s="37" t="str">
        <f>IF('PLAN GESTION POR PROCESO'!X19=Hoja2!$B$100,Hoja2!$C$100,IF('PLAN GESTION POR PROCESO'!X19=Hoja2!$B$101,Hoja2!$C$101,IF('PLAN GESTION POR PROCESO'!X19=Hoja2!$B$102,Hoja2!$C$102,IF('PLAN GESTION POR PROCESO'!X19=Hoja2!$B$103,Hoja2!$C$103,IF('PLAN GESTION POR PROCESO'!X19=Hoja2!$B$104,Hoja2!$C$104,IF('PLAN GESTION POR PROCESO'!X19=Hoja2!$B$105,Hoja2!$C$105,IF('PLAN GESTION POR PROCESO'!X19=Hoja2!$B$106,Hoja2!$C$106,IF(X19=Hoja2!$B$107,Hoja2!$C$107,"COMPLETAR"))))))))</f>
        <v>FORTALECIMIENTO DE LA CAPACIDAD INSTITUCIONAL</v>
      </c>
      <c r="Z19" s="38"/>
      <c r="AA19" s="30" t="str">
        <f t="shared" si="0"/>
        <v>Programa de gestión documental para la vigencia 2017, formulado</v>
      </c>
      <c r="AB19" s="30">
        <f t="shared" si="1"/>
        <v>0</v>
      </c>
      <c r="AC19" s="33">
        <v>0</v>
      </c>
      <c r="AD19" s="39"/>
      <c r="AE19" s="40" t="s">
        <v>65</v>
      </c>
      <c r="AF19" s="40"/>
      <c r="AG19" s="30" t="str">
        <f t="shared" si="2"/>
        <v>Programa de gestión documental para la vigencia 2017, formulado</v>
      </c>
      <c r="AH19" s="41">
        <f t="shared" si="3"/>
        <v>0</v>
      </c>
      <c r="AI19" s="42">
        <v>0</v>
      </c>
      <c r="AJ19" s="39"/>
      <c r="AK19" s="40" t="s">
        <v>159</v>
      </c>
      <c r="AL19" s="33"/>
      <c r="AM19" s="30" t="str">
        <f t="shared" si="4"/>
        <v>Programa de gestión documental para la vigencia 2017, formulado</v>
      </c>
      <c r="AN19" s="30">
        <f t="shared" si="5"/>
        <v>1</v>
      </c>
      <c r="AO19" s="33">
        <v>1</v>
      </c>
      <c r="AP19" s="39">
        <f>(AO19/AN19)</f>
        <v>1</v>
      </c>
      <c r="AQ19" s="33" t="s">
        <v>160</v>
      </c>
      <c r="AR19" s="33" t="s">
        <v>161</v>
      </c>
      <c r="AS19" s="30" t="str">
        <f t="shared" si="6"/>
        <v>Programa de gestión documental para la vigencia 2017, formulado</v>
      </c>
      <c r="AT19" s="30">
        <f t="shared" si="7"/>
        <v>0</v>
      </c>
      <c r="AU19" s="43"/>
      <c r="AV19" s="39" t="e">
        <f t="shared" si="8"/>
        <v>#DIV/0!</v>
      </c>
      <c r="AW19" s="44"/>
      <c r="AX19" s="33"/>
      <c r="AY19" s="30" t="str">
        <f t="shared" si="9"/>
        <v>Programa de gestión documental para la vigencia 2017, formulado</v>
      </c>
      <c r="AZ19" s="30">
        <f t="shared" si="10"/>
        <v>1</v>
      </c>
      <c r="BA19" s="45">
        <f t="shared" si="11"/>
        <v>1</v>
      </c>
      <c r="BB19" s="46"/>
      <c r="BC19" s="44"/>
    </row>
    <row r="20" spans="1:55" ht="149.25" customHeight="1" thickBot="1">
      <c r="A20" s="27">
        <v>3</v>
      </c>
      <c r="B20" s="145"/>
      <c r="C20" s="29"/>
      <c r="D20" s="47"/>
      <c r="E20" s="49" t="s">
        <v>70</v>
      </c>
      <c r="F20" s="32">
        <v>0.25</v>
      </c>
      <c r="G20" s="33" t="s">
        <v>54</v>
      </c>
      <c r="H20" s="34" t="s">
        <v>71</v>
      </c>
      <c r="I20" s="34" t="s">
        <v>72</v>
      </c>
      <c r="J20" s="35" t="s">
        <v>57</v>
      </c>
      <c r="K20" s="33" t="s">
        <v>58</v>
      </c>
      <c r="L20" s="33" t="s">
        <v>73</v>
      </c>
      <c r="M20" s="33">
        <v>0</v>
      </c>
      <c r="N20" s="33">
        <v>0</v>
      </c>
      <c r="O20" s="33">
        <v>1</v>
      </c>
      <c r="P20" s="33">
        <v>0</v>
      </c>
      <c r="Q20" s="33">
        <v>1</v>
      </c>
      <c r="R20" s="33" t="s">
        <v>60</v>
      </c>
      <c r="S20" s="33" t="s">
        <v>74</v>
      </c>
      <c r="T20" s="33" t="s">
        <v>62</v>
      </c>
      <c r="U20" s="33" t="s">
        <v>63</v>
      </c>
      <c r="V20" s="33" t="s">
        <v>64</v>
      </c>
      <c r="W20" s="33"/>
      <c r="X20" s="33">
        <v>1128</v>
      </c>
      <c r="Y20" s="37" t="str">
        <f>IF('PLAN GESTION POR PROCESO'!X20=Hoja2!$B$100,Hoja2!$C$100,IF('PLAN GESTION POR PROCESO'!X20=Hoja2!$B$101,Hoja2!$C$101,IF('PLAN GESTION POR PROCESO'!X20=Hoja2!$B$102,Hoja2!$C$102,IF('PLAN GESTION POR PROCESO'!X20=Hoja2!$B$103,Hoja2!$C$103,IF('PLAN GESTION POR PROCESO'!X20=Hoja2!$B$104,Hoja2!$C$104,IF('PLAN GESTION POR PROCESO'!X20=Hoja2!$B$105,Hoja2!$C$105,IF('PLAN GESTION POR PROCESO'!X20=Hoja2!$B$106,Hoja2!$C$106,IF(X20=Hoja2!$B$107,Hoja2!$C$107,"COMPLETAR"))))))))</f>
        <v>FORTALECIMIENTO DE LA CAPACIDAD INSTITUCIONAL</v>
      </c>
      <c r="Z20" s="38"/>
      <c r="AA20" s="30" t="str">
        <f t="shared" si="0"/>
        <v>Propuesta de TRD presentada en el Comité Interno de Archivo</v>
      </c>
      <c r="AB20" s="30">
        <f t="shared" si="1"/>
        <v>0</v>
      </c>
      <c r="AC20" s="33">
        <v>0</v>
      </c>
      <c r="AD20" s="39"/>
      <c r="AE20" s="40" t="s">
        <v>65</v>
      </c>
      <c r="AF20" s="40"/>
      <c r="AG20" s="30" t="str">
        <f t="shared" si="2"/>
        <v>Propuesta de TRD presentada en el Comité Interno de Archivo</v>
      </c>
      <c r="AH20" s="41">
        <f t="shared" si="3"/>
        <v>0</v>
      </c>
      <c r="AI20" s="42">
        <v>0</v>
      </c>
      <c r="AJ20" s="39"/>
      <c r="AK20" s="40" t="s">
        <v>159</v>
      </c>
      <c r="AL20" s="33"/>
      <c r="AM20" s="30" t="str">
        <f t="shared" si="4"/>
        <v>Propuesta de TRD presentada en el Comité Interno de Archivo</v>
      </c>
      <c r="AN20" s="30">
        <f t="shared" si="5"/>
        <v>1</v>
      </c>
      <c r="AO20" s="33">
        <v>1</v>
      </c>
      <c r="AP20" s="39">
        <f>(AO20/AN20)</f>
        <v>1</v>
      </c>
      <c r="AQ20" s="33" t="s">
        <v>162</v>
      </c>
      <c r="AR20" s="33" t="s">
        <v>163</v>
      </c>
      <c r="AS20" s="30" t="str">
        <f t="shared" si="6"/>
        <v>Propuesta de TRD presentada en el Comité Interno de Archivo</v>
      </c>
      <c r="AT20" s="30">
        <f t="shared" si="7"/>
        <v>0</v>
      </c>
      <c r="AU20" s="43"/>
      <c r="AV20" s="39" t="e">
        <f t="shared" si="8"/>
        <v>#DIV/0!</v>
      </c>
      <c r="AW20" s="44"/>
      <c r="AX20" s="33"/>
      <c r="AY20" s="30" t="str">
        <f t="shared" si="9"/>
        <v>Propuesta de TRD presentada en el Comité Interno de Archivo</v>
      </c>
      <c r="AZ20" s="30">
        <f t="shared" si="10"/>
        <v>1</v>
      </c>
      <c r="BA20" s="45">
        <f t="shared" si="11"/>
        <v>1</v>
      </c>
      <c r="BB20" s="46"/>
      <c r="BC20" s="44"/>
    </row>
    <row r="21" spans="1:55" ht="68.25" customHeight="1" thickBot="1">
      <c r="A21" s="27">
        <v>4</v>
      </c>
      <c r="B21" s="145"/>
      <c r="C21" s="29"/>
      <c r="D21" s="35"/>
      <c r="E21" s="121" t="s">
        <v>169</v>
      </c>
      <c r="F21" s="122">
        <v>0.02</v>
      </c>
      <c r="G21" s="123" t="s">
        <v>136</v>
      </c>
      <c r="H21" s="124" t="s">
        <v>170</v>
      </c>
      <c r="I21" s="125" t="s">
        <v>171</v>
      </c>
      <c r="J21" s="126" t="s">
        <v>57</v>
      </c>
      <c r="K21" s="127" t="s">
        <v>58</v>
      </c>
      <c r="L21" s="126" t="s">
        <v>76</v>
      </c>
      <c r="M21" s="128"/>
      <c r="N21" s="128"/>
      <c r="O21" s="128"/>
      <c r="P21" s="129">
        <v>1</v>
      </c>
      <c r="Q21" s="129">
        <v>1</v>
      </c>
      <c r="R21" s="118" t="s">
        <v>60</v>
      </c>
      <c r="S21" s="118" t="s">
        <v>77</v>
      </c>
      <c r="T21" s="130" t="s">
        <v>172</v>
      </c>
      <c r="U21" s="131"/>
      <c r="V21" s="132"/>
      <c r="W21" s="118"/>
      <c r="X21" s="118"/>
      <c r="Y21" s="133" t="str">
        <f>IF('[2]PLAN GESTION POR PROCESO'!X21='[2]Hoja2'!$B$100,'[2]Hoja2'!$C$100,IF('[2]PLAN GESTION POR PROCESO'!X21='[2]Hoja2'!$B$101,'[2]Hoja2'!$C$101,IF('[2]PLAN GESTION POR PROCESO'!X21='[2]Hoja2'!$B$102,'[2]Hoja2'!$C$102,IF('[2]PLAN GESTION POR PROCESO'!X21='[2]Hoja2'!$B$103,'[2]Hoja2'!$C$103,IF('[2]PLAN GESTION POR PROCESO'!X21='[2]Hoja2'!$B$104,'[2]Hoja2'!$C$104,IF('[2]PLAN GESTION POR PROCESO'!X21='[2]Hoja2'!$B$105,'[2]Hoja2'!$C$105,IF('[2]PLAN GESTION POR PROCESO'!X21='[2]Hoja2'!$B$106,'[2]Hoja2'!$C$106,IF(X21='[2]Hoja2'!$B$107,'[2]Hoja2'!$C$107,"COMPLETAR"))))))))</f>
        <v>COMPLETAR</v>
      </c>
      <c r="Z21" s="134"/>
      <c r="AA21" s="130" t="str">
        <f t="shared" si="0"/>
        <v>Linea base del consumo de papel del proceso establecida</v>
      </c>
      <c r="AB21" s="130">
        <f t="shared" si="1"/>
        <v>0</v>
      </c>
      <c r="AC21" s="118">
        <v>0</v>
      </c>
      <c r="AD21" s="136">
        <v>1</v>
      </c>
      <c r="AE21" s="40"/>
      <c r="AF21" s="40"/>
      <c r="AG21" s="114" t="str">
        <f t="shared" si="2"/>
        <v>Linea base del consumo de papel del proceso establecida</v>
      </c>
      <c r="AH21" s="135">
        <f t="shared" si="3"/>
        <v>0</v>
      </c>
      <c r="AI21" s="135">
        <f t="shared" si="3"/>
        <v>0</v>
      </c>
      <c r="AJ21" s="117"/>
      <c r="AK21" s="118" t="s">
        <v>173</v>
      </c>
      <c r="AL21" s="40"/>
      <c r="AM21" s="130" t="str">
        <f t="shared" si="4"/>
        <v>Linea base del consumo de papel del proceso establecida</v>
      </c>
      <c r="AN21" s="130">
        <f t="shared" si="5"/>
        <v>0</v>
      </c>
      <c r="AO21" s="118">
        <v>0</v>
      </c>
      <c r="AP21" s="117"/>
      <c r="AQ21" s="118" t="s">
        <v>173</v>
      </c>
      <c r="AR21" s="40"/>
      <c r="AS21" s="30" t="str">
        <f t="shared" si="6"/>
        <v>Linea base del consumo de papel del proceso establecida</v>
      </c>
      <c r="AT21" s="30">
        <f t="shared" si="7"/>
        <v>1</v>
      </c>
      <c r="AU21" s="42"/>
      <c r="AV21" s="39">
        <f t="shared" si="8"/>
        <v>0</v>
      </c>
      <c r="AW21" s="52"/>
      <c r="AX21" s="33"/>
      <c r="AY21" s="30" t="str">
        <f t="shared" si="9"/>
        <v>Linea base del consumo de papel del proceso establecida</v>
      </c>
      <c r="AZ21" s="30">
        <f t="shared" si="10"/>
        <v>1</v>
      </c>
      <c r="BA21" s="45">
        <f t="shared" si="11"/>
        <v>0</v>
      </c>
      <c r="BB21" s="46"/>
      <c r="BC21" s="52"/>
    </row>
    <row r="22" spans="1:55" ht="78.75" customHeight="1" thickBot="1">
      <c r="A22" s="27">
        <v>5</v>
      </c>
      <c r="B22" s="145"/>
      <c r="C22" s="29"/>
      <c r="D22" s="33"/>
      <c r="E22" s="50" t="s">
        <v>78</v>
      </c>
      <c r="F22" s="53">
        <v>0.04</v>
      </c>
      <c r="G22" s="51" t="s">
        <v>75</v>
      </c>
      <c r="H22" s="54" t="s">
        <v>79</v>
      </c>
      <c r="I22" s="55" t="s">
        <v>79</v>
      </c>
      <c r="J22" s="33" t="s">
        <v>57</v>
      </c>
      <c r="K22" s="30" t="s">
        <v>58</v>
      </c>
      <c r="L22" s="33" t="s">
        <v>80</v>
      </c>
      <c r="M22" s="56">
        <v>0</v>
      </c>
      <c r="N22" s="56">
        <v>0</v>
      </c>
      <c r="O22" s="56">
        <v>0</v>
      </c>
      <c r="P22" s="57">
        <v>1</v>
      </c>
      <c r="Q22" s="57">
        <v>1</v>
      </c>
      <c r="R22" s="33" t="s">
        <v>60</v>
      </c>
      <c r="S22" s="33" t="s">
        <v>81</v>
      </c>
      <c r="T22" s="33"/>
      <c r="U22" s="33"/>
      <c r="V22" s="33"/>
      <c r="W22" s="33"/>
      <c r="X22" s="33"/>
      <c r="Y22" s="37" t="str">
        <f>IF('PLAN GESTION POR PROCESO'!X22=Hoja2!$B$100,Hoja2!$C$100,IF('PLAN GESTION POR PROCESO'!X22=Hoja2!$B$101,Hoja2!$C$101,IF('PLAN GESTION POR PROCESO'!X22=Hoja2!$B$102,Hoja2!$C$102,IF('PLAN GESTION POR PROCESO'!X22=Hoja2!$B$103,Hoja2!$C$103,IF('PLAN GESTION POR PROCESO'!X22=Hoja2!$B$104,Hoja2!$C$104,IF('PLAN GESTION POR PROCESO'!X22=Hoja2!$B$105,Hoja2!$C$105,IF('PLAN GESTION POR PROCESO'!X22=Hoja2!$B$106,Hoja2!$C$106,IF(X22=Hoja2!$B$107,Hoja2!$C$107,"COMPLETAR"))))))))</f>
        <v>COMPLETAR</v>
      </c>
      <c r="Z22" s="58"/>
      <c r="AA22" s="130" t="str">
        <f t="shared" si="0"/>
        <v>Línea base del perfil del riesgo</v>
      </c>
      <c r="AB22" s="130">
        <f t="shared" si="1"/>
        <v>0</v>
      </c>
      <c r="AC22" s="118">
        <v>0</v>
      </c>
      <c r="AD22" s="136">
        <v>1</v>
      </c>
      <c r="AE22" s="40"/>
      <c r="AF22" s="40"/>
      <c r="AG22" s="114" t="str">
        <f t="shared" si="2"/>
        <v>Línea base del perfil del riesgo</v>
      </c>
      <c r="AH22" s="135">
        <f t="shared" si="3"/>
        <v>0</v>
      </c>
      <c r="AI22" s="135">
        <f t="shared" si="3"/>
        <v>0</v>
      </c>
      <c r="AJ22" s="117"/>
      <c r="AK22" s="118" t="s">
        <v>173</v>
      </c>
      <c r="AL22" s="33"/>
      <c r="AM22" s="130" t="str">
        <f t="shared" si="4"/>
        <v>Línea base del perfil del riesgo</v>
      </c>
      <c r="AN22" s="130">
        <f t="shared" si="5"/>
        <v>0</v>
      </c>
      <c r="AO22" s="118">
        <v>0</v>
      </c>
      <c r="AP22" s="117"/>
      <c r="AQ22" s="118" t="s">
        <v>173</v>
      </c>
      <c r="AR22" s="33"/>
      <c r="AS22" s="30" t="str">
        <f t="shared" si="6"/>
        <v>Línea base del perfil del riesgo</v>
      </c>
      <c r="AT22" s="30">
        <f t="shared" si="7"/>
        <v>1</v>
      </c>
      <c r="AU22" s="42"/>
      <c r="AV22" s="39">
        <f t="shared" si="8"/>
        <v>0</v>
      </c>
      <c r="AW22" s="52"/>
      <c r="AX22" s="33"/>
      <c r="AY22" s="30" t="str">
        <f t="shared" si="9"/>
        <v>Línea base del perfil del riesgo</v>
      </c>
      <c r="AZ22" s="30">
        <f t="shared" si="10"/>
        <v>1</v>
      </c>
      <c r="BA22" s="45">
        <f t="shared" si="11"/>
        <v>0</v>
      </c>
      <c r="BB22" s="46"/>
      <c r="BC22" s="52"/>
    </row>
    <row r="23" spans="1:55" ht="81.75" customHeight="1" thickBot="1">
      <c r="A23" s="27">
        <v>6</v>
      </c>
      <c r="B23" s="145"/>
      <c r="C23" s="29"/>
      <c r="D23" s="33"/>
      <c r="E23" s="50" t="s">
        <v>82</v>
      </c>
      <c r="F23" s="53">
        <v>0.06</v>
      </c>
      <c r="G23" s="51" t="s">
        <v>75</v>
      </c>
      <c r="H23" s="59" t="s">
        <v>83</v>
      </c>
      <c r="I23" s="55" t="s">
        <v>84</v>
      </c>
      <c r="J23" s="33" t="s">
        <v>57</v>
      </c>
      <c r="K23" s="30" t="s">
        <v>85</v>
      </c>
      <c r="L23" s="33" t="s">
        <v>86</v>
      </c>
      <c r="M23" s="56">
        <v>1</v>
      </c>
      <c r="N23" s="56">
        <v>1</v>
      </c>
      <c r="O23" s="56">
        <v>1</v>
      </c>
      <c r="P23" s="56">
        <v>1</v>
      </c>
      <c r="Q23" s="56">
        <v>1</v>
      </c>
      <c r="R23" s="33" t="s">
        <v>60</v>
      </c>
      <c r="S23" s="33" t="s">
        <v>87</v>
      </c>
      <c r="T23" s="33"/>
      <c r="U23" s="33"/>
      <c r="V23" s="33"/>
      <c r="W23" s="33"/>
      <c r="X23" s="33"/>
      <c r="Y23" s="37" t="str">
        <f>IF('PLAN GESTION POR PROCESO'!X23=Hoja2!$B$100,Hoja2!$C$100,IF('PLAN GESTION POR PROCESO'!X23=Hoja2!$B$101,Hoja2!$C$101,IF('PLAN GESTION POR PROCESO'!X23=Hoja2!$B$102,Hoja2!$C$102,IF('PLAN GESTION POR PROCESO'!X23=Hoja2!$B$103,Hoja2!$C$103,IF('PLAN GESTION POR PROCESO'!X23=Hoja2!$B$104,Hoja2!$C$104,IF('PLAN GESTION POR PROCESO'!X23=Hoja2!$B$105,Hoja2!$C$105,IF('PLAN GESTION POR PROCESO'!X23=Hoja2!$B$106,Hoja2!$C$106,IF(X23=Hoja2!$B$107,Hoja2!$C$107,"COMPLETAR"))))))))</f>
        <v>COMPLETAR</v>
      </c>
      <c r="Z23" s="58"/>
      <c r="AA23" s="130" t="str">
        <f t="shared" si="0"/>
        <v>Acciones correctivas documentadas y vigentes</v>
      </c>
      <c r="AB23" s="115">
        <v>1</v>
      </c>
      <c r="AC23" s="120">
        <v>0.59</v>
      </c>
      <c r="AD23" s="136">
        <f>(AC23/AB23)</f>
        <v>0.59</v>
      </c>
      <c r="AE23" s="40"/>
      <c r="AF23" s="40"/>
      <c r="AG23" s="114" t="str">
        <f t="shared" si="2"/>
        <v>Acciones correctivas documentadas y vigentes</v>
      </c>
      <c r="AH23" s="115">
        <f t="shared" si="3"/>
        <v>1</v>
      </c>
      <c r="AI23" s="116">
        <v>0.85</v>
      </c>
      <c r="AJ23" s="117">
        <f>(AI23/AH23)</f>
        <v>0.85</v>
      </c>
      <c r="AK23" s="118" t="s">
        <v>164</v>
      </c>
      <c r="AL23" s="33"/>
      <c r="AM23" s="130" t="str">
        <f t="shared" si="4"/>
        <v>Acciones correctivas documentadas y vigentes</v>
      </c>
      <c r="AN23" s="115">
        <f t="shared" si="5"/>
        <v>1</v>
      </c>
      <c r="AO23" s="116">
        <v>0.95</v>
      </c>
      <c r="AP23" s="117">
        <f aca="true" t="shared" si="12" ref="AP21:AP27">(AO23/AN23)</f>
        <v>0.95</v>
      </c>
      <c r="AQ23" s="118" t="s">
        <v>174</v>
      </c>
      <c r="AR23" s="44"/>
      <c r="AS23" s="30" t="str">
        <f t="shared" si="6"/>
        <v>Acciones correctivas documentadas y vigentes</v>
      </c>
      <c r="AT23" s="30">
        <f t="shared" si="7"/>
        <v>1</v>
      </c>
      <c r="AU23" s="56"/>
      <c r="AV23" s="39">
        <f t="shared" si="8"/>
        <v>0</v>
      </c>
      <c r="AW23" s="60"/>
      <c r="AX23" s="33"/>
      <c r="AY23" s="30" t="str">
        <f t="shared" si="9"/>
        <v>Acciones correctivas documentadas y vigentes</v>
      </c>
      <c r="AZ23" s="30">
        <f t="shared" si="10"/>
        <v>1</v>
      </c>
      <c r="BA23" s="45">
        <f t="shared" si="11"/>
        <v>0.7966666666666665</v>
      </c>
      <c r="BB23" s="46"/>
      <c r="BC23" s="60"/>
    </row>
    <row r="24" spans="1:55" ht="94.5" customHeight="1" thickBot="1">
      <c r="A24" s="27">
        <v>7</v>
      </c>
      <c r="B24" s="145"/>
      <c r="C24" s="29"/>
      <c r="D24" s="33"/>
      <c r="E24" s="61" t="s">
        <v>88</v>
      </c>
      <c r="F24" s="53">
        <v>0.02</v>
      </c>
      <c r="G24" s="51" t="s">
        <v>75</v>
      </c>
      <c r="H24" s="59" t="s">
        <v>89</v>
      </c>
      <c r="I24" s="62" t="s">
        <v>90</v>
      </c>
      <c r="J24" s="33" t="s">
        <v>57</v>
      </c>
      <c r="K24" s="30" t="s">
        <v>85</v>
      </c>
      <c r="L24" s="33" t="s">
        <v>91</v>
      </c>
      <c r="M24" s="56">
        <v>1</v>
      </c>
      <c r="N24" s="56">
        <v>1</v>
      </c>
      <c r="O24" s="56">
        <v>1</v>
      </c>
      <c r="P24" s="56">
        <v>1</v>
      </c>
      <c r="Q24" s="56">
        <v>1</v>
      </c>
      <c r="R24" s="33" t="s">
        <v>60</v>
      </c>
      <c r="S24" s="33" t="s">
        <v>81</v>
      </c>
      <c r="T24" s="33"/>
      <c r="U24" s="33"/>
      <c r="V24" s="33"/>
      <c r="W24" s="33"/>
      <c r="X24" s="33"/>
      <c r="Y24" s="37" t="str">
        <f>IF('PLAN GESTION POR PROCESO'!X24=Hoja2!$B$100,Hoja2!$C$100,IF('PLAN GESTION POR PROCESO'!X24=Hoja2!$B$101,Hoja2!$C$101,IF('PLAN GESTION POR PROCESO'!X24=Hoja2!$B$102,Hoja2!$C$102,IF('PLAN GESTION POR PROCESO'!X24=Hoja2!$B$103,Hoja2!$C$103,IF('PLAN GESTION POR PROCESO'!X24=Hoja2!$B$104,Hoja2!$C$104,IF('PLAN GESTION POR PROCESO'!X24=Hoja2!$B$105,Hoja2!$C$105,IF('PLAN GESTION POR PROCESO'!X24=Hoja2!$B$106,Hoja2!$C$106,IF(X24=Hoja2!$B$107,Hoja2!$C$107,"COMPLETAR"))))))))</f>
        <v>COMPLETAR</v>
      </c>
      <c r="Z24" s="58"/>
      <c r="AA24" s="130" t="str">
        <f t="shared" si="0"/>
        <v>Cumplimiento en reportes de riesgos de manera oportuna</v>
      </c>
      <c r="AB24" s="115">
        <f t="shared" si="1"/>
        <v>1</v>
      </c>
      <c r="AC24" s="120">
        <v>1</v>
      </c>
      <c r="AD24" s="136">
        <f>(AC24/AB24)</f>
        <v>1</v>
      </c>
      <c r="AE24" s="40"/>
      <c r="AF24" s="40"/>
      <c r="AG24" s="114" t="str">
        <f t="shared" si="2"/>
        <v>Cumplimiento en reportes de riesgos de manera oportuna</v>
      </c>
      <c r="AH24" s="115">
        <f t="shared" si="3"/>
        <v>1</v>
      </c>
      <c r="AI24" s="116">
        <v>1</v>
      </c>
      <c r="AJ24" s="117">
        <f>(AI24/AH24)</f>
        <v>1</v>
      </c>
      <c r="AK24" s="118" t="s">
        <v>165</v>
      </c>
      <c r="AL24" s="33"/>
      <c r="AM24" s="130" t="str">
        <f t="shared" si="4"/>
        <v>Cumplimiento en reportes de riesgos de manera oportuna</v>
      </c>
      <c r="AN24" s="115">
        <f t="shared" si="5"/>
        <v>1</v>
      </c>
      <c r="AO24" s="116">
        <v>1</v>
      </c>
      <c r="AP24" s="117">
        <f t="shared" si="12"/>
        <v>1</v>
      </c>
      <c r="AQ24" s="118" t="s">
        <v>175</v>
      </c>
      <c r="AR24" s="44"/>
      <c r="AS24" s="30" t="str">
        <f t="shared" si="6"/>
        <v>Cumplimiento en reportes de riesgos de manera oportuna</v>
      </c>
      <c r="AT24" s="30">
        <f t="shared" si="7"/>
        <v>1</v>
      </c>
      <c r="AU24" s="63"/>
      <c r="AV24" s="39">
        <f t="shared" si="8"/>
        <v>0</v>
      </c>
      <c r="AW24" s="44"/>
      <c r="AX24" s="33"/>
      <c r="AY24" s="30" t="str">
        <f t="shared" si="9"/>
        <v>Cumplimiento en reportes de riesgos de manera oportuna</v>
      </c>
      <c r="AZ24" s="30">
        <f t="shared" si="10"/>
        <v>1</v>
      </c>
      <c r="BA24" s="45">
        <f t="shared" si="11"/>
        <v>1</v>
      </c>
      <c r="BB24" s="46"/>
      <c r="BC24" s="60"/>
    </row>
    <row r="25" spans="1:55" ht="94.5" customHeight="1" thickBot="1">
      <c r="A25" s="27">
        <v>8</v>
      </c>
      <c r="B25" s="145"/>
      <c r="C25" s="29"/>
      <c r="D25" s="33"/>
      <c r="E25" s="61" t="s">
        <v>92</v>
      </c>
      <c r="F25" s="53">
        <v>0.02</v>
      </c>
      <c r="G25" s="51" t="s">
        <v>75</v>
      </c>
      <c r="H25" s="59" t="s">
        <v>93</v>
      </c>
      <c r="I25" s="62" t="s">
        <v>94</v>
      </c>
      <c r="J25" s="33" t="s">
        <v>57</v>
      </c>
      <c r="K25" s="30" t="s">
        <v>85</v>
      </c>
      <c r="L25" s="33" t="s">
        <v>95</v>
      </c>
      <c r="M25" s="56">
        <v>1</v>
      </c>
      <c r="N25" s="56">
        <v>1</v>
      </c>
      <c r="O25" s="56">
        <v>1</v>
      </c>
      <c r="P25" s="56">
        <v>1</v>
      </c>
      <c r="Q25" s="56">
        <v>1</v>
      </c>
      <c r="R25" s="33" t="s">
        <v>60</v>
      </c>
      <c r="S25" s="33" t="s">
        <v>96</v>
      </c>
      <c r="T25" s="33"/>
      <c r="U25" s="33"/>
      <c r="V25" s="33"/>
      <c r="W25" s="33"/>
      <c r="X25" s="33"/>
      <c r="Y25" s="37" t="str">
        <f>IF('PLAN GESTION POR PROCESO'!X25=Hoja2!$B$100,Hoja2!$C$100,IF('PLAN GESTION POR PROCESO'!X25=Hoja2!$B$101,Hoja2!$C$101,IF('PLAN GESTION POR PROCESO'!X25=Hoja2!$B$102,Hoja2!$C$102,IF('PLAN GESTION POR PROCESO'!X25=Hoja2!$B$103,Hoja2!$C$103,IF('PLAN GESTION POR PROCESO'!X25=Hoja2!$B$104,Hoja2!$C$104,IF('PLAN GESTION POR PROCESO'!X25=Hoja2!$B$105,Hoja2!$C$105,IF('PLAN GESTION POR PROCESO'!X25=Hoja2!$B$106,Hoja2!$C$106,IF(X25=Hoja2!$B$107,Hoja2!$C$107,"COMPLETAR"))))))))</f>
        <v>COMPLETAR</v>
      </c>
      <c r="Z25" s="58"/>
      <c r="AA25" s="130" t="str">
        <f t="shared" si="0"/>
        <v>Asistencia a las mesas de trabajo relacionadas con el Sistema de Gestión</v>
      </c>
      <c r="AB25" s="115">
        <f t="shared" si="1"/>
        <v>1</v>
      </c>
      <c r="AC25" s="116">
        <v>1</v>
      </c>
      <c r="AD25" s="117">
        <f>(AC25/AB25)</f>
        <v>1</v>
      </c>
      <c r="AE25" s="40"/>
      <c r="AF25" s="40"/>
      <c r="AG25" s="114" t="str">
        <f t="shared" si="2"/>
        <v>Asistencia a las mesas de trabajo relacionadas con el Sistema de Gestión</v>
      </c>
      <c r="AH25" s="115">
        <f t="shared" si="3"/>
        <v>1</v>
      </c>
      <c r="AI25" s="116">
        <v>1</v>
      </c>
      <c r="AJ25" s="117">
        <f>(AI25/AH25)</f>
        <v>1</v>
      </c>
      <c r="AK25" s="118" t="s">
        <v>166</v>
      </c>
      <c r="AL25" s="33"/>
      <c r="AM25" s="130" t="str">
        <f t="shared" si="4"/>
        <v>Asistencia a las mesas de trabajo relacionadas con el Sistema de Gestión</v>
      </c>
      <c r="AN25" s="115">
        <f t="shared" si="5"/>
        <v>1</v>
      </c>
      <c r="AO25" s="116">
        <v>1</v>
      </c>
      <c r="AP25" s="117">
        <f t="shared" si="12"/>
        <v>1</v>
      </c>
      <c r="AQ25" s="118" t="s">
        <v>176</v>
      </c>
      <c r="AR25" s="44"/>
      <c r="AS25" s="30" t="str">
        <f t="shared" si="6"/>
        <v>Asistencia a las mesas de trabajo relacionadas con el Sistema de Gestión</v>
      </c>
      <c r="AT25" s="30">
        <f t="shared" si="7"/>
        <v>1</v>
      </c>
      <c r="AU25" s="63"/>
      <c r="AV25" s="39">
        <f t="shared" si="8"/>
        <v>0</v>
      </c>
      <c r="AW25" s="44"/>
      <c r="AX25" s="33"/>
      <c r="AY25" s="30" t="str">
        <f t="shared" si="9"/>
        <v>Asistencia a las mesas de trabajo relacionadas con el Sistema de Gestión</v>
      </c>
      <c r="AZ25" s="30">
        <f t="shared" si="10"/>
        <v>1</v>
      </c>
      <c r="BA25" s="45">
        <f t="shared" si="11"/>
        <v>1</v>
      </c>
      <c r="BB25" s="46"/>
      <c r="BC25" s="60"/>
    </row>
    <row r="26" spans="1:55" ht="94.5" customHeight="1" thickBot="1">
      <c r="A26" s="27">
        <v>9</v>
      </c>
      <c r="B26" s="145"/>
      <c r="C26" s="29"/>
      <c r="D26" s="33"/>
      <c r="E26" s="61" t="s">
        <v>97</v>
      </c>
      <c r="F26" s="64">
        <v>0.02</v>
      </c>
      <c r="G26" s="51" t="s">
        <v>75</v>
      </c>
      <c r="H26" s="59" t="s">
        <v>98</v>
      </c>
      <c r="I26" s="55" t="s">
        <v>99</v>
      </c>
      <c r="J26" s="33" t="s">
        <v>57</v>
      </c>
      <c r="K26" s="30" t="s">
        <v>85</v>
      </c>
      <c r="L26" s="33" t="s">
        <v>100</v>
      </c>
      <c r="M26" s="56">
        <v>1</v>
      </c>
      <c r="N26" s="56">
        <v>1</v>
      </c>
      <c r="O26" s="56">
        <v>1</v>
      </c>
      <c r="P26" s="56">
        <v>1</v>
      </c>
      <c r="Q26" s="56">
        <v>1</v>
      </c>
      <c r="R26" s="33" t="s">
        <v>60</v>
      </c>
      <c r="S26" s="33"/>
      <c r="T26" s="33"/>
      <c r="U26" s="33"/>
      <c r="V26" s="33"/>
      <c r="W26" s="33"/>
      <c r="X26" s="33"/>
      <c r="Y26" s="37" t="str">
        <f>IF('PLAN GESTION POR PROCESO'!X26=Hoja2!$B$100,Hoja2!$C$100,IF('PLAN GESTION POR PROCESO'!X26=Hoja2!$B$101,Hoja2!$C$101,IF('PLAN GESTION POR PROCESO'!X26=Hoja2!$B$102,Hoja2!$C$102,IF('PLAN GESTION POR PROCESO'!X26=Hoja2!$B$103,Hoja2!$C$103,IF('PLAN GESTION POR PROCESO'!X26=Hoja2!$B$104,Hoja2!$C$104,IF('PLAN GESTION POR PROCESO'!X26=Hoja2!$B$105,Hoja2!$C$105,IF('PLAN GESTION POR PROCESO'!X26=Hoja2!$B$106,Hoja2!$C$106,IF(X26=Hoja2!$B$107,Hoja2!$C$107,"COMPLETAR"))))))))</f>
        <v>COMPLETAR</v>
      </c>
      <c r="Z26" s="58"/>
      <c r="AA26" s="130" t="str">
        <f t="shared" si="0"/>
        <v>Cumplimiento del plan de actualización de los procesos en el marco del Sistema de Gestión</v>
      </c>
      <c r="AB26" s="115">
        <f t="shared" si="1"/>
        <v>1</v>
      </c>
      <c r="AC26" s="115">
        <f t="shared" si="1"/>
        <v>1</v>
      </c>
      <c r="AD26" s="136">
        <f>(AC26/AB26)</f>
        <v>1</v>
      </c>
      <c r="AE26" s="40"/>
      <c r="AF26" s="40"/>
      <c r="AG26" s="114" t="str">
        <f t="shared" si="2"/>
        <v>Cumplimiento del plan de actualización de los procesos en el marco del Sistema de Gestión</v>
      </c>
      <c r="AH26" s="115">
        <f t="shared" si="3"/>
        <v>1</v>
      </c>
      <c r="AI26" s="116">
        <v>0.56</v>
      </c>
      <c r="AJ26" s="117">
        <f>(AI26/AH26)</f>
        <v>0.56</v>
      </c>
      <c r="AK26" s="119" t="s">
        <v>167</v>
      </c>
      <c r="AL26" s="33"/>
      <c r="AM26" s="130" t="str">
        <f t="shared" si="4"/>
        <v>Cumplimiento del plan de actualización de los procesos en el marco del Sistema de Gestión</v>
      </c>
      <c r="AN26" s="115">
        <f t="shared" si="5"/>
        <v>1</v>
      </c>
      <c r="AO26" s="116">
        <v>0.83</v>
      </c>
      <c r="AP26" s="117">
        <f t="shared" si="12"/>
        <v>0.83</v>
      </c>
      <c r="AQ26" s="119" t="s">
        <v>177</v>
      </c>
      <c r="AR26" s="44"/>
      <c r="AS26" s="30" t="str">
        <f t="shared" si="6"/>
        <v>Cumplimiento del plan de actualización de los procesos en el marco del Sistema de Gestión</v>
      </c>
      <c r="AT26" s="30">
        <f t="shared" si="7"/>
        <v>1</v>
      </c>
      <c r="AU26" s="63"/>
      <c r="AV26" s="39">
        <f t="shared" si="8"/>
        <v>0</v>
      </c>
      <c r="AW26" s="44"/>
      <c r="AX26" s="33"/>
      <c r="AY26" s="30" t="str">
        <f t="shared" si="9"/>
        <v>Cumplimiento del plan de actualización de los procesos en el marco del Sistema de Gestión</v>
      </c>
      <c r="AZ26" s="30">
        <f t="shared" si="10"/>
        <v>1</v>
      </c>
      <c r="BA26" s="45">
        <f t="shared" si="11"/>
        <v>0.7966666666666667</v>
      </c>
      <c r="BB26" s="46"/>
      <c r="BC26" s="60"/>
    </row>
    <row r="27" spans="1:55" ht="75" customHeight="1" thickBot="1">
      <c r="A27" s="27">
        <v>10</v>
      </c>
      <c r="B27" s="145"/>
      <c r="C27" s="28"/>
      <c r="D27" s="33"/>
      <c r="E27" s="50" t="s">
        <v>101</v>
      </c>
      <c r="F27" s="53">
        <v>0.02</v>
      </c>
      <c r="G27" s="51" t="s">
        <v>75</v>
      </c>
      <c r="H27" s="65" t="s">
        <v>102</v>
      </c>
      <c r="I27" s="55" t="s">
        <v>103</v>
      </c>
      <c r="J27" s="66" t="s">
        <v>57</v>
      </c>
      <c r="K27" s="67" t="s">
        <v>85</v>
      </c>
      <c r="L27" s="66" t="s">
        <v>104</v>
      </c>
      <c r="M27" s="68">
        <v>1</v>
      </c>
      <c r="N27" s="68">
        <v>1</v>
      </c>
      <c r="O27" s="68">
        <v>1</v>
      </c>
      <c r="P27" s="68">
        <v>1</v>
      </c>
      <c r="Q27" s="68">
        <v>1</v>
      </c>
      <c r="R27" s="66" t="s">
        <v>60</v>
      </c>
      <c r="S27" s="66" t="s">
        <v>105</v>
      </c>
      <c r="T27" s="33"/>
      <c r="U27" s="33"/>
      <c r="V27" s="33"/>
      <c r="W27" s="33"/>
      <c r="X27" s="33"/>
      <c r="Y27" s="37" t="str">
        <f>IF('PLAN GESTION POR PROCESO'!X27=Hoja2!$B$100,Hoja2!$C$100,IF('PLAN GESTION POR PROCESO'!X27=Hoja2!$B$101,Hoja2!$C$101,IF('PLAN GESTION POR PROCESO'!X27=Hoja2!$B$102,Hoja2!$C$102,IF('PLAN GESTION POR PROCESO'!X27=Hoja2!$B$103,Hoja2!$C$103,IF('PLAN GESTION POR PROCESO'!X27=Hoja2!$B$104,Hoja2!$C$104,IF('PLAN GESTION POR PROCESO'!X27=Hoja2!$B$105,Hoja2!$C$105,IF('PLAN GESTION POR PROCESO'!X27=Hoja2!$B$106,Hoja2!$C$106,IF(X27=Hoja2!$B$107,Hoja2!$C$107,"COMPLETAR"))))))))</f>
        <v>COMPLETAR</v>
      </c>
      <c r="Z27" s="38"/>
      <c r="AA27" s="130" t="str">
        <f t="shared" si="0"/>
        <v>Cumplimiento oportuno Plan Anticorrupción 2017</v>
      </c>
      <c r="AB27" s="115">
        <f t="shared" si="1"/>
        <v>1</v>
      </c>
      <c r="AC27" s="116">
        <v>0.5</v>
      </c>
      <c r="AD27" s="117">
        <f>(AC27/AB27)</f>
        <v>0.5</v>
      </c>
      <c r="AE27" s="40"/>
      <c r="AF27" s="40"/>
      <c r="AG27" s="114" t="str">
        <f t="shared" si="2"/>
        <v>Cumplimiento oportuno Plan Anticorrupción 2017</v>
      </c>
      <c r="AH27" s="115">
        <f t="shared" si="3"/>
        <v>1</v>
      </c>
      <c r="AI27" s="120">
        <v>0.1</v>
      </c>
      <c r="AJ27" s="117">
        <f>(AI27/AH27)</f>
        <v>0.1</v>
      </c>
      <c r="AK27" s="118" t="s">
        <v>168</v>
      </c>
      <c r="AL27" s="33"/>
      <c r="AM27" s="130" t="str">
        <f t="shared" si="4"/>
        <v>Cumplimiento oportuno Plan Anticorrupción 2017</v>
      </c>
      <c r="AN27" s="115">
        <f t="shared" si="5"/>
        <v>1</v>
      </c>
      <c r="AO27" s="116">
        <v>0.5</v>
      </c>
      <c r="AP27" s="117">
        <f t="shared" si="12"/>
        <v>0.5</v>
      </c>
      <c r="AQ27" s="118" t="s">
        <v>178</v>
      </c>
      <c r="AR27" s="33"/>
      <c r="AS27" s="30" t="str">
        <f t="shared" si="6"/>
        <v>Cumplimiento oportuno Plan Anticorrupción 2017</v>
      </c>
      <c r="AT27" s="30">
        <f t="shared" si="7"/>
        <v>1</v>
      </c>
      <c r="AU27" s="33"/>
      <c r="AV27" s="39">
        <f t="shared" si="8"/>
        <v>0</v>
      </c>
      <c r="AW27" s="33"/>
      <c r="AX27" s="33"/>
      <c r="AY27" s="30" t="str">
        <f t="shared" si="9"/>
        <v>Cumplimiento oportuno Plan Anticorrupción 2017</v>
      </c>
      <c r="AZ27" s="30">
        <f t="shared" si="10"/>
        <v>1</v>
      </c>
      <c r="BA27" s="45">
        <f t="shared" si="11"/>
        <v>0.3666666666666667</v>
      </c>
      <c r="BB27" s="46"/>
      <c r="BC27" s="33"/>
    </row>
    <row r="28" spans="1:55" ht="95.25" customHeight="1">
      <c r="A28" s="69"/>
      <c r="B28" s="146" t="s">
        <v>106</v>
      </c>
      <c r="C28" s="146"/>
      <c r="D28" s="146"/>
      <c r="E28" s="146"/>
      <c r="F28" s="70">
        <f>SUM(F18:F27)</f>
        <v>1.0000000000000002</v>
      </c>
      <c r="G28" s="147"/>
      <c r="H28" s="147"/>
      <c r="I28" s="147"/>
      <c r="J28" s="147"/>
      <c r="K28" s="147"/>
      <c r="L28" s="147"/>
      <c r="M28" s="147"/>
      <c r="N28" s="147"/>
      <c r="O28" s="147"/>
      <c r="P28" s="147"/>
      <c r="Q28" s="147"/>
      <c r="R28" s="147"/>
      <c r="S28" s="147"/>
      <c r="T28" s="147"/>
      <c r="U28" s="147"/>
      <c r="V28" s="147"/>
      <c r="W28" s="147"/>
      <c r="X28" s="147"/>
      <c r="Y28" s="147"/>
      <c r="Z28" s="147"/>
      <c r="AA28" s="148" t="s">
        <v>107</v>
      </c>
      <c r="AB28" s="148"/>
      <c r="AC28" s="148"/>
      <c r="AD28" s="171">
        <f>AVERAGE(AD18:AD27)</f>
        <v>0.87</v>
      </c>
      <c r="AE28" s="147"/>
      <c r="AF28" s="147"/>
      <c r="AG28" s="149" t="s">
        <v>108</v>
      </c>
      <c r="AH28" s="149"/>
      <c r="AI28" s="149"/>
      <c r="AJ28" s="39">
        <f>AVERAGE(AJ18:AJ27)</f>
        <v>0.7516666666666666</v>
      </c>
      <c r="AK28" s="147"/>
      <c r="AL28" s="147"/>
      <c r="AM28" s="148" t="s">
        <v>109</v>
      </c>
      <c r="AN28" s="148"/>
      <c r="AO28" s="148"/>
      <c r="AP28" s="39">
        <f>AVERAGE(AP18:AP27)</f>
        <v>0.8971428571428571</v>
      </c>
      <c r="AQ28" s="150"/>
      <c r="AR28" s="150"/>
      <c r="AS28" s="151" t="s">
        <v>110</v>
      </c>
      <c r="AT28" s="151"/>
      <c r="AU28" s="151"/>
      <c r="AV28" s="39" t="e">
        <f>AVERAGE(AV18:AV27)</f>
        <v>#DIV/0!</v>
      </c>
      <c r="AW28" s="44"/>
      <c r="AX28" s="152" t="s">
        <v>111</v>
      </c>
      <c r="AY28" s="152"/>
      <c r="AZ28" s="152"/>
      <c r="BA28" s="71">
        <f>AVERAGE(BA18:BA27)</f>
        <v>0.6960000000000001</v>
      </c>
      <c r="BB28" s="153"/>
      <c r="BC28" s="153"/>
    </row>
    <row r="29" spans="1:55" ht="15">
      <c r="A29" s="10"/>
      <c r="B29" s="72"/>
      <c r="C29" s="72"/>
      <c r="D29" s="72"/>
      <c r="E29" s="72"/>
      <c r="F29" s="72"/>
      <c r="G29" s="72"/>
      <c r="H29" s="72"/>
      <c r="I29" s="73"/>
      <c r="J29" s="73"/>
      <c r="K29" s="73"/>
      <c r="L29" s="73"/>
      <c r="M29" s="73"/>
      <c r="N29" s="73"/>
      <c r="O29" s="73"/>
      <c r="P29" s="73"/>
      <c r="Q29" s="73"/>
      <c r="R29" s="73"/>
      <c r="S29" s="73"/>
      <c r="T29" s="3"/>
      <c r="U29" s="3"/>
      <c r="V29" s="3"/>
      <c r="W29" s="3"/>
      <c r="X29" s="3"/>
      <c r="Y29" s="3"/>
      <c r="Z29" s="3"/>
      <c r="AA29" s="139"/>
      <c r="AB29" s="139"/>
      <c r="AC29" s="139"/>
      <c r="AD29" s="75"/>
      <c r="AE29" s="76"/>
      <c r="AF29" s="76"/>
      <c r="AG29" s="139"/>
      <c r="AH29" s="139"/>
      <c r="AI29" s="139"/>
      <c r="AJ29" s="75"/>
      <c r="AK29" s="76"/>
      <c r="AL29" s="76"/>
      <c r="AM29" s="139"/>
      <c r="AN29" s="139"/>
      <c r="AO29" s="139"/>
      <c r="AP29" s="75"/>
      <c r="AQ29" s="76"/>
      <c r="AR29" s="76"/>
      <c r="AS29" s="139"/>
      <c r="AT29" s="139"/>
      <c r="AU29" s="139"/>
      <c r="AV29" s="75"/>
      <c r="AW29" s="76"/>
      <c r="AX29" s="76"/>
      <c r="AY29" s="139"/>
      <c r="AZ29" s="139"/>
      <c r="BA29" s="139"/>
      <c r="BB29" s="75"/>
      <c r="BC29" s="3"/>
    </row>
    <row r="30" spans="1:55" ht="15">
      <c r="A30" s="10"/>
      <c r="B30" s="72"/>
      <c r="C30" s="72"/>
      <c r="D30" s="72"/>
      <c r="E30" s="72"/>
      <c r="F30" s="72"/>
      <c r="G30" s="72"/>
      <c r="H30" s="72"/>
      <c r="I30" s="73"/>
      <c r="J30" s="73"/>
      <c r="K30" s="73"/>
      <c r="L30" s="73"/>
      <c r="M30" s="73"/>
      <c r="N30" s="73"/>
      <c r="O30" s="73"/>
      <c r="P30" s="73"/>
      <c r="Q30" s="73"/>
      <c r="R30" s="73"/>
      <c r="S30" s="73"/>
      <c r="T30" s="3"/>
      <c r="U30" s="3"/>
      <c r="V30" s="3"/>
      <c r="W30" s="3"/>
      <c r="X30" s="3"/>
      <c r="Y30" s="3"/>
      <c r="Z30" s="3"/>
      <c r="AA30" s="74"/>
      <c r="AB30" s="74"/>
      <c r="AC30" s="74"/>
      <c r="AD30" s="75"/>
      <c r="AE30" s="76"/>
      <c r="AF30" s="76"/>
      <c r="AG30" s="74"/>
      <c r="AH30" s="74"/>
      <c r="AI30" s="74"/>
      <c r="AJ30" s="75"/>
      <c r="AK30" s="76"/>
      <c r="AL30" s="76"/>
      <c r="AM30" s="74"/>
      <c r="AN30" s="74"/>
      <c r="AO30" s="74"/>
      <c r="AP30" s="75"/>
      <c r="AQ30" s="76"/>
      <c r="AR30" s="76"/>
      <c r="AS30" s="74"/>
      <c r="AT30" s="74"/>
      <c r="AU30" s="74"/>
      <c r="AV30" s="75"/>
      <c r="AW30" s="76"/>
      <c r="AX30" s="76"/>
      <c r="AY30" s="74"/>
      <c r="AZ30" s="74"/>
      <c r="BA30" s="74"/>
      <c r="BB30" s="75"/>
      <c r="BC30" s="3"/>
    </row>
    <row r="31" spans="1:55" ht="15.75" customHeight="1">
      <c r="A31" s="10"/>
      <c r="B31" s="72"/>
      <c r="C31" s="72"/>
      <c r="D31" s="72"/>
      <c r="E31" s="72"/>
      <c r="F31" s="72"/>
      <c r="G31" s="72"/>
      <c r="H31" s="72"/>
      <c r="I31" s="73"/>
      <c r="J31" s="73"/>
      <c r="K31" s="73"/>
      <c r="L31" s="73"/>
      <c r="M31" s="73"/>
      <c r="N31" s="73"/>
      <c r="O31" s="73"/>
      <c r="P31" s="73"/>
      <c r="Q31" s="73"/>
      <c r="R31" s="73"/>
      <c r="S31" s="73"/>
      <c r="T31" s="3"/>
      <c r="U31" s="3"/>
      <c r="V31" s="3"/>
      <c r="W31" s="3"/>
      <c r="X31" s="3"/>
      <c r="Y31" s="3"/>
      <c r="Z31" s="3"/>
      <c r="AA31" s="139"/>
      <c r="AB31" s="139"/>
      <c r="AC31" s="139"/>
      <c r="AD31" s="77"/>
      <c r="AE31" s="76"/>
      <c r="AF31" s="76"/>
      <c r="AG31" s="139"/>
      <c r="AH31" s="139"/>
      <c r="AI31" s="139"/>
      <c r="AJ31" s="77"/>
      <c r="AK31" s="76"/>
      <c r="AL31" s="76"/>
      <c r="AM31" s="139"/>
      <c r="AN31" s="139"/>
      <c r="AO31" s="139"/>
      <c r="AP31" s="78"/>
      <c r="AQ31" s="76"/>
      <c r="AR31" s="76"/>
      <c r="AS31" s="139"/>
      <c r="AT31" s="139"/>
      <c r="AU31" s="139"/>
      <c r="AV31" s="78"/>
      <c r="AW31" s="76"/>
      <c r="AX31" s="76"/>
      <c r="AY31" s="139"/>
      <c r="AZ31" s="139"/>
      <c r="BA31" s="139"/>
      <c r="BB31" s="78"/>
      <c r="BC31" s="3"/>
    </row>
    <row r="32" spans="1:55" ht="15.75" customHeight="1">
      <c r="A32" s="10"/>
      <c r="B32" s="137" t="s">
        <v>112</v>
      </c>
      <c r="C32" s="137"/>
      <c r="D32" s="137"/>
      <c r="E32" s="137"/>
      <c r="F32" s="79"/>
      <c r="G32" s="137" t="s">
        <v>113</v>
      </c>
      <c r="H32" s="137"/>
      <c r="I32" s="137"/>
      <c r="J32" s="137"/>
      <c r="K32" s="137" t="s">
        <v>114</v>
      </c>
      <c r="L32" s="137"/>
      <c r="M32" s="137"/>
      <c r="N32" s="137"/>
      <c r="O32" s="137"/>
      <c r="P32" s="137"/>
      <c r="Q32" s="137"/>
      <c r="R32" s="73"/>
      <c r="S32" s="73"/>
      <c r="T32" s="3"/>
      <c r="U32" s="3"/>
      <c r="V32" s="3"/>
      <c r="W32" s="3"/>
      <c r="X32" s="3"/>
      <c r="Y32" s="3"/>
      <c r="Z32" s="3"/>
      <c r="AA32" s="139"/>
      <c r="AB32" s="139"/>
      <c r="AC32" s="139"/>
      <c r="AD32" s="77"/>
      <c r="AE32" s="76"/>
      <c r="AF32" s="76"/>
      <c r="AG32" s="139"/>
      <c r="AH32" s="139"/>
      <c r="AI32" s="139"/>
      <c r="AJ32" s="77"/>
      <c r="AK32" s="76"/>
      <c r="AL32" s="76"/>
      <c r="AM32" s="139"/>
      <c r="AN32" s="139"/>
      <c r="AO32" s="139"/>
      <c r="AP32" s="78"/>
      <c r="AQ32" s="76"/>
      <c r="AR32" s="76"/>
      <c r="AS32" s="139"/>
      <c r="AT32" s="139"/>
      <c r="AU32" s="139"/>
      <c r="AV32" s="78"/>
      <c r="AW32" s="76"/>
      <c r="AX32" s="76"/>
      <c r="AY32" s="139"/>
      <c r="AZ32" s="139"/>
      <c r="BA32" s="139"/>
      <c r="BB32" s="78"/>
      <c r="BC32" s="3"/>
    </row>
    <row r="33" spans="1:55" ht="15.75" customHeight="1">
      <c r="A33" s="10"/>
      <c r="B33" s="140" t="s">
        <v>115</v>
      </c>
      <c r="C33" s="140"/>
      <c r="D33" s="140"/>
      <c r="E33" s="80"/>
      <c r="F33" s="80"/>
      <c r="G33" s="141" t="s">
        <v>115</v>
      </c>
      <c r="H33" s="141"/>
      <c r="I33" s="141"/>
      <c r="J33" s="141"/>
      <c r="K33" s="141" t="s">
        <v>115</v>
      </c>
      <c r="L33" s="141"/>
      <c r="M33" s="141"/>
      <c r="N33" s="141"/>
      <c r="O33" s="141"/>
      <c r="P33" s="141"/>
      <c r="Q33" s="141"/>
      <c r="R33" s="73"/>
      <c r="S33" s="73"/>
      <c r="T33" s="3"/>
      <c r="U33" s="3"/>
      <c r="V33" s="3"/>
      <c r="W33" s="3"/>
      <c r="X33" s="3"/>
      <c r="Y33" s="3"/>
      <c r="Z33" s="3"/>
      <c r="AA33" s="142"/>
      <c r="AB33" s="142"/>
      <c r="AC33" s="142"/>
      <c r="AD33" s="75"/>
      <c r="AE33" s="76"/>
      <c r="AF33" s="76"/>
      <c r="AG33" s="142"/>
      <c r="AH33" s="142"/>
      <c r="AI33" s="142"/>
      <c r="AJ33" s="75"/>
      <c r="AK33" s="76"/>
      <c r="AL33" s="76"/>
      <c r="AM33" s="142"/>
      <c r="AN33" s="142"/>
      <c r="AO33" s="142"/>
      <c r="AP33" s="75"/>
      <c r="AQ33" s="76"/>
      <c r="AR33" s="76"/>
      <c r="AS33" s="142"/>
      <c r="AT33" s="142"/>
      <c r="AU33" s="142"/>
      <c r="AV33" s="75"/>
      <c r="AW33" s="76"/>
      <c r="AX33" s="76"/>
      <c r="AY33" s="142"/>
      <c r="AZ33" s="142"/>
      <c r="BA33" s="142"/>
      <c r="BB33" s="75"/>
      <c r="BC33" s="3"/>
    </row>
    <row r="34" spans="1:55" ht="51" customHeight="1">
      <c r="A34" s="10"/>
      <c r="B34" s="137" t="s">
        <v>116</v>
      </c>
      <c r="C34" s="137"/>
      <c r="D34" s="137"/>
      <c r="E34" s="30"/>
      <c r="F34" s="30"/>
      <c r="G34" s="137" t="s">
        <v>117</v>
      </c>
      <c r="H34" s="137"/>
      <c r="I34" s="137"/>
      <c r="J34" s="137"/>
      <c r="K34" s="137" t="s">
        <v>118</v>
      </c>
      <c r="L34" s="137"/>
      <c r="M34" s="137"/>
      <c r="N34" s="137"/>
      <c r="O34" s="137"/>
      <c r="P34" s="137"/>
      <c r="Q34" s="137"/>
      <c r="R34" s="73"/>
      <c r="S34" s="73"/>
      <c r="T34" s="3"/>
      <c r="U34" s="3"/>
      <c r="V34" s="3"/>
      <c r="W34" s="3"/>
      <c r="X34" s="3"/>
      <c r="Y34" s="3"/>
      <c r="Z34" s="3"/>
      <c r="AA34" s="3"/>
      <c r="AB34" s="3"/>
      <c r="AC34" s="3"/>
      <c r="AD34" s="81"/>
      <c r="AE34" s="3"/>
      <c r="AF34" s="3"/>
      <c r="AG34" s="3"/>
      <c r="AH34" s="3"/>
      <c r="AI34" s="3"/>
      <c r="AJ34" s="81"/>
      <c r="AK34" s="3"/>
      <c r="AL34" s="3"/>
      <c r="AM34" s="3"/>
      <c r="AN34" s="3"/>
      <c r="AO34" s="3"/>
      <c r="AP34" s="81"/>
      <c r="AQ34" s="3"/>
      <c r="AR34" s="3"/>
      <c r="AS34" s="3"/>
      <c r="AT34" s="3"/>
      <c r="AU34" s="3"/>
      <c r="AV34" s="81"/>
      <c r="AW34" s="3"/>
      <c r="AX34" s="3"/>
      <c r="AY34" s="3"/>
      <c r="AZ34" s="3"/>
      <c r="BA34" s="3"/>
      <c r="BB34" s="81"/>
      <c r="BC34" s="3"/>
    </row>
    <row r="35" spans="1:55" ht="22.5" customHeight="1">
      <c r="A35" s="10"/>
      <c r="B35" s="137"/>
      <c r="C35" s="137"/>
      <c r="D35" s="137"/>
      <c r="E35" s="30"/>
      <c r="F35" s="30"/>
      <c r="G35" s="137"/>
      <c r="H35" s="137"/>
      <c r="I35" s="137"/>
      <c r="J35" s="137"/>
      <c r="K35" s="138"/>
      <c r="L35" s="138"/>
      <c r="M35" s="138"/>
      <c r="N35" s="138"/>
      <c r="O35" s="138"/>
      <c r="P35" s="138"/>
      <c r="Q35" s="138"/>
      <c r="R35" s="73"/>
      <c r="S35" s="73"/>
      <c r="T35" s="3"/>
      <c r="U35" s="3"/>
      <c r="V35" s="3"/>
      <c r="W35" s="3"/>
      <c r="X35" s="3"/>
      <c r="Y35" s="3"/>
      <c r="Z35" s="3"/>
      <c r="AA35" s="3"/>
      <c r="AB35" s="3"/>
      <c r="AC35" s="3"/>
      <c r="AD35" s="81"/>
      <c r="AE35" s="3"/>
      <c r="AF35" s="3"/>
      <c r="AG35" s="3"/>
      <c r="AH35" s="3"/>
      <c r="AI35" s="3"/>
      <c r="AJ35" s="81"/>
      <c r="AK35" s="3"/>
      <c r="AL35" s="3"/>
      <c r="AM35" s="3"/>
      <c r="AN35" s="3"/>
      <c r="AO35" s="3"/>
      <c r="AP35" s="81"/>
      <c r="AQ35" s="3"/>
      <c r="AR35" s="3"/>
      <c r="AS35" s="3"/>
      <c r="AT35" s="3"/>
      <c r="AU35" s="3"/>
      <c r="AV35" s="81"/>
      <c r="AW35" s="3"/>
      <c r="AX35" s="3"/>
      <c r="AY35" s="3"/>
      <c r="AZ35" s="3"/>
      <c r="BA35" s="3"/>
      <c r="BB35" s="81"/>
      <c r="BC35" s="3"/>
    </row>
  </sheetData>
  <sheetProtection/>
  <mergeCells count="104">
    <mergeCell ref="AA9:AF9"/>
    <mergeCell ref="AG9:AL9"/>
    <mergeCell ref="AY9:BC9"/>
    <mergeCell ref="A1:Z1"/>
    <mergeCell ref="A2:Z2"/>
    <mergeCell ref="A3:Z3"/>
    <mergeCell ref="A4:Z4"/>
    <mergeCell ref="A5:Z5"/>
    <mergeCell ref="A6:Z6"/>
    <mergeCell ref="A7:D7"/>
    <mergeCell ref="A8:Z8"/>
    <mergeCell ref="AA8:AF8"/>
    <mergeCell ref="AY14:BC14"/>
    <mergeCell ref="AG8:AL8"/>
    <mergeCell ref="AM8:AR8"/>
    <mergeCell ref="AS8:AX8"/>
    <mergeCell ref="AY8:BC8"/>
    <mergeCell ref="AM11:AO11"/>
    <mergeCell ref="AS11:AU11"/>
    <mergeCell ref="AY11:BA11"/>
    <mergeCell ref="AM9:AR9"/>
    <mergeCell ref="AS9:AX9"/>
    <mergeCell ref="A13:D14"/>
    <mergeCell ref="E13:Z14"/>
    <mergeCell ref="AA13:AF13"/>
    <mergeCell ref="AG13:AL13"/>
    <mergeCell ref="AM13:AR13"/>
    <mergeCell ref="AS13:AX13"/>
    <mergeCell ref="AM14:AR14"/>
    <mergeCell ref="AS14:AX14"/>
    <mergeCell ref="AY13:BC13"/>
    <mergeCell ref="AJ15:AJ16"/>
    <mergeCell ref="AK15:AK16"/>
    <mergeCell ref="E10:T10"/>
    <mergeCell ref="E11:L11"/>
    <mergeCell ref="M11:P11"/>
    <mergeCell ref="AA11:AC11"/>
    <mergeCell ref="AG11:AI11"/>
    <mergeCell ref="AA14:AF14"/>
    <mergeCell ref="AG14:AL14"/>
    <mergeCell ref="AV15:AV16"/>
    <mergeCell ref="AW15:AW16"/>
    <mergeCell ref="AX15:AX16"/>
    <mergeCell ref="E15:T15"/>
    <mergeCell ref="V15:Z15"/>
    <mergeCell ref="AA15:AC15"/>
    <mergeCell ref="AD15:AD16"/>
    <mergeCell ref="AE15:AE16"/>
    <mergeCell ref="AF15:AF16"/>
    <mergeCell ref="AG15:AI15"/>
    <mergeCell ref="AL15:AL16"/>
    <mergeCell ref="AM15:AO15"/>
    <mergeCell ref="AP15:AP16"/>
    <mergeCell ref="AQ15:AQ16"/>
    <mergeCell ref="AR15:AR16"/>
    <mergeCell ref="AS15:AU15"/>
    <mergeCell ref="AK28:AL28"/>
    <mergeCell ref="AM28:AO28"/>
    <mergeCell ref="AQ28:AR28"/>
    <mergeCell ref="AS28:AU28"/>
    <mergeCell ref="AX28:AZ28"/>
    <mergeCell ref="BB28:BC28"/>
    <mergeCell ref="AY15:BA15"/>
    <mergeCell ref="BB15:BB16"/>
    <mergeCell ref="BC15:BC16"/>
    <mergeCell ref="X16:Y16"/>
    <mergeCell ref="B18:B27"/>
    <mergeCell ref="B28:E28"/>
    <mergeCell ref="G28:Z28"/>
    <mergeCell ref="AA28:AC28"/>
    <mergeCell ref="AE28:AF28"/>
    <mergeCell ref="AG28:AI28"/>
    <mergeCell ref="AA29:AC29"/>
    <mergeCell ref="AG29:AI29"/>
    <mergeCell ref="AM29:AO29"/>
    <mergeCell ref="AS29:AU29"/>
    <mergeCell ref="AY29:BA29"/>
    <mergeCell ref="AA31:AC31"/>
    <mergeCell ref="AG31:AI31"/>
    <mergeCell ref="AM31:AO31"/>
    <mergeCell ref="AS31:AU31"/>
    <mergeCell ref="AY31:BA31"/>
    <mergeCell ref="AS32:AU32"/>
    <mergeCell ref="AY32:BA32"/>
    <mergeCell ref="B33:D33"/>
    <mergeCell ref="G33:J33"/>
    <mergeCell ref="K33:Q33"/>
    <mergeCell ref="AA33:AC33"/>
    <mergeCell ref="AG33:AI33"/>
    <mergeCell ref="AM33:AO33"/>
    <mergeCell ref="AS33:AU33"/>
    <mergeCell ref="AY33:BA33"/>
    <mergeCell ref="B32:E32"/>
    <mergeCell ref="G32:J32"/>
    <mergeCell ref="K32:Q32"/>
    <mergeCell ref="AA32:AC32"/>
    <mergeCell ref="AG32:AI32"/>
    <mergeCell ref="AM32:AO32"/>
    <mergeCell ref="B34:D34"/>
    <mergeCell ref="G34:J34"/>
    <mergeCell ref="K34:Q34"/>
    <mergeCell ref="B35:D35"/>
    <mergeCell ref="G35:J35"/>
    <mergeCell ref="K35:Q35"/>
  </mergeCells>
  <conditionalFormatting sqref="AJ28">
    <cfRule type="colorScale" priority="32" dxfId="140">
      <colorScale>
        <cfvo type="min" val="0"/>
        <cfvo type="percentile" val="50"/>
        <cfvo type="max"/>
        <color rgb="FFF8696B"/>
        <color rgb="FFFFEB84"/>
        <color rgb="FF63BE7B"/>
      </colorScale>
    </cfRule>
  </conditionalFormatting>
  <conditionalFormatting sqref="AP28">
    <cfRule type="colorScale" priority="6" dxfId="140">
      <colorScale>
        <cfvo type="min" val="0"/>
        <cfvo type="percentile" val="50"/>
        <cfvo type="max"/>
        <color rgb="FFF8696B"/>
        <color rgb="FFFFEB84"/>
        <color rgb="FF63BE7B"/>
      </colorScale>
    </cfRule>
    <cfRule type="iconSet" priority="5" dxfId="140">
      <iconSet iconSet="3TrafficLights1">
        <cfvo type="percent" val="0"/>
        <cfvo type="percent" val="33"/>
        <cfvo type="percent" val="67"/>
      </iconSet>
    </cfRule>
  </conditionalFormatting>
  <conditionalFormatting sqref="AV28">
    <cfRule type="colorScale" priority="34" dxfId="140">
      <colorScale>
        <cfvo type="min" val="0"/>
        <cfvo type="percentile" val="50"/>
        <cfvo type="max"/>
        <color rgb="FFF8696B"/>
        <color rgb="FFFFEB84"/>
        <color rgb="FF63BE7B"/>
      </colorScale>
    </cfRule>
  </conditionalFormatting>
  <conditionalFormatting sqref="BA28">
    <cfRule type="colorScale" priority="35" dxfId="140">
      <colorScale>
        <cfvo type="min" val="0"/>
        <cfvo type="percentile" val="50"/>
        <cfvo type="max"/>
        <color rgb="FFF8696B"/>
        <color rgb="FFFFEB84"/>
        <color rgb="FF63BE7B"/>
      </colorScale>
    </cfRule>
  </conditionalFormatting>
  <conditionalFormatting sqref="BA18:BA28">
    <cfRule type="colorScale" priority="36" dxfId="140">
      <colorScale>
        <cfvo type="min" val="0"/>
        <cfvo type="percentile" val="50"/>
        <cfvo type="max"/>
        <color rgb="FF63BE7B"/>
        <color rgb="FFFFEB84"/>
        <color rgb="FFF8696B"/>
      </colorScale>
    </cfRule>
  </conditionalFormatting>
  <conditionalFormatting sqref="AJ21:AJ25">
    <cfRule type="containsText" priority="26" dxfId="3" operator="containsText" text="N/A">
      <formula>NOT(ISERROR(SEARCH("N/A",AJ21)))</formula>
    </cfRule>
    <cfRule type="cellIs" priority="27" dxfId="2" operator="between">
      <formula>'[1]PLAN GESTION POR PROCESO'!#REF!</formula>
      <formula>'[1]PLAN GESTION POR PROCESO'!#REF!</formula>
    </cfRule>
    <cfRule type="cellIs" priority="28" dxfId="1" operator="between">
      <formula>'[1]PLAN GESTION POR PROCESO'!#REF!</formula>
      <formula>'[1]PLAN GESTION POR PROCESO'!#REF!</formula>
    </cfRule>
    <cfRule type="cellIs" priority="29" dxfId="0" operator="between">
      <formula>'[1]PLAN GESTION POR PROCESO'!#REF!</formula>
      <formula>'[1]PLAN GESTION POR PROCESO'!#REF!</formula>
    </cfRule>
  </conditionalFormatting>
  <conditionalFormatting sqref="AJ21:AJ27">
    <cfRule type="containsText" priority="22" dxfId="3" operator="containsText" text="N/A">
      <formula>NOT(ISERROR(SEARCH("N/A",AJ21)))</formula>
    </cfRule>
    <cfRule type="cellIs" priority="23" dxfId="2" operator="between">
      <formula>'[1]PLAN GESTION POR PROCESO'!#REF!</formula>
      <formula>'[1]PLAN GESTION POR PROCESO'!#REF!</formula>
    </cfRule>
    <cfRule type="cellIs" priority="24" dxfId="1" operator="between">
      <formula>'[1]PLAN GESTION POR PROCESO'!#REF!</formula>
      <formula>'[1]PLAN GESTION POR PROCESO'!#REF!</formula>
    </cfRule>
    <cfRule type="cellIs" priority="25" dxfId="0" operator="between">
      <formula>'[1]PLAN GESTION POR PROCESO'!#REF!</formula>
      <formula>'[1]PLAN GESTION POR PROCESO'!#REF!</formula>
    </cfRule>
  </conditionalFormatting>
  <conditionalFormatting sqref="AD21:AD27">
    <cfRule type="containsText" priority="18" dxfId="3" operator="containsText" text="N/A">
      <formula>NOT(ISERROR(SEARCH("N/A",AD21)))</formula>
    </cfRule>
    <cfRule type="cellIs" priority="19" dxfId="2" operator="between">
      <formula>#REF!</formula>
      <formula>#REF!</formula>
    </cfRule>
    <cfRule type="cellIs" priority="20" dxfId="1" operator="between">
      <formula>#REF!</formula>
      <formula>#REF!</formula>
    </cfRule>
    <cfRule type="cellIs" priority="21" dxfId="0" operator="between">
      <formula>#REF!</formula>
      <formula>#REF!</formula>
    </cfRule>
  </conditionalFormatting>
  <conditionalFormatting sqref="AD18:AD27">
    <cfRule type="iconSet" priority="17" dxfId="140">
      <iconSet iconSet="3TrafficLights1">
        <cfvo type="percent" val="0"/>
        <cfvo type="percent" val="33"/>
        <cfvo type="percent" val="67"/>
      </iconSet>
    </cfRule>
    <cfRule type="iconSet" priority="16" dxfId="140">
      <iconSet iconSet="3TrafficLights1">
        <cfvo type="percent" val="0"/>
        <cfvo type="percent" val="81"/>
        <cfvo type="percent" val="91"/>
      </iconSet>
    </cfRule>
  </conditionalFormatting>
  <conditionalFormatting sqref="AD18:AD28">
    <cfRule type="colorScale" priority="15" dxfId="140">
      <colorScale>
        <cfvo type="min" val="0"/>
        <cfvo type="percent" val="85"/>
        <cfvo type="max"/>
        <color rgb="FFF8696B"/>
        <color rgb="FFFFEB84"/>
        <color rgb="FF63BE7B"/>
      </colorScale>
    </cfRule>
  </conditionalFormatting>
  <conditionalFormatting sqref="AJ18:AJ28">
    <cfRule type="iconSet" priority="14" dxfId="140">
      <iconSet iconSet="3TrafficLights1">
        <cfvo type="percent" val="0"/>
        <cfvo type="percent" val="81"/>
        <cfvo type="percent" val="91"/>
      </iconSet>
    </cfRule>
    <cfRule type="colorScale" priority="13" dxfId="140">
      <colorScale>
        <cfvo type="min" val="0"/>
        <cfvo type="percent" val="85"/>
        <cfvo type="max"/>
        <color rgb="FFF8696B"/>
        <color rgb="FFFFEB84"/>
        <color rgb="FF63BE7B"/>
      </colorScale>
    </cfRule>
  </conditionalFormatting>
  <conditionalFormatting sqref="AP18:AP25 AP27:AP28">
    <cfRule type="iconSet" priority="12" dxfId="140">
      <iconSet iconSet="3TrafficLights1">
        <cfvo type="percent" val="0"/>
        <cfvo type="percent" val="81"/>
        <cfvo type="percent" val="91"/>
      </iconSet>
    </cfRule>
  </conditionalFormatting>
  <conditionalFormatting sqref="AP17:AP25 AP27:AP28">
    <cfRule type="colorScale" priority="11" dxfId="140">
      <colorScale>
        <cfvo type="min" val="0"/>
        <cfvo type="percent" val="85"/>
        <cfvo type="max"/>
        <color rgb="FFF8696B"/>
        <color rgb="FFFFEB84"/>
        <color rgb="FF63BE7B"/>
      </colorScale>
    </cfRule>
  </conditionalFormatting>
  <conditionalFormatting sqref="AP21:AP25 AP27">
    <cfRule type="containsText" priority="7" dxfId="3" operator="containsText" text="N/A">
      <formula>NOT(ISERROR(SEARCH("N/A",AP21)))</formula>
    </cfRule>
    <cfRule type="cellIs" priority="8" dxfId="2" operator="between">
      <formula>#REF!</formula>
      <formula>#REF!</formula>
    </cfRule>
    <cfRule type="cellIs" priority="9" dxfId="1" operator="between">
      <formula>#REF!</formula>
      <formula>#REF!</formula>
    </cfRule>
    <cfRule type="cellIs" priority="10" dxfId="0" operator="between">
      <formula>#REF!</formula>
      <formula>#REF!</formula>
    </cfRule>
  </conditionalFormatting>
  <conditionalFormatting sqref="AP23">
    <cfRule type="iconSet" priority="4" dxfId="140">
      <iconSet iconSet="3TrafficLights1">
        <cfvo type="percent" val="0"/>
        <cfvo type="percent" val="33"/>
        <cfvo type="percent" val="67"/>
      </iconSet>
    </cfRule>
    <cfRule type="colorScale" priority="3" dxfId="140">
      <colorScale>
        <cfvo type="min" val="0"/>
        <cfvo type="percentile" val="50"/>
        <cfvo type="max"/>
        <color rgb="FFF8696B"/>
        <color rgb="FFFFEB84"/>
        <color rgb="FF63BE7B"/>
      </colorScale>
    </cfRule>
  </conditionalFormatting>
  <dataValidations count="16">
    <dataValidation type="list" allowBlank="1" showInputMessage="1" showErrorMessage="1" sqref="K18:K20 K22:K27">
      <formula1>PROGRAMACION</formula1>
      <formula2>0</formula2>
    </dataValidation>
    <dataValidation type="list" allowBlank="1" showInputMessage="1" showErrorMessage="1" sqref="AC5">
      <formula1>$BC$8:$BC$11</formula1>
      <formula2>0</formula2>
    </dataValidation>
    <dataValidation type="list" allowBlank="1" showInputMessage="1" showErrorMessage="1" promptTitle="Cualquier contenido" error="Escriba un texto " sqref="G18:G20">
      <formula1>META02</formula1>
      <formula2>0</formula2>
    </dataValidation>
    <dataValidation type="list" allowBlank="1" showInputMessage="1" showErrorMessage="1" promptTitle="Cualquier contenido" error="Escriba un texto " sqref="G22:G27">
      <formula1>META2</formula1>
      <formula2>0</formula2>
    </dataValidation>
    <dataValidation type="list" allowBlank="1" showInputMessage="1" showErrorMessage="1" sqref="R18:R20 R22:R27">
      <formula1>INDICADOR</formula1>
      <formula2>0</formula2>
    </dataValidation>
    <dataValidation type="list" allowBlank="1" showInputMessage="1" showErrorMessage="1" sqref="V18:V20 V22:V27">
      <formula1>FUENTE</formula1>
      <formula2>0</formula2>
    </dataValidation>
    <dataValidation type="list" allowBlank="1" showInputMessage="1" showErrorMessage="1" sqref="W18:W20 W22:W27">
      <formula1>RUBROS</formula1>
      <formula2>0</formula2>
    </dataValidation>
    <dataValidation type="list" allowBlank="1" showInputMessage="1" showErrorMessage="1" sqref="X18:X20 X22:X27">
      <formula1>CODIGO</formula1>
      <formula2>0</formula2>
    </dataValidation>
    <dataValidation type="list" allowBlank="1" showInputMessage="1" showErrorMessage="1" sqref="U18:U20 U22:U27">
      <formula1>CONTRALORIA</formula1>
      <formula2>0</formula2>
    </dataValidation>
    <dataValidation type="list" allowBlank="1" showInputMessage="1" showErrorMessage="1" sqref="U21">
      <formula1>CONTRALORIA</formula1>
    </dataValidation>
    <dataValidation type="list" allowBlank="1" showInputMessage="1" showErrorMessage="1" sqref="X21">
      <formula1>CODIGO</formula1>
    </dataValidation>
    <dataValidation type="list" allowBlank="1" showInputMessage="1" showErrorMessage="1" sqref="W21">
      <formula1>RUBROS</formula1>
    </dataValidation>
    <dataValidation type="list" allowBlank="1" showInputMessage="1" showErrorMessage="1" sqref="V21">
      <formula1>FUENTE</formula1>
    </dataValidation>
    <dataValidation type="list" allowBlank="1" showInputMessage="1" showErrorMessage="1" sqref="R21">
      <formula1>INDICADOR</formula1>
    </dataValidation>
    <dataValidation type="list" allowBlank="1" showInputMessage="1" showErrorMessage="1" sqref="G21">
      <formula1>META02</formula1>
    </dataValidation>
    <dataValidation type="list" allowBlank="1" showInputMessage="1" showErrorMessage="1" sqref="K21">
      <formula1>PROGRAMACION</formula1>
    </dataValidation>
  </dataValidations>
  <printOptions horizontalCentered="1" verticalCentered="1"/>
  <pageMargins left="0.708333333333333" right="0.708333333333333" top="0.747916666666667" bottom="0.747916666666667" header="0.511805555555555" footer="0.511805555555555"/>
  <pageSetup orientation="portrait" paperSize="9"/>
  <colBreaks count="1" manualBreakCount="1">
    <brk id="26"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H107"/>
  <sheetViews>
    <sheetView zoomScale="65" zoomScaleNormal="65" zoomScalePageLayoutView="0" workbookViewId="0" topLeftCell="A1">
      <selection activeCell="C3" sqref="C3"/>
    </sheetView>
  </sheetViews>
  <sheetFormatPr defaultColWidth="10.57421875" defaultRowHeight="15"/>
  <cols>
    <col min="1" max="1" width="25.140625" style="0" customWidth="1"/>
    <col min="2" max="2" width="28.28125" style="0" customWidth="1"/>
    <col min="3" max="3" width="56.57421875" style="0" customWidth="1"/>
    <col min="4" max="4" width="43.28125" style="0" customWidth="1"/>
    <col min="5" max="5" width="13.28125" style="0" customWidth="1"/>
  </cols>
  <sheetData>
    <row r="1" spans="1:6" ht="15">
      <c r="A1" t="s">
        <v>125</v>
      </c>
      <c r="B1" t="s">
        <v>42</v>
      </c>
      <c r="C1" t="s">
        <v>126</v>
      </c>
      <c r="D1" t="s">
        <v>127</v>
      </c>
      <c r="F1" t="s">
        <v>128</v>
      </c>
    </row>
    <row r="2" spans="1:6" ht="15">
      <c r="A2" t="s">
        <v>119</v>
      </c>
      <c r="B2" t="s">
        <v>129</v>
      </c>
      <c r="D2" t="s">
        <v>58</v>
      </c>
      <c r="F2" t="s">
        <v>130</v>
      </c>
    </row>
    <row r="3" spans="1:6" ht="15">
      <c r="A3" t="s">
        <v>120</v>
      </c>
      <c r="B3" t="s">
        <v>64</v>
      </c>
      <c r="C3" t="s">
        <v>131</v>
      </c>
      <c r="D3" t="s">
        <v>85</v>
      </c>
      <c r="F3" t="s">
        <v>60</v>
      </c>
    </row>
    <row r="4" spans="1:6" ht="15">
      <c r="A4" t="s">
        <v>121</v>
      </c>
      <c r="C4" t="s">
        <v>132</v>
      </c>
      <c r="D4" t="s">
        <v>133</v>
      </c>
      <c r="F4" t="s">
        <v>134</v>
      </c>
    </row>
    <row r="5" spans="1:4" ht="15">
      <c r="A5" t="s">
        <v>122</v>
      </c>
      <c r="C5" t="s">
        <v>54</v>
      </c>
      <c r="D5" t="s">
        <v>135</v>
      </c>
    </row>
    <row r="6" spans="1:7" ht="15">
      <c r="A6" t="s">
        <v>123</v>
      </c>
      <c r="C6" t="s">
        <v>136</v>
      </c>
      <c r="E6" t="s">
        <v>137</v>
      </c>
      <c r="G6" t="s">
        <v>138</v>
      </c>
    </row>
    <row r="7" spans="1:7" ht="15">
      <c r="A7" t="s">
        <v>124</v>
      </c>
      <c r="E7" t="s">
        <v>139</v>
      </c>
      <c r="G7" t="s">
        <v>63</v>
      </c>
    </row>
    <row r="8" spans="5:7" ht="15">
      <c r="E8" t="s">
        <v>140</v>
      </c>
      <c r="G8" t="s">
        <v>141</v>
      </c>
    </row>
    <row r="9" ht="15">
      <c r="E9" t="s">
        <v>142</v>
      </c>
    </row>
    <row r="10" ht="15">
      <c r="E10" t="s">
        <v>143</v>
      </c>
    </row>
    <row r="12" spans="1:8" s="83" customFormat="1" ht="74.25" customHeight="1">
      <c r="A12" s="82"/>
      <c r="C12" s="84"/>
      <c r="D12" s="85"/>
      <c r="H12" s="83" t="s">
        <v>144</v>
      </c>
    </row>
    <row r="13" spans="1:8" s="83" customFormat="1" ht="74.25" customHeight="1">
      <c r="A13" s="82"/>
      <c r="C13" s="84"/>
      <c r="D13" s="85"/>
      <c r="H13" s="83" t="s">
        <v>145</v>
      </c>
    </row>
    <row r="14" spans="1:8" ht="74.25" customHeight="1">
      <c r="A14" s="82"/>
      <c r="B14" s="83"/>
      <c r="C14" s="84"/>
      <c r="D14" s="86"/>
      <c r="H14" s="83" t="s">
        <v>146</v>
      </c>
    </row>
    <row r="15" spans="1:8" ht="74.25" customHeight="1">
      <c r="A15" s="82"/>
      <c r="B15" s="83"/>
      <c r="C15" s="84"/>
      <c r="D15" s="86"/>
      <c r="H15" s="83" t="s">
        <v>147</v>
      </c>
    </row>
    <row r="16" spans="1:4" ht="74.25" customHeight="1">
      <c r="A16" s="82"/>
      <c r="B16" s="83"/>
      <c r="C16" s="84"/>
      <c r="D16" s="87"/>
    </row>
    <row r="17" spans="1:4" ht="74.25" customHeight="1">
      <c r="A17" s="82"/>
      <c r="B17" s="83"/>
      <c r="C17" s="84"/>
      <c r="D17" s="88"/>
    </row>
    <row r="18" spans="1:4" ht="74.25" customHeight="1">
      <c r="A18" s="82"/>
      <c r="B18" s="83"/>
      <c r="C18" s="84"/>
      <c r="D18" s="85"/>
    </row>
    <row r="19" spans="1:4" ht="74.25" customHeight="1">
      <c r="A19" s="82"/>
      <c r="B19" s="83"/>
      <c r="C19" s="84"/>
      <c r="D19" s="85"/>
    </row>
    <row r="20" spans="1:4" ht="74.25" customHeight="1">
      <c r="A20" s="82"/>
      <c r="B20" s="83"/>
      <c r="C20" s="84"/>
      <c r="D20" s="85"/>
    </row>
    <row r="21" spans="1:4" ht="74.25" customHeight="1">
      <c r="A21" s="82"/>
      <c r="B21" s="83"/>
      <c r="C21" s="89"/>
      <c r="D21" s="85"/>
    </row>
    <row r="22" spans="3:4" ht="18">
      <c r="C22" s="89"/>
      <c r="D22" s="88"/>
    </row>
    <row r="23" spans="3:4" ht="18">
      <c r="C23" s="89"/>
      <c r="D23" s="90"/>
    </row>
    <row r="24" spans="3:4" ht="18">
      <c r="C24" s="91"/>
      <c r="D24" s="88"/>
    </row>
    <row r="25" spans="3:4" ht="18">
      <c r="C25" s="91"/>
      <c r="D25" s="85"/>
    </row>
    <row r="26" spans="3:4" ht="18">
      <c r="C26" s="91"/>
      <c r="D26" s="85"/>
    </row>
    <row r="27" spans="3:4" ht="18">
      <c r="C27" s="91"/>
      <c r="D27" s="87"/>
    </row>
    <row r="28" spans="3:4" ht="18">
      <c r="C28" s="91"/>
      <c r="D28" s="88"/>
    </row>
    <row r="29" spans="3:4" ht="18">
      <c r="C29" s="91"/>
      <c r="D29" s="85"/>
    </row>
    <row r="30" spans="3:4" ht="18">
      <c r="C30" s="91"/>
      <c r="D30" s="85"/>
    </row>
    <row r="31" spans="3:4" ht="18">
      <c r="C31" s="91"/>
      <c r="D31" s="85"/>
    </row>
    <row r="32" spans="3:4" ht="18">
      <c r="C32" s="92"/>
      <c r="D32" s="85"/>
    </row>
    <row r="33" spans="3:4" ht="18">
      <c r="C33" s="92"/>
      <c r="D33" s="85"/>
    </row>
    <row r="34" spans="3:4" ht="18">
      <c r="C34" s="92"/>
      <c r="D34" s="87"/>
    </row>
    <row r="35" spans="3:4" ht="18">
      <c r="C35" s="92"/>
      <c r="D35" s="87"/>
    </row>
    <row r="36" spans="3:4" ht="18">
      <c r="C36" s="92"/>
      <c r="D36" s="87"/>
    </row>
    <row r="37" spans="3:4" ht="18">
      <c r="C37" s="92"/>
      <c r="D37" s="87"/>
    </row>
    <row r="38" spans="3:4" ht="18">
      <c r="C38" s="92"/>
      <c r="D38" s="93"/>
    </row>
    <row r="39" spans="3:4" ht="18">
      <c r="C39" s="92"/>
      <c r="D39" s="93"/>
    </row>
    <row r="40" spans="3:4" ht="18">
      <c r="C40" s="94"/>
      <c r="D40" s="93"/>
    </row>
    <row r="41" spans="3:4" ht="18">
      <c r="C41" s="94"/>
      <c r="D41" s="93"/>
    </row>
    <row r="42" spans="3:4" ht="18">
      <c r="C42" s="95"/>
      <c r="D42" s="93"/>
    </row>
    <row r="43" spans="3:4" ht="18">
      <c r="C43" s="96"/>
      <c r="D43" s="88"/>
    </row>
    <row r="44" spans="3:4" ht="18">
      <c r="C44" s="97"/>
      <c r="D44" s="87"/>
    </row>
    <row r="45" spans="3:4" ht="18">
      <c r="C45" s="97"/>
      <c r="D45" s="87"/>
    </row>
    <row r="46" spans="3:4" ht="18">
      <c r="C46" s="97"/>
      <c r="D46" s="93"/>
    </row>
    <row r="47" spans="3:4" ht="18">
      <c r="C47" s="98"/>
      <c r="D47" s="99"/>
    </row>
    <row r="48" ht="18">
      <c r="C48" s="100"/>
    </row>
    <row r="49" ht="18">
      <c r="C49" s="100"/>
    </row>
    <row r="50" ht="18">
      <c r="C50" s="100"/>
    </row>
    <row r="51" ht="18">
      <c r="C51" s="100"/>
    </row>
    <row r="52" ht="18">
      <c r="C52" s="101"/>
    </row>
    <row r="53" ht="18">
      <c r="C53" s="101"/>
    </row>
    <row r="54" ht="18">
      <c r="C54" s="101"/>
    </row>
    <row r="55" ht="18">
      <c r="C55" s="101"/>
    </row>
    <row r="56" ht="18">
      <c r="C56" s="102"/>
    </row>
    <row r="57" ht="18">
      <c r="C57" s="103"/>
    </row>
    <row r="58" ht="18">
      <c r="C58" s="103"/>
    </row>
    <row r="59" ht="18">
      <c r="C59" s="103"/>
    </row>
    <row r="60" ht="18">
      <c r="C60" s="104"/>
    </row>
    <row r="61" ht="18">
      <c r="C61" s="105"/>
    </row>
    <row r="62" ht="18">
      <c r="C62" s="106"/>
    </row>
    <row r="63" ht="18">
      <c r="C63" s="106"/>
    </row>
    <row r="64" ht="18">
      <c r="C64" s="106"/>
    </row>
    <row r="65" ht="18">
      <c r="C65" s="106"/>
    </row>
    <row r="66" ht="18">
      <c r="C66" s="107"/>
    </row>
    <row r="67" ht="18">
      <c r="C67" s="107"/>
    </row>
    <row r="68" ht="18">
      <c r="C68" s="107"/>
    </row>
    <row r="69" ht="18">
      <c r="C69" s="107"/>
    </row>
    <row r="70" ht="18">
      <c r="C70" s="107"/>
    </row>
    <row r="71" ht="18">
      <c r="C71" s="108"/>
    </row>
    <row r="72" ht="18">
      <c r="C72" s="107"/>
    </row>
    <row r="73" ht="18">
      <c r="C73" s="107"/>
    </row>
    <row r="74" ht="18">
      <c r="C74" s="107"/>
    </row>
    <row r="75" ht="18">
      <c r="C75" s="107"/>
    </row>
    <row r="76" ht="18">
      <c r="C76" s="107"/>
    </row>
    <row r="77" ht="18">
      <c r="C77" s="107"/>
    </row>
    <row r="78" ht="18">
      <c r="C78" s="107"/>
    </row>
    <row r="79" ht="18">
      <c r="C79" s="106"/>
    </row>
    <row r="80" ht="18">
      <c r="C80" s="106"/>
    </row>
    <row r="81" ht="18">
      <c r="C81" s="106"/>
    </row>
    <row r="82" ht="18">
      <c r="C82" s="106"/>
    </row>
    <row r="83" ht="18">
      <c r="C83" s="106"/>
    </row>
    <row r="84" ht="18">
      <c r="C84" s="106"/>
    </row>
    <row r="85" ht="18">
      <c r="C85" s="109"/>
    </row>
    <row r="86" ht="18">
      <c r="C86" s="106"/>
    </row>
    <row r="87" ht="18">
      <c r="C87" s="106"/>
    </row>
    <row r="88" ht="18">
      <c r="C88" s="110"/>
    </row>
    <row r="89" ht="18">
      <c r="C89" s="111"/>
    </row>
    <row r="90" ht="18">
      <c r="C90" s="107"/>
    </row>
    <row r="91" ht="18">
      <c r="C91" s="107"/>
    </row>
    <row r="92" ht="18">
      <c r="C92" s="107"/>
    </row>
    <row r="93" ht="18">
      <c r="C93" s="107"/>
    </row>
    <row r="94" ht="18">
      <c r="C94" s="112"/>
    </row>
    <row r="99" spans="2:3" ht="15">
      <c r="B99" t="s">
        <v>50</v>
      </c>
      <c r="C99" t="s">
        <v>148</v>
      </c>
    </row>
    <row r="100" spans="2:3" ht="15">
      <c r="B100" s="113">
        <v>1167</v>
      </c>
      <c r="C100" s="83" t="s">
        <v>149</v>
      </c>
    </row>
    <row r="101" spans="2:3" ht="30">
      <c r="B101" s="113">
        <v>1131</v>
      </c>
      <c r="C101" s="83" t="s">
        <v>150</v>
      </c>
    </row>
    <row r="102" spans="2:3" ht="15">
      <c r="B102" s="113">
        <v>1177</v>
      </c>
      <c r="C102" s="83" t="s">
        <v>151</v>
      </c>
    </row>
    <row r="103" spans="2:3" ht="30">
      <c r="B103" s="113">
        <v>1094</v>
      </c>
      <c r="C103" s="83" t="s">
        <v>152</v>
      </c>
    </row>
    <row r="104" spans="2:3" ht="15">
      <c r="B104" s="113">
        <v>1128</v>
      </c>
      <c r="C104" s="83" t="s">
        <v>153</v>
      </c>
    </row>
    <row r="105" spans="2:3" ht="30">
      <c r="B105" s="113">
        <v>1095</v>
      </c>
      <c r="C105" s="83" t="s">
        <v>154</v>
      </c>
    </row>
    <row r="106" spans="2:3" ht="30">
      <c r="B106" s="113">
        <v>1129</v>
      </c>
      <c r="C106" s="83" t="s">
        <v>155</v>
      </c>
    </row>
    <row r="107" spans="2:3" ht="45">
      <c r="B107" s="113">
        <v>1120</v>
      </c>
      <c r="C107" s="83" t="s">
        <v>156</v>
      </c>
    </row>
  </sheetData>
  <sheetProtection/>
  <conditionalFormatting sqref="C13">
    <cfRule type="colorScale" priority="2" dxfId="140">
      <colorScale>
        <cfvo type="min" val="0"/>
        <cfvo type="max"/>
        <color rgb="FFFF7128"/>
        <color rgb="FFFFEF9C"/>
      </colorScale>
    </cfRule>
  </conditionalFormatting>
  <printOptions/>
  <pageMargins left="0.7" right="0.7" top="0.75" bottom="0.75" header="0.511805555555555" footer="0.51180555555555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Leonardo Gutierrez Moya</dc:creator>
  <cp:keywords/>
  <dc:description/>
  <cp:lastModifiedBy>juan.jimenez</cp:lastModifiedBy>
  <dcterms:created xsi:type="dcterms:W3CDTF">2017-05-09T21:35:28Z</dcterms:created>
  <dcterms:modified xsi:type="dcterms:W3CDTF">2017-10-31T20:15:07Z</dcterms:modified>
  <cp:category/>
  <cp:version/>
  <cp:contentType/>
  <cp:contentStatus/>
</cp:coreProperties>
</file>