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2. Comunicacion estrategica/"/>
    </mc:Choice>
  </mc:AlternateContent>
  <xr:revisionPtr revIDLastSave="15" documentId="8_{93708F2C-4C6F-490F-9AC5-070BEC6C9CCB}" xr6:coauthVersionLast="47" xr6:coauthVersionMax="47" xr10:uidLastSave="{4A79B294-945E-45BC-94AA-228AFC69E952}"/>
  <bookViews>
    <workbookView xWindow="-120" yWindow="-120" windowWidth="20730" windowHeight="110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2" i="1" l="1"/>
  <c r="AF21" i="1"/>
  <c r="AF20" i="1"/>
  <c r="AD20" i="1"/>
  <c r="AF16" i="1"/>
  <c r="AO21" i="1"/>
  <c r="AO20" i="1"/>
  <c r="AO19" i="1"/>
  <c r="AO17" i="1"/>
  <c r="AO16" i="1"/>
  <c r="T16" i="1"/>
  <c r="V16" i="1" s="1"/>
  <c r="AN19" i="1"/>
  <c r="AN16" i="1"/>
  <c r="AI16" i="1"/>
  <c r="AK16" i="1" s="1"/>
  <c r="AI19" i="1"/>
  <c r="AK19" i="1" s="1"/>
  <c r="AN21" i="1"/>
  <c r="AP21" i="1" s="1"/>
  <c r="AN20" i="1"/>
  <c r="AN17" i="1"/>
  <c r="AI21" i="1"/>
  <c r="AK21" i="1" s="1"/>
  <c r="AI20" i="1"/>
  <c r="AK20" i="1" s="1"/>
  <c r="AI17" i="1"/>
  <c r="AK17" i="1" s="1"/>
  <c r="AD21" i="1"/>
  <c r="AD19" i="1"/>
  <c r="AD17" i="1"/>
  <c r="AF17" i="1" s="1"/>
  <c r="AD16" i="1"/>
  <c r="Y21" i="1"/>
  <c r="AA21" i="1" s="1"/>
  <c r="Y20" i="1"/>
  <c r="AA20" i="1"/>
  <c r="Y19" i="1"/>
  <c r="AA19" i="1"/>
  <c r="Y17" i="1"/>
  <c r="AA17" i="1"/>
  <c r="Y16" i="1"/>
  <c r="AA16" i="1"/>
  <c r="T17" i="1"/>
  <c r="V17" i="1" s="1"/>
  <c r="AP19" i="1" l="1"/>
  <c r="AP20" i="1"/>
  <c r="AP17" i="1"/>
  <c r="AP16" i="1"/>
  <c r="AP18" i="1" s="1"/>
  <c r="AK18" i="1"/>
  <c r="AA22" i="1"/>
  <c r="V18" i="1"/>
  <c r="V23" i="1" s="1"/>
  <c r="AA18" i="1"/>
  <c r="AK22" i="1"/>
  <c r="AK23" i="1" s="1"/>
  <c r="AF18" i="1"/>
  <c r="AF23" i="1" l="1"/>
  <c r="AA23" i="1"/>
  <c r="AP22" i="1"/>
  <c r="AP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charset val="1"/>
          </rPr>
          <t>Cuadro que resume los cambios realizados de una versión a otra</t>
        </r>
      </text>
    </comment>
    <comment ref="E5" authorId="0" shapeId="0" xr:uid="{00000000-0006-0000-0000-000002000000}">
      <text>
        <r>
          <rPr>
            <b/>
            <sz val="9"/>
            <color indexed="81"/>
            <rFont val="Tahoma"/>
            <charset val="1"/>
          </rPr>
          <t xml:space="preserve">Número consecutivo de la versión generada </t>
        </r>
      </text>
    </comment>
    <comment ref="F5" authorId="0" shapeId="0" xr:uid="{00000000-0006-0000-0000-000003000000}">
      <text>
        <r>
          <rPr>
            <b/>
            <sz val="9"/>
            <color indexed="81"/>
            <rFont val="Tahoma"/>
            <charset val="1"/>
          </rPr>
          <t>Fecha de la versión generada</t>
        </r>
      </text>
    </comment>
    <comment ref="G5" authorId="0" shapeId="0" xr:uid="{00000000-0006-0000-0000-000004000000}">
      <text>
        <r>
          <rPr>
            <b/>
            <sz val="9"/>
            <color indexed="81"/>
            <rFont val="Tahoma"/>
            <charset val="1"/>
          </rPr>
          <t>Breve descripción del cambio realizado en la nueva versión</t>
        </r>
      </text>
    </comment>
    <comment ref="A15" authorId="0" shapeId="0" xr:uid="{00000000-0006-0000-0000-000005000000}">
      <text>
        <r>
          <rPr>
            <b/>
            <sz val="9"/>
            <color indexed="81"/>
            <rFont val="Tahoma"/>
            <charset val="1"/>
          </rPr>
          <t>Incluya el número del objetivo estratégico, de acuerdo con lo adoptado en el Plan Estratégico Institucional</t>
        </r>
      </text>
    </comment>
    <comment ref="B15" authorId="0" shapeId="0" xr:uid="{00000000-0006-0000-0000-000006000000}">
      <text>
        <r>
          <rPr>
            <b/>
            <sz val="9"/>
            <color indexed="81"/>
            <rFont val="Tahoma"/>
            <charset val="1"/>
          </rPr>
          <t>Incluya el objetivo estratégico, de acuerdo con lo adoptado en el Plan Estratégico Institucional, al cual se asocia la meta</t>
        </r>
      </text>
    </comment>
    <comment ref="C15" authorId="0" shapeId="0" xr:uid="{00000000-0006-0000-0000-000007000000}">
      <text>
        <r>
          <rPr>
            <b/>
            <sz val="9"/>
            <color indexed="81"/>
            <rFont val="Tahoma"/>
            <charset val="1"/>
          </rPr>
          <t>Escriba el número de la meta, en orden consecutivo</t>
        </r>
      </text>
    </comment>
    <comment ref="D15" authorId="0" shapeId="0" xr:uid="{00000000-0006-0000-0000-000008000000}">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5" authorId="0" shapeId="0" xr:uid="{00000000-0006-0000-0000-000009000000}">
      <text>
        <r>
          <rPr>
            <b/>
            <sz val="9"/>
            <color indexed="81"/>
            <rFont val="Tahoma"/>
            <family val="2"/>
          </rPr>
          <t xml:space="preserve">Seleccione la opción que corresponda
</t>
        </r>
      </text>
    </comment>
    <comment ref="F15" authorId="0" shapeId="0" xr:uid="{00000000-0006-0000-0000-00000A000000}">
      <text>
        <r>
          <rPr>
            <b/>
            <sz val="9"/>
            <color indexed="81"/>
            <rFont val="Tahoma"/>
            <family val="2"/>
          </rPr>
          <t>Indique un nombre corto que refleje lo que pretende medir. 
Ej. Porcentaje de giros acumulados</t>
        </r>
      </text>
    </comment>
    <comment ref="G15"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5" authorId="0" shapeId="0" xr:uid="{00000000-0006-0000-0000-00000C000000}">
      <text>
        <r>
          <rPr>
            <b/>
            <sz val="9"/>
            <color indexed="81"/>
            <rFont val="Tahoma"/>
            <charset val="1"/>
          </rPr>
          <t>Valor inicial que se toma como referencia para comparar el avance de la meta. Es imporante indicar la magnitud, unidad de medida y la vigencia en la cual se obtuvo</t>
        </r>
      </text>
    </comment>
    <comment ref="I15"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5"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5" authorId="0" shapeId="0" xr:uid="{00000000-0006-0000-0000-00000F000000}">
      <text>
        <r>
          <rPr>
            <b/>
            <sz val="9"/>
            <color indexed="81"/>
            <rFont val="Tahoma"/>
            <family val="2"/>
          </rPr>
          <t xml:space="preserve">Indique la magnitud programada para el trimestre.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Indique la programación total de la vigencia. 
Debe ser coherente con la meta.</t>
        </r>
      </text>
    </comment>
    <comment ref="P15" authorId="0" shapeId="0" xr:uid="{00000000-0006-0000-0000-000014000000}">
      <text>
        <r>
          <rPr>
            <b/>
            <sz val="9"/>
            <color indexed="81"/>
            <rFont val="Tahoma"/>
            <family val="2"/>
          </rPr>
          <t xml:space="preserve">Indique el tipo de indicador: 
- Eficancia 
- Eficiencia 
- Efectividad </t>
        </r>
      </text>
    </comment>
    <comment ref="Q15" authorId="0" shapeId="0" xr:uid="{00000000-0006-0000-0000-000015000000}">
      <text>
        <r>
          <rPr>
            <b/>
            <sz val="9"/>
            <color indexed="81"/>
            <rFont val="Tahoma"/>
            <family val="2"/>
          </rPr>
          <t>Indique la evidencia a presentar del cumplimiento de la meta. Se debe redactar de forma concreta y coherente con la meta</t>
        </r>
      </text>
    </comment>
    <comment ref="R15"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5" authorId="0" shapeId="0" xr:uid="{00000000-0006-0000-0000-000017000000}">
      <text>
        <r>
          <rPr>
            <b/>
            <sz val="9"/>
            <color indexed="81"/>
            <rFont val="Tahoma"/>
            <family val="2"/>
          </rPr>
          <t>Indique el área y grupo de trabajo (si se tiene), responsable de cumplir o ejecutar la meta</t>
        </r>
      </text>
    </comment>
    <comment ref="T15" authorId="0" shapeId="0" xr:uid="{00000000-0006-0000-0000-000018000000}">
      <text>
        <r>
          <rPr>
            <b/>
            <sz val="9"/>
            <color indexed="81"/>
            <rFont val="Tahoma"/>
            <family val="2"/>
          </rPr>
          <t>Indique la magnitud programada</t>
        </r>
      </text>
    </comment>
    <comment ref="U15" authorId="0" shapeId="0" xr:uid="{00000000-0006-0000-0000-000019000000}">
      <text>
        <r>
          <rPr>
            <b/>
            <sz val="9"/>
            <color indexed="81"/>
            <rFont val="Tahoma"/>
            <family val="2"/>
          </rPr>
          <t>Indique la magnitud ejecutada. Corresponde al resultado de medir el indicador de la meta</t>
        </r>
      </text>
    </comment>
    <comment ref="V15"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5" authorId="0" shapeId="0" xr:uid="{00000000-0006-0000-0000-00001B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5" authorId="0" shapeId="0" xr:uid="{00000000-0006-0000-0000-00001C000000}">
      <text>
        <r>
          <rPr>
            <b/>
            <sz val="9"/>
            <color indexed="81"/>
            <rFont val="Tahoma"/>
            <charset val="1"/>
          </rPr>
          <t xml:space="preserve">Indicar el nombre concreto de la evidencia aportada. </t>
        </r>
      </text>
    </comment>
    <comment ref="Y15" authorId="0" shapeId="0" xr:uid="{00000000-0006-0000-0000-00001D000000}">
      <text>
        <r>
          <rPr>
            <b/>
            <sz val="9"/>
            <color indexed="81"/>
            <rFont val="Tahoma"/>
            <family val="2"/>
          </rPr>
          <t>Indique la magnitud programada</t>
        </r>
      </text>
    </comment>
    <comment ref="Z15" authorId="0" shapeId="0" xr:uid="{00000000-0006-0000-0000-00001E000000}">
      <text>
        <r>
          <rPr>
            <b/>
            <sz val="9"/>
            <color indexed="81"/>
            <rFont val="Tahoma"/>
            <family val="2"/>
          </rPr>
          <t>Indique la magnitud ejecutada. Corresponde al resultado de medir el indicador de la meta</t>
        </r>
      </text>
    </comment>
    <comment ref="AA15"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5" authorId="0" shapeId="0" xr:uid="{00000000-0006-0000-0000-000020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5" authorId="0" shapeId="0" xr:uid="{00000000-0006-0000-0000-000021000000}">
      <text>
        <r>
          <rPr>
            <b/>
            <sz val="9"/>
            <color indexed="81"/>
            <rFont val="Tahoma"/>
            <charset val="1"/>
          </rPr>
          <t xml:space="preserve">Indicar el nombre concreto de la evidencia aportada. </t>
        </r>
      </text>
    </comment>
    <comment ref="AD15" authorId="0" shapeId="0" xr:uid="{00000000-0006-0000-0000-000022000000}">
      <text>
        <r>
          <rPr>
            <b/>
            <sz val="9"/>
            <color indexed="81"/>
            <rFont val="Tahoma"/>
            <family val="2"/>
          </rPr>
          <t>Indique la magnitud programada</t>
        </r>
      </text>
    </comment>
    <comment ref="AE15" authorId="0" shapeId="0" xr:uid="{00000000-0006-0000-0000-000023000000}">
      <text>
        <r>
          <rPr>
            <b/>
            <sz val="9"/>
            <color indexed="81"/>
            <rFont val="Tahoma"/>
            <family val="2"/>
          </rPr>
          <t>Indique la magnitud ejecutada. Corresponde al resultado de medir el indicador de la meta</t>
        </r>
      </text>
    </comment>
    <comment ref="AF15"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5" authorId="0" shapeId="0" xr:uid="{00000000-0006-0000-0000-000025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5" authorId="0" shapeId="0" xr:uid="{00000000-0006-0000-0000-000026000000}">
      <text>
        <r>
          <rPr>
            <b/>
            <sz val="9"/>
            <color indexed="81"/>
            <rFont val="Tahoma"/>
            <charset val="1"/>
          </rPr>
          <t xml:space="preserve">Indicar el nombre concreto de la evidencia aportada. </t>
        </r>
      </text>
    </comment>
    <comment ref="AI15" authorId="0" shapeId="0" xr:uid="{00000000-0006-0000-0000-000027000000}">
      <text>
        <r>
          <rPr>
            <b/>
            <sz val="9"/>
            <color indexed="81"/>
            <rFont val="Tahoma"/>
            <family val="2"/>
          </rPr>
          <t>Indique la magnitud programada</t>
        </r>
      </text>
    </comment>
    <comment ref="AJ15" authorId="0" shapeId="0" xr:uid="{00000000-0006-0000-0000-000028000000}">
      <text>
        <r>
          <rPr>
            <b/>
            <sz val="9"/>
            <color indexed="81"/>
            <rFont val="Tahoma"/>
            <family val="2"/>
          </rPr>
          <t>Indique la magnitud ejecutada. Corresponde al resultado de medir el indicador de la meta</t>
        </r>
      </text>
    </comment>
    <comment ref="AK15"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5" authorId="0" shapeId="0" xr:uid="{00000000-0006-0000-0000-00002A00000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5" authorId="0" shapeId="0" xr:uid="{00000000-0006-0000-0000-00002B000000}">
      <text>
        <r>
          <rPr>
            <b/>
            <sz val="9"/>
            <color indexed="81"/>
            <rFont val="Tahoma"/>
            <charset val="1"/>
          </rPr>
          <t xml:space="preserve">Indicar el nombre concreto de la evidencia aportada. </t>
        </r>
      </text>
    </comment>
    <comment ref="AN15" authorId="0" shapeId="0" xr:uid="{00000000-0006-0000-0000-00002C000000}">
      <text>
        <r>
          <rPr>
            <b/>
            <sz val="9"/>
            <color indexed="81"/>
            <rFont val="Tahoma"/>
            <charset val="1"/>
          </rPr>
          <t>Indique la magnitud total programada para la vigencia</t>
        </r>
      </text>
    </comment>
    <comment ref="AO15" authorId="0" shapeId="0" xr:uid="{00000000-0006-0000-0000-00002D000000}">
      <text>
        <r>
          <rPr>
            <b/>
            <sz val="9"/>
            <color indexed="81"/>
            <rFont val="Tahoma"/>
            <family val="2"/>
          </rPr>
          <t xml:space="preserve">Indique la magnitud ejecutada acumulada para la vigencia </t>
        </r>
      </text>
    </comment>
    <comment ref="AP15"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5" authorId="0" shapeId="0" xr:uid="{00000000-0006-0000-0000-00002F000000}">
      <text>
        <r>
          <rPr>
            <b/>
            <sz val="9"/>
            <color indexed="81"/>
            <rFont val="Tahoma"/>
            <charset val="1"/>
          </rPr>
          <t>Es la descripción detallada de los avances y logros obtenidos con la ejecución de la meta acumulados para la vigencia</t>
        </r>
      </text>
    </comment>
    <comment ref="D18" authorId="0" shapeId="0" xr:uid="{00000000-0006-0000-0000-000030000000}">
      <text>
        <r>
          <rPr>
            <b/>
            <sz val="9"/>
            <color indexed="81"/>
            <rFont val="Tahoma"/>
            <family val="2"/>
          </rPr>
          <t>Promedio obtenido para el periodo x 80%</t>
        </r>
      </text>
    </comment>
    <comment ref="D22" authorId="0" shapeId="0" xr:uid="{00000000-0006-0000-0000-000031000000}">
      <text>
        <r>
          <rPr>
            <b/>
            <sz val="9"/>
            <color indexed="81"/>
            <rFont val="Tahoma"/>
            <family val="2"/>
          </rPr>
          <t>Promedio obtenido en las metas transversales para el periodo x 20%</t>
        </r>
      </text>
    </comment>
    <comment ref="D23" authorId="0" shapeId="0" xr:uid="{00000000-0006-0000-0000-000032000000}">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<sst xmlns="http://schemas.openxmlformats.org/spreadsheetml/2006/main" count="180" uniqueCount="131">
  <si>
    <r>
      <rPr>
        <b/>
        <sz val="14"/>
        <rFont val="Calibri Light"/>
        <family val="2"/>
      </rPr>
      <t>FORMULACIÓN Y SEGUIMIENTO PLANES DE GESTIÓN NIVEL CENTRAL</t>
    </r>
    <r>
      <rPr>
        <b/>
        <sz val="11"/>
        <color indexed="8"/>
        <rFont val="Calibri Light"/>
        <family val="2"/>
      </rPr>
      <t xml:space="preserve">
PROCESO   </t>
    </r>
    <r>
      <rPr>
        <b/>
        <u/>
        <sz val="11"/>
        <color indexed="8"/>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</si>
  <si>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6
</t>
    </r>
    <r>
      <rPr>
        <b/>
        <sz val="11"/>
        <color indexed="8"/>
        <rFont val="Calibri Light"/>
        <family val="2"/>
      </rPr>
      <t xml:space="preserve">Vigencia desde: </t>
    </r>
    <r>
      <rPr>
        <sz val="11"/>
        <color indexed="8"/>
        <rFont val="Calibri Light"/>
        <family val="2"/>
      </rPr>
      <t xml:space="preserve">23 de enero de 2023
</t>
    </r>
    <r>
      <rPr>
        <b/>
        <sz val="11"/>
        <color indexed="8"/>
        <rFont val="Calibri Light"/>
        <family val="2"/>
      </rPr>
      <t xml:space="preserve">Caso HOLA: </t>
    </r>
    <r>
      <rPr>
        <sz val="11"/>
        <color indexed="8"/>
        <rFont val="Calibri Light"/>
        <family val="2"/>
      </rPr>
      <t>291736</t>
    </r>
  </si>
  <si>
    <t>VIGENCIA DE LA PLANEACIÓN 2023</t>
  </si>
  <si>
    <t>DEPENDENCIAS ASOCIADAS</t>
  </si>
  <si>
    <t>Oficina Asesora de Comunicaciones</t>
  </si>
  <si>
    <t>CONTROL DE CAMBIOS</t>
  </si>
  <si>
    <t>VERSIÓN</t>
  </si>
  <si>
    <t>FECHA</t>
  </si>
  <si>
    <t>DESCRIPCIÓN DE LA MODIFICACIÓN</t>
  </si>
  <si>
    <t>27 de enero 2023</t>
  </si>
  <si>
    <t>Publicación del plan de gestión aprobado. Caso HOLA: 292285</t>
  </si>
  <si>
    <t>28 de febrero de 2023</t>
  </si>
  <si>
    <t>De conformidad con el memorando No. 20231400048613 del 15 de febrero de 2022, la Oficina Asesora de Comunicaciones presentó el cronograma de actualización documental asociado a la meta transversal No. 2. En consecuencia, se actualiza la programación trimestral de dicha meta. Caso Hola No. 303801</t>
  </si>
  <si>
    <t>28 de abril de 2023</t>
  </si>
  <si>
    <t>Para el primer trimestre de la vigencia 2023, el Plan de Gestión del proceso Comunicación Estratégica alcanzó un nivel de desempeño del 100,00% y 28,00% del acumulado para la vigencia.</t>
  </si>
  <si>
    <t>03 de mayo de 2023</t>
  </si>
  <si>
    <t>Para el primer trimestre de la vigencia 2023, el Plan de Gestión del proceso Comunicación Estratégica alcanzó un nivel de desempeño del 100,00% y 8,00% del acumulado para la vigencia.</t>
  </si>
  <si>
    <t>28 de julio de 2023</t>
  </si>
  <si>
    <t>Para el segundo trimestre de la vigencia 2023, el Plan de Gestión del proceso Comunicación Estratégica alcanzó un nivel de desempeño del 96% y 35,92 %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</si>
  <si>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</si>
  <si>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</si>
  <si>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</si>
  <si>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</si>
  <si>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</si>
  <si>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</si>
  <si>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</si>
  <si>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</si>
  <si>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</si>
  <si>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</si>
  <si>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</si>
  <si>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</si>
  <si>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</si>
  <si>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</si>
  <si>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</si>
  <si>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</si>
  <si>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</si>
  <si>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</si>
  <si>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</si>
  <si>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</si>
  <si>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</si>
  <si>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</si>
  <si>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</si>
  <si>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</si>
  <si>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</si>
  <si>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</si>
  <si>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</si>
  <si>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</si>
  <si>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</si>
  <si>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</si>
  <si>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</si>
  <si>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</si>
  <si>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</si>
  <si>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</si>
  <si>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</si>
  <si>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Implementar al 100% una estrategia de comunicación externa que permita divulgar y visibilizar la gestión institucional de las diferentes áreas misionales y presentar a la ciudadanía los logros y resultados obtenidos durante el cuatrienio por la Secretaría Distrital de Gobierno. </t>
  </si>
  <si>
    <t xml:space="preserve">Gestión </t>
  </si>
  <si>
    <t xml:space="preserve">Estrategia de Comunicación Externa </t>
  </si>
  <si>
    <t xml:space="preserve">(Número de temáticas de comunicación externa implementadas/ número de temáticas de comunicación externa priorizadas para el periodo) * peso ponderado * 100 </t>
  </si>
  <si>
    <t>Suma</t>
  </si>
  <si>
    <t>Porcentaje de la estrategia de comunicación externa</t>
  </si>
  <si>
    <t>Eficacia</t>
  </si>
  <si>
    <t xml:space="preserve">Informe en word de la Estrategia de Comunicación Externa y sus temáticas implementadas con los soportes de la implementación </t>
  </si>
  <si>
    <t xml:space="preserve">Canales Institucionales externos </t>
  </si>
  <si>
    <t>Oficina Asesora de Comunicaciones - Equipo de Comunicación Externa</t>
  </si>
  <si>
    <r>
      <rPr>
        <sz val="11"/>
        <color rgb="FF000000"/>
        <rFont val="Calibri Light"/>
      </rPr>
      <t xml:space="preserve">Durante el primer trimestre de la vigencia 2023 se ha diseñado la estrategia macro de Comunicación Externa </t>
    </r>
    <r>
      <rPr>
        <b/>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La estrategia tiene como objetivo</t>
    </r>
    <r>
      <rPr>
        <sz val="11"/>
        <color rgb="FF000000"/>
        <rFont val="Calibri Light"/>
      </rPr>
      <t xml:space="preserve">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	</t>
    </r>
    <r>
      <rPr>
        <b/>
        <sz val="11"/>
        <color rgb="FF000000"/>
        <rFont val="Calibri Light"/>
      </rPr>
      <t xml:space="preserve">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t>
    </r>
    <r>
      <rPr>
        <b/>
        <sz val="11"/>
        <color rgb="FF000000"/>
        <rFont val="Calibri Light"/>
      </rPr>
      <t xml:space="preserve">Impacto de la Estrategia de Comunicación Externa: 
</t>
    </r>
    <r>
      <rPr>
        <sz val="11"/>
        <color rgb="FF000000"/>
        <rFont val="Calibri Light"/>
      </rPr>
      <t xml:space="preserve">
•Durante el primer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938.382</t>
    </r>
    <r>
      <rPr>
        <sz val="11"/>
        <color rgb="FF000000"/>
        <rFont val="Calibri Light"/>
      </rPr>
      <t xml:space="preserve"> visitas a la página web de la entidad con un promedio mensual de </t>
    </r>
    <r>
      <rPr>
        <b/>
        <sz val="11"/>
        <color rgb="FF000000"/>
        <rFont val="Calibri Light"/>
      </rPr>
      <t xml:space="preserve">312.794.     </t>
    </r>
    <r>
      <rPr>
        <sz val="11"/>
        <color rgb="FF000000"/>
        <rFont val="Calibri Light"/>
      </rPr>
      <t xml:space="preserve"> 
En cuanto a las redes sociales, en cada una de ellas crecimos durante el primer trimestre de la vigencia 2023 de la siguiente manera: 
•	</t>
    </r>
    <r>
      <rPr>
        <b/>
        <sz val="11"/>
        <color rgb="FF000000"/>
        <rFont val="Calibri Light"/>
      </rPr>
      <t xml:space="preserve">Twitter:  2.665 nuevos seguidores 
•	Facebook: 807 nuevos fans
•	Instagram: 1.318 nuevos seguidores 
•	Tik Tok:  72 nuevos seguidores 
•	You Tube: 60 nuevos suscriptores al canal 
•	Vistas en You Tube:  149 visualizaciones
</t>
    </r>
    <r>
      <rPr>
        <sz val="11"/>
        <color rgb="FF000000"/>
        <rFont val="Calibri Light"/>
      </rPr>
      <t xml:space="preserve">
En cuanto a los registros en medios, el monitoreo manual refleja que tuvimos </t>
    </r>
    <r>
      <rPr>
        <b/>
        <sz val="11"/>
        <color rgb="FF000000"/>
        <rFont val="Calibri Light"/>
      </rPr>
      <t>228 notas positivas</t>
    </r>
    <r>
      <rPr>
        <sz val="11"/>
        <color rgb="FF000000"/>
        <rFont val="Calibri Light"/>
      </rPr>
      <t xml:space="preserve"> en los medios de comunicación, durante el primer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</si>
  <si>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durante el primer trimestre del año y sus soportes. </t>
  </si>
  <si>
    <r>
      <rPr>
        <sz val="11"/>
        <color rgb="FF000000"/>
        <rFont val="Calibri Light"/>
      </rPr>
      <t xml:space="preserve">Durante el segundo trimestre de la vigencia 2023 se ha dado continuidad a la estrategia macro de Comunicación Externa </t>
    </r>
    <r>
      <rPr>
        <b/>
        <i/>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 xml:space="preserve">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t>
    </r>
    <r>
      <rPr>
        <sz val="11"/>
        <color rgb="FF000000"/>
        <rFont val="Calibri Light"/>
      </rPr>
      <t xml:space="preserve">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t>
    </r>
    <r>
      <rPr>
        <b/>
        <sz val="11"/>
        <color rgb="FF000000"/>
        <rFont val="Calibri Light"/>
      </rPr>
      <t xml:space="preserve">
• 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
Impacto de la Estrategia de Comunicación Externa:
•Durante el segundo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892.520</t>
    </r>
    <r>
      <rPr>
        <sz val="11"/>
        <color rgb="FF000000"/>
        <rFont val="Calibri Light"/>
      </rPr>
      <t xml:space="preserve"> visitas a la página web de la entidad con un promedio mensual de </t>
    </r>
    <r>
      <rPr>
        <b/>
        <sz val="11"/>
        <color rgb="FF000000"/>
        <rFont val="Calibri Light"/>
      </rPr>
      <t xml:space="preserve">305.150    </t>
    </r>
    <r>
      <rPr>
        <sz val="11"/>
        <color rgb="FF000000"/>
        <rFont val="Calibri Light"/>
      </rPr>
      <t xml:space="preserve">  
En cuanto a las redes sociales, en cada una de ellas crecimos durante el segundo trimestre de la vigencia 2023 de la siguiente manera:
</t>
    </r>
    <r>
      <rPr>
        <b/>
        <sz val="11"/>
        <color rgb="FF000000"/>
        <rFont val="Calibri Light"/>
      </rPr>
      <t xml:space="preserve">
• Twitter:  454 nuevos seguidores
• Facebook: 738 nuevos fans
• Instagram: 602 nuevos seguidores
• Tik Tok:  219 nuevos seguidores
• You Tube: 130 nuevos suscriptores al canal
• Vistas en You Tube:  188.539 visualizaciones
</t>
    </r>
    <r>
      <rPr>
        <sz val="11"/>
        <color rgb="FF000000"/>
        <rFont val="Calibri Light"/>
      </rPr>
      <t xml:space="preserve">
En cuanto a los registros en medios, el monitoreo manual refleja que tuvimos </t>
    </r>
    <r>
      <rPr>
        <b/>
        <sz val="11"/>
        <color rgb="FF000000"/>
        <rFont val="Calibri Light"/>
      </rPr>
      <t xml:space="preserve">914 </t>
    </r>
    <r>
      <rPr>
        <sz val="11"/>
        <color rgb="FF000000"/>
        <rFont val="Calibri Light"/>
      </rPr>
      <t xml:space="preserve">notas positivas en los medios de comunicación, durante el segundo trimestre del año, lo cual permite evidenciar la importancia de los temas de Gobierno para la ciudadanía y el mejoramiento de la percepción de los medios frente a la labor realizada por la entidad, lo que contribuye al posicionamiento de su imagen corporativa. </t>
    </r>
  </si>
  <si>
    <t xml:space="preserve">Informe en word de la Estrategia de Comunicación Externa y sus temáticas implementadas con los soportes de la implementación, Se agregan los informes de monitoreo de abril, mayo y junio, listado en excel de publicaciones en redes sociales de abril, mayo y junio  y analisis de presencia digital de las redes sociales de abril,mayo y junio de 2023. </t>
  </si>
  <si>
    <t xml:space="preserve">Durante el tercer trimestre de la vigencia 2023 se ha dado continuidad a la estrategia macro de Comunicación Externa “Así Cuidamos”, la cual se encuentra enfocada en divulgar y visibilizar la gestión institucional de las diferentes áreas misionales y presentar a la ciudadanía los logros y resultados obtenidos durante el cuatrienio por la Secretaría Distrital de Gobierno.
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Para la implementación y ejecución de la Estrategia de Comunicación Externa, la cual se direcciona a través de los ejes: Gestión Misional, Estructural y Transversal, se trabajaron los siguientes temas que a continuación se relacionan:
• Centro de Gobierno Local.
• Diálogo Social
• Rutas de Atención de Derechos Humanos
• Gobierno Joven
• Asuntos Étnicos
• Discapacidad
Temas Transversales con el Distrito:
• Bogotá Local: Cultura Local, Microempresa Local, Impulso Local, Cuidado Local.
• Juntos Cuidamos Bogotá: Operativos IVC, Espacio Público.
• Presupuestos Participativos.
• Parceros por Bogotá.
• Rendición de Cuentas.
• Trámites y Servicios
Impacto de la Estrategia de Comunicación Externa:
•Durante el tercer trimestre la estrategia ha continuado con  un impacto favorable y nuestros canales de comunicación institucionales externos como la página web y las redes sociales han presentado un buen tráfico y consumo, es así como hemos tenido en este trimestre alrededor de  870.000  visitas a la página web de la entidad con un promedio mensual de 300.100.    
En cuanto a las redes sociales, en cada una de ellas crecimos durante el tercer trimestre de la vigencia 2023 de la siguiente manera:
• Twitter:  553 nuevos seguidores
• Facebook: 961 nuevos fans
• Instagram: 580 nuevos seguidores
• Tik Tok:  71 nuevos seguidores
• You Tube: 73 nuevos suscriptores al canal
• Vistas en You Tube:  16.913 visualizaciones
En cuanto a los registros en medios, el análisis de monitoreo  refleja que la entidad ha registrado 521 notas durante el tercer trimestre de la vigencia 2023, de las cuales 465 han tenido un tono positivo, lo cual permite evidenciar la importancia de los temas de Gobierno para la ciudadanía, y de igual manera, la buena percepción de la labor realizada contribuye al mejoramiento y posicionamiento de la imagen corporativa de la entidad. </t>
  </si>
  <si>
    <t>Documento en Word con informe de la estrategia implementada y las temáticas trabajadas con sus soportes correspondientes, (3 carpetas, con evidencias de redes sociales, monitoreo y piezas gráficas).</t>
  </si>
  <si>
    <t>2</t>
  </si>
  <si>
    <t xml:space="preserve">Diseñar e Implementar al 100% una estrategia de comunicación interna que contribuya a mejorar la comunicación organizacional y permita visibilizar los logros y resultados institucionales obtenidos durante el cuatrienio por la entidad y sus equipos de trabajo. </t>
  </si>
  <si>
    <t>Estrategia de Comunicación Interna</t>
  </si>
  <si>
    <t xml:space="preserve">(Número de temáticas de comunicación interna implementadas/ número de temáticas de comunicación interna priorizadas para el periodo) * peso ponderado * 100 </t>
  </si>
  <si>
    <t>Porcentaje de la estrategia de comunicación interna</t>
  </si>
  <si>
    <t>Informe en word de la estrategia de comunicación Interna y sus temáticas implementadas con los soportes de la implementación.</t>
  </si>
  <si>
    <t xml:space="preserve">Canales Institucionales internos </t>
  </si>
  <si>
    <t xml:space="preserve">Oficina Asesora de Comunicaciones - Equipo de Comunicación interna </t>
  </si>
  <si>
    <r>
      <rPr>
        <sz val="11"/>
        <color rgb="FF000000"/>
        <rFont val="Calibri Light"/>
      </rPr>
      <t xml:space="preserve">Durante el primer trimestre de la vigencia 2023, se diseñó y se dio inicio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Objetivo: </t>
    </r>
    <r>
      <rPr>
        <sz val="11"/>
        <color rgb="FF000000"/>
        <rFont val="Calibri Light"/>
      </rPr>
      <t xml:space="preserve">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
    </r>
    <r>
      <rPr>
        <b/>
        <sz val="11"/>
        <color rgb="FF000000"/>
        <rFont val="Calibri Light"/>
      </rPr>
      <t xml:space="preserve">Trabajo Inteligente: Personas, Espacios, medio Ambiente y Tecnología.
•	Estrategia Antisoborno
•	Gestión Ambiental: ahorro del agua, ahorro de energía, uso del papel, manejo de residuos y movilidad sostenible. 
</t>
    </r>
    <r>
      <rPr>
        <sz val="11"/>
        <color rgb="FF000000"/>
        <rFont val="Calibri Light"/>
      </rPr>
      <t xml:space="preserve">•	</t>
    </r>
    <r>
      <rPr>
        <b/>
        <sz val="11"/>
        <color rgb="FF000000"/>
        <rFont val="Calibri Light"/>
      </rPr>
      <t>Implementación de Campañas Internas.</t>
    </r>
    <r>
      <rPr>
        <sz val="11"/>
        <color rgb="FF000000"/>
        <rFont val="Calibri Light"/>
      </rPr>
      <t xml:space="preserve"> 
•	</t>
    </r>
    <r>
      <rPr>
        <b/>
        <sz val="11"/>
        <color rgb="FF000000"/>
        <rFont val="Calibri Light"/>
      </rPr>
      <t>Rendición de Cuentas y Transparencia.
•	Gobernamos 2023
•	Noticias de las Localidades. 
•	Plan de Bienestar 
•	Seguridad y Salud en el Trabajo. 
•	Espacio Pet Friendly
•	Día del Servidor Público
•	Evento Cierre de Gestión 
•	Salas de Lactancia 
•	Celebración de Días Especiales:</t>
    </r>
    <r>
      <rPr>
        <sz val="11"/>
        <color rgb="FF000000"/>
        <rFont val="Calibri Light"/>
      </rPr>
      <t xml:space="preserve"> </t>
    </r>
    <r>
      <rPr>
        <b/>
        <sz val="11"/>
        <color rgb="FF000000"/>
        <rFont val="Calibri Light"/>
      </rPr>
      <t xml:space="preserve">Día de la Mujer, Día del Hombre, Día del Niño, Día de la Secretaría, Día del Conductor, Cumpleaños de Bogotá. 
</t>
    </r>
    <r>
      <rPr>
        <sz val="11"/>
        <color rgb="FF000000"/>
        <rFont val="Calibri Light"/>
      </rPr>
      <t xml:space="preserve">
</t>
    </r>
    <r>
      <rPr>
        <b/>
        <sz val="11"/>
        <color rgb="FF000000"/>
        <rFont val="Calibri Light"/>
      </rPr>
      <t xml:space="preserve">Impacto de la Estrategia de Comunicación Interna: 
</t>
    </r>
    <r>
      <rPr>
        <sz val="11"/>
        <color rgb="FF000000"/>
        <rFont val="Calibri Light"/>
      </rPr>
      <t xml:space="preserve">Durante el primer trimestre de 2023, la estrategia ha tenido un impacto favorable a nivel interno y es así como se ve reflejado en las estadísticas de nuestros canales institucionales internos como la Intranet y la cuenta privada de Instagram @Somos.Gobierno. 
En intranet hemos registrado cerca de 832.128                  visitas en el trimestre, con un promedio mensual de 277.376. En la sección de noticias hemos tenido 42.483 visitas durante el trimestre y un promedio de tiempo de lectura mensual de 5 minutos,  y en la sección de Trabajo Inteligente 291 visitas en el primer trimestre de 2023. 
En cuanto a la red social interna, en la cuenta privada de Instagram  @Somos.Gobierno, hemos alcanzado un total de 442 miembros, cifra importante si se tiene en cuenta que para inicios de la vigencia 2022 contábamos solo con la mitad en número de seguidores y el trabajo que se ha realizado en la generación de nuevos contenidos y mensajes atractivos con las estrategias digitales para cautivar audiencias han contribuido a generar este aumento. </t>
    </r>
  </si>
  <si>
    <t xml:space="preserve">Informe en word de la estrategia de Comunicación Interna y sus temáticas implementadas durante el primer trimestre del año y sus soportes. </t>
  </si>
  <si>
    <r>
      <rPr>
        <sz val="11"/>
        <color rgb="FF000000"/>
        <rFont val="Calibri Light"/>
      </rPr>
      <t xml:space="preserve">Durante el segundo trimestre de la vigencia 2023, se ha dado continuidad a la implementación de la estrategia macro de Comunicación Interna </t>
    </r>
    <r>
      <rPr>
        <b/>
        <sz val="11"/>
        <color rgb="FF000000"/>
        <rFont val="Calibri Light"/>
      </rPr>
      <t>“Somos Gobierno y Este es Nuestro Legado”</t>
    </r>
    <r>
      <rPr>
        <sz val="11"/>
        <color rgb="FF000000"/>
        <rFont val="Calibri Light"/>
      </rPr>
      <t xml:space="preserve">, la cual está enfocada en contribuir a mejorar la comunicación organizacional y visibilizar los logros y resultados institucionales obtenidos durante el cuatrienio por la entidad y sus equipos de trabajo.
</t>
    </r>
    <r>
      <rPr>
        <b/>
        <sz val="11"/>
        <color rgb="FF000000"/>
        <rFont val="Calibri Light"/>
      </rPr>
      <t xml:space="preserve">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t>
    </r>
    <r>
      <rPr>
        <sz val="11"/>
        <color rgb="FF000000"/>
        <rFont val="Calibri Light"/>
      </rPr>
      <t xml:space="preserve">
Para la implementación y ejecución de la estrategia, la cual se direcciona a través de los ejes Cultura organizacional y Bienestar Institucional se trabajaron las siguientes temáticas que a continuación se relacionan:
•</t>
    </r>
    <r>
      <rPr>
        <b/>
        <sz val="11"/>
        <color rgb="FF000000"/>
        <rFont val="Calibri Light"/>
      </rPr>
      <t xml:space="preserve"> Trabajo Inteligente:</t>
    </r>
    <r>
      <rPr>
        <sz val="11"/>
        <color rgb="FF000000"/>
        <rFont val="Calibri Light"/>
      </rPr>
      <t xml:space="preserve"> Personas, Espacios, medio Ambiente y Tecnología.
• Estrategia Antisoborno
• </t>
    </r>
    <r>
      <rPr>
        <b/>
        <sz val="11"/>
        <color rgb="FF000000"/>
        <rFont val="Calibri Light"/>
      </rPr>
      <t>Gestión Ambiental:</t>
    </r>
    <r>
      <rPr>
        <sz val="11"/>
        <color rgb="FF000000"/>
        <rFont val="Calibri Light"/>
      </rPr>
      <t xml:space="preserve"> ahorro del agua, ahorro de energía, uso del papel, manejo de residuos y movilidad sostenible.
•</t>
    </r>
    <r>
      <rPr>
        <b/>
        <sz val="11"/>
        <color rgb="FF000000"/>
        <rFont val="Calibri Light"/>
      </rPr>
      <t xml:space="preserve"> Implementación de Campañas Internas.
• Rendición de Cuentas y Transparencia.
• Gobernamos 2023
• Noticias de las Localidades.
</t>
    </r>
    <r>
      <rPr>
        <sz val="11"/>
        <color rgb="FF000000"/>
        <rFont val="Calibri Light"/>
      </rPr>
      <t xml:space="preserve">• </t>
    </r>
    <r>
      <rPr>
        <b/>
        <sz val="11"/>
        <color rgb="FF000000"/>
        <rFont val="Calibri Light"/>
      </rPr>
      <t xml:space="preserve">Plan de Bienestar
</t>
    </r>
    <r>
      <rPr>
        <sz val="11"/>
        <color rgb="FF000000"/>
        <rFont val="Calibri Light"/>
      </rPr>
      <t>•</t>
    </r>
    <r>
      <rPr>
        <b/>
        <sz val="11"/>
        <color rgb="FF000000"/>
        <rFont val="Calibri Light"/>
      </rPr>
      <t xml:space="preserve"> Seguridad y Salud en el Trabajo.
</t>
    </r>
    <r>
      <rPr>
        <sz val="11"/>
        <color rgb="FF000000"/>
        <rFont val="Calibri Light"/>
      </rPr>
      <t>•</t>
    </r>
    <r>
      <rPr>
        <b/>
        <sz val="11"/>
        <color rgb="FF000000"/>
        <rFont val="Calibri Light"/>
      </rPr>
      <t xml:space="preserve"> Espacio Pet Friendly
• Salas de Lactancia
</t>
    </r>
    <r>
      <rPr>
        <sz val="11"/>
        <color rgb="FF000000"/>
        <rFont val="Calibri Light"/>
      </rPr>
      <t>•</t>
    </r>
    <r>
      <rPr>
        <b/>
        <sz val="11"/>
        <color rgb="FF000000"/>
        <rFont val="Calibri Light"/>
      </rPr>
      <t xml:space="preserve"> Celebración de Días Especiales: </t>
    </r>
    <r>
      <rPr>
        <sz val="11"/>
        <color rgb="FF000000"/>
        <rFont val="Calibri Light"/>
      </rPr>
      <t xml:space="preserve">Día del Niño, Día de la Secretaría, Mes del Orgullo Gay.
Impacto de la Estrategia de Comunicación Interna:
Durante el segundo trimestre de 2023, la estrategia ha tenido un impacto favorable a nivel interno y es así como se ve reflejado en las estadísticas de nuestros canales institucionales internos como la Intranet y la cuenta privada de Instagram @Somos.Gobierno.
En intranet hemos registrado cerca de </t>
    </r>
    <r>
      <rPr>
        <b/>
        <sz val="11"/>
        <color rgb="FF000000"/>
        <rFont val="Calibri Light"/>
      </rPr>
      <t xml:space="preserve">790.270   </t>
    </r>
    <r>
      <rPr>
        <sz val="11"/>
        <color rgb="FF000000"/>
        <rFont val="Calibri Light"/>
      </rPr>
      <t xml:space="preserve">               visitas en el segundo trimestre, con un promedio mensual de </t>
    </r>
    <r>
      <rPr>
        <b/>
        <sz val="11"/>
        <color rgb="FF000000"/>
        <rFont val="Calibri Light"/>
      </rPr>
      <t>270.400</t>
    </r>
    <r>
      <rPr>
        <sz val="11"/>
        <color rgb="FF000000"/>
        <rFont val="Calibri Light"/>
      </rPr>
      <t xml:space="preserve">. En la sección de noticias hemos tenido </t>
    </r>
    <r>
      <rPr>
        <b/>
        <sz val="11"/>
        <color rgb="FF000000"/>
        <rFont val="Calibri Light"/>
      </rPr>
      <t>32.643</t>
    </r>
    <r>
      <rPr>
        <sz val="11"/>
        <color rgb="FF000000"/>
        <rFont val="Calibri Light"/>
      </rPr>
      <t xml:space="preserve"> visitas durante el trimestre y un promedio de tiempo de lectura mensual de</t>
    </r>
    <r>
      <rPr>
        <b/>
        <sz val="11"/>
        <color rgb="FF000000"/>
        <rFont val="Calibri Light"/>
      </rPr>
      <t xml:space="preserve"> 6 </t>
    </r>
    <r>
      <rPr>
        <sz val="11"/>
        <color rgb="FF000000"/>
        <rFont val="Calibri Light"/>
      </rPr>
      <t xml:space="preserve">minutos,  y en la sección de Trabajo Inteligente registramos </t>
    </r>
    <r>
      <rPr>
        <b/>
        <sz val="11"/>
        <color rgb="FF000000"/>
        <rFont val="Calibri Light"/>
      </rPr>
      <t>402</t>
    </r>
    <r>
      <rPr>
        <sz val="11"/>
        <color rgb="FF000000"/>
        <rFont val="Calibri Light"/>
      </rPr>
      <t xml:space="preserve"> visitas en el segundo trimestre de 2023.
En cuanto a la red social interna, en la cuenta privada de Instagram  @Somos.Gobierno, hemos alcanzado un total de </t>
    </r>
    <r>
      <rPr>
        <b/>
        <sz val="11"/>
        <color rgb="FF000000"/>
        <rFont val="Calibri Light"/>
      </rPr>
      <t xml:space="preserve">490 </t>
    </r>
    <r>
      <rPr>
        <sz val="11"/>
        <color rgb="FF000000"/>
        <rFont val="Calibri Light"/>
      </rPr>
      <t xml:space="preserve">miembros, con un buen potencial de crecimiento y el trabajo que se ha continuado realizando en la generación de nuevos contenidos y mensajes atractivos con las estrategias digitales para cautivar audiencias han contribuido a seguir sosteniendo este aumento. </t>
    </r>
  </si>
  <si>
    <t>Informe en word de la estrategia de comunicación Interna y sus temáticas implementadas con los soportes de la implementació</t>
  </si>
  <si>
    <t xml:space="preserve">Durante el tercer  trimestre de la vigencia 2023, se ha dado continuidad a la implementación de la estrategia macro de Comunicación Interna “Somos Gobierno y Este es Nuestro Legado”, la cual está enfocada en contribuir a mejorar la comunicación organizacional y visibilizar los logros y resultados institucionales obtenidos durante el cuatrienio por la entidad y sus equipos de trabajo.
Objetivo: Aumentar el nivel de consulta de los canales institucionales internos por parte de los colaboradores de la Secretaría Distrital de Gobierno es el principal enfoque de esta estrategia, que además busca dar a conocer el balance e impacto de las gestiones realizadas por la entidad en el cuatrienio, mejorar el flujo de la comunicación y motivar la participación en las actividades programadas para funcionarios y contratistas de la entidad.
Para la implementación y ejecución de la estrategia, la cual se direcciona a través de los ejes Cultura organizacional y Bienestar Institucional se trabajaron las siguientes temáticas que a continuación se relacionan:
• Trabajo Inteligente: Personas, Espacios, medio Ambiente y Tecnología.
• Estrategia Antisoborno
• Gestión Ambiental: ahorro del agua, ahorro de energía, uso del papel, manejo de residuos y movilidad sostenible.
• Implementación de Campañas Internas.
• Rendición de Cuentas y Transparencia.
• Gobernamos Segundo Encuentro
• Noticias de las Localidades.
• Plan de Bienestar
• Seguridad y Salud en el Trabajo.
• Espacio Pet Friendly
• Celebración de Días Especiales: Día del Conductor,  Cumpleños de Bogotá. 
Impacto de la Estrategia de Comunicación Interna:
Durante el tercer  trimestre de 2023, la estrategia continua teniendo un impacto favorable a nivel interno y es así como se ve reflejado en las estadísticas de nuestros canales institucionales internos como la Intranet y la cuenta privada de Instagram @Somos.Gobierno.
En intranet hemos registrado cerca de 774.000  visitas en el tercer trimestre, con un promedio mensual de 266.266. En la sección de noticias hemos tenido 27.226  visitas durante el trimestre y en la sección de Trabajo Inteligente registramos 1.633 visitas en el tercer trimestre de 2023.
En cuanto a la red social interna, en la cuenta privada de Instagram  @Somos.Gobierno, hemos alcanzado un total de 492 miembros, aunque el aumento de seguidores no fue como se esperaba, si es importante el aumento de interacciones que se han logrado, con alrededor de  436 Me Gustas  y 3.842 Visualizaciones de los videos publicados. El trabajo que se ha continuado realizando en la generación de nuevos contenidos y mensajes atractivos con las estrategias digitales para cautivar audiencias han contribuido a seguir sosteniendo este aumento. 
</t>
  </si>
  <si>
    <t xml:space="preserve">Documento en Word con informe de la estrategia implementada y las temáticas trabajadas con sus soportes correspondientes. (2 Carpetas, con evidencias de informe de Instagram Interno y piezas gráficas internas).  </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</si>
  <si>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</si>
  <si>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</si>
  <si>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</si>
  <si>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</si>
  <si>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</si>
  <si>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</si>
  <si>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</si>
  <si>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</si>
  <si>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</si>
  <si>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</si>
  <si>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</si>
  <si>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</si>
  <si>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</si>
  <si>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</si>
  <si>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Consumo de papel: El reporte de consumo de papel cuenta con fecha de última actualización del mes de abril de 2023.
Participación: Crecimiento verde (0 participantes) , Día Internacional del agua (1 participante).
Jornada presencial: La dependencia  NO participó en la jornada.
Semana ambiental: ciclopaseo (0 participantes), Taller compostaje ( 0 participantes), caminata (0 participantes) , jardín vertical (0 participantes), Museo del Mar (0 participantes), feria ambiental (0 participanes), saberes ancestrales (0 participantes).</t>
  </si>
  <si>
    <t xml:space="preserve">Reporte meta ambiental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</si>
  <si>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</si>
  <si>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</si>
  <si>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</si>
  <si>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</si>
  <si>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</si>
  <si>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</si>
  <si>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</si>
  <si>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https://gobiernobogota-my.sharepoint.com/:f:/g/personal/dora_guevara_gobiernobogota_gov_co/EuYco38uRC5BqPFSfS7fCBIBHtMRrAs-m-opCITRJjIunw?e=HwubgF</t>
  </si>
  <si>
    <t xml:space="preserve">Listado maestro de documentos  - 
Reporte de actualizacion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</si>
  <si>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</si>
  <si>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</si>
  <si>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</si>
  <si>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</si>
  <si>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</si>
  <si>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</si>
  <si>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</si>
  <si>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Listado de asistencia </t>
  </si>
  <si>
    <t xml:space="preserve">https://gobiernobogota-my.sharepoint.com/:f:/g/personal/miguel_cardozo_gobiernobogota_gov_co/Em3Cl6hCPQhDioiu_JLgoPYBkPVfsju4ScZS7Z6vKKn1PQ?e=Q2RSJH </t>
  </si>
  <si>
    <t>Total metas transversales (20%)</t>
  </si>
  <si>
    <t xml:space="preserve">Total plan de gestión </t>
  </si>
  <si>
    <t>Gestión</t>
  </si>
  <si>
    <t>Retadora (mejora)</t>
  </si>
  <si>
    <t>Listado maestro de documento</t>
  </si>
  <si>
    <t>Se actualizó el 100% de los documentos del proceso conforme al plan de trabajo definido.</t>
  </si>
  <si>
    <t>Listado de asistenccia</t>
  </si>
  <si>
    <t>Para el tercer trimestre de la vigencia 2023, el Plan de Gestión del proceso Comunicación Estratégica alcanzó un nivel de desempeño del 100,00% y 64,92% del acumulado para la vigencia.</t>
  </si>
  <si>
    <t xml:space="preserve">https://gobiernobogota-my.sharepoint.com/:f:/g/personal/dora_guevara_gobiernobogota_gov_co/EuYco38uRC5BqPFSfS7fCBIBHtMRrAs-m-opCITRJjIunw?e=HwubgF.        Listado maestro de documentos </t>
  </si>
  <si>
    <t>31 de  octubre de 2023</t>
  </si>
  <si>
    <t xml:space="preserve">Jornadas de capacitación sobre el sistema de gestión realizadas el 20 de  septiembre </t>
  </si>
  <si>
    <t xml:space="preserve">https://gobiernobogota-my.sharepoint.com/:f:/g/personal/miguel_cardozo_gobiernobogota_gov_co/Em3Cl6hCPQhDioiu_JLgoPYBkPVfsju4ScZS7Z6vKKn1PQ?e=Q2RSJH                                Jornadas de capacitación sobre el sistema de gestión realizadas                                               Listado de asistencia 
</t>
  </si>
  <si>
    <r>
      <t xml:space="preserve">Durante el segundo trimestre de la vigencia 2023 se ha dado continuidad a la estrategia macro de Comunicación Externa </t>
    </r>
    <r>
      <rPr>
        <b/>
        <i/>
        <sz val="11"/>
        <color rgb="FF000000"/>
        <rFont val="Calibri Light"/>
      </rPr>
      <t>“Así Cuidamos”</t>
    </r>
    <r>
      <rPr>
        <sz val="11"/>
        <color rgb="FF000000"/>
        <rFont val="Calibri Light"/>
      </rPr>
      <t xml:space="preserve">, la cual se encuentra enfocada en divulgar y visibilizar la gestión institucional de las diferentes áreas misionales y presentar a la ciudadanía los logros y resultados obtenidos durante el cuatrienio por la Secretaría Distrital de Gobierno.
</t>
    </r>
    <r>
      <rPr>
        <b/>
        <sz val="11"/>
        <color rgb="FF000000"/>
        <rFont val="Calibri Light"/>
      </rPr>
      <t xml:space="preserve">
</t>
    </r>
    <r>
      <rPr>
        <sz val="11"/>
        <color rgb="FF000000"/>
        <rFont val="Calibri Light"/>
        <family val="2"/>
      </rPr>
      <t xml:space="preserve">La estrategia tiene como objetivo conectar con la ciudadanía mostrando cómo a través de la Secretaría Distrital de Gobierno se trabaja por los jóvenes, las mujeres, los grupos étnicos, el espacio público, los barrios y las localidades de Bogotá. Así como pretende hacer un balance a lo largo del año sobre los logros, programas, beneficiarios y los hitos generales de esta entidad a lo largo del cuatrienio 2020-2023.
</t>
    </r>
    <r>
      <rPr>
        <sz val="11"/>
        <color rgb="FF000000"/>
        <rFont val="Calibri Light"/>
      </rPr>
      <t xml:space="preserve">
Para la implementación y ejecución de la Estrategia de Comunicación Externa, la cual se direcciona a través de los ejes: Gestión Misional, Estructural y Transversal, se trabajaron los siguientes temas que a continuación se relacionan:
• </t>
    </r>
    <r>
      <rPr>
        <b/>
        <sz val="11"/>
        <color rgb="FF000000"/>
        <rFont val="Calibri Light"/>
      </rPr>
      <t xml:space="preserve">Centro de Gobierno Local.
• Diálogo Social
• Rutas de Atención de Derechos Humanos
• Gobierno Joven
• Goles en Paz
• Asuntos Étnicos
• Discapacidad
</t>
    </r>
    <r>
      <rPr>
        <sz val="11"/>
        <color rgb="FF000000"/>
        <rFont val="Calibri Light"/>
      </rPr>
      <t xml:space="preserve">
Temas Transversales con el Distrito:
</t>
    </r>
    <r>
      <rPr>
        <b/>
        <sz val="11"/>
        <color rgb="FF000000"/>
        <rFont val="Calibri Light"/>
      </rPr>
      <t xml:space="preserve">
• Bogotá Local: Cultura Local, Microempresa Local, Impulso Local, Cuidado Local.
• Juntos Cuidamos Bogotá: Operativos IVC, Espacio Público.
• Presupuestos Participativos.
• Parceros por Bogotá.
• Rendición de Cuentas.
</t>
    </r>
    <r>
      <rPr>
        <sz val="11"/>
        <color rgb="FF000000"/>
        <rFont val="Calibri Light"/>
      </rPr>
      <t xml:space="preserve">Impacto de la Estrategia de Comunicación Externa:
•Durante el segundo trimestre la estrategia ha tenido un impacto favorable y nuestros canales de comunicación institucionales externos como la página web y las redes sociales han presentado un buen tráfico y consumo, es así como hemos tenido en este trimestre alrededor de  </t>
    </r>
    <r>
      <rPr>
        <b/>
        <sz val="11"/>
        <color rgb="FF000000"/>
        <rFont val="Calibri Light"/>
      </rPr>
      <t>892.520</t>
    </r>
    <r>
      <rPr>
        <sz val="11"/>
        <color rgb="FF000000"/>
        <rFont val="Calibri Light"/>
      </rPr>
      <t xml:space="preserve"> visitas a la página web de la entidad con un promedio mensual de </t>
    </r>
    <r>
      <rPr>
        <b/>
        <sz val="11"/>
        <color rgb="FF000000"/>
        <rFont val="Calibri Light"/>
      </rPr>
      <t xml:space="preserve">305.150    </t>
    </r>
    <r>
      <rPr>
        <sz val="11"/>
        <color rgb="FF000000"/>
        <rFont val="Calibri Light"/>
      </rPr>
      <t xml:space="preserve">  
En cuanto a las redes sociales, en cada una de ellas crecimos durante el segundo trimestre de la vigencia 2023 de la siguiente manera:
</t>
    </r>
    <r>
      <rPr>
        <b/>
        <sz val="11"/>
        <color rgb="FF000000"/>
        <rFont val="Calibri Light"/>
      </rPr>
      <t xml:space="preserve">
• Twitter:  454 nuevos seguidores
• Facebook: 738 nuevos fans
• Instagram: 602 nuevos seguidores
• Tik Tok:  219 nuevos seguidores
• You Tube: 130 nuevos suscriptores al canal
• Vistas en You Tube:  188.539 visualizaciones
</t>
    </r>
    <r>
      <rPr>
        <sz val="11"/>
        <color rgb="FF000000"/>
        <rFont val="Calibri Light"/>
      </rPr>
      <t xml:space="preserve">
En cuanto a los registros en medios, el monitoreo manual refleja que tuvimos </t>
    </r>
    <r>
      <rPr>
        <b/>
        <sz val="11"/>
        <color rgb="FF000000"/>
        <rFont val="Calibri Light"/>
      </rPr>
      <t xml:space="preserve">914 </t>
    </r>
    <r>
      <rPr>
        <sz val="11"/>
        <color rgb="FF000000"/>
        <rFont val="Calibri Light"/>
      </rPr>
      <t>notas positivas en los medios de comunicación, durante el segundo trimestre del año, lo cual permite evidenciar la importancia de los temas de Gobierno para la ciudadanía y el mejoramiento de la percepción de los medios frente a la labor realizada por la entidad, lo que contribuye al posicionamiento de su imagen corporativa. 
Durante el tercer trimestre de la vigencia 2023 se ha dado continuidad a la estrategia macro de Comunicación Externa “Así Cuidamos”, la cual se encuentra enfocada en divulgar y visibilizar la gestión institucional de las diferentes áreas misionales y presentar a la ciudadanía los logros y resultados obtenidos durante el cuatrienio por la Secretaría Distrital de Gobierno.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</si>
</sst>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8" x14ac:knownFonts="1">
    <font>
      <sz val="11"/>
      <color theme="1"/>
      <name val="Calibri"/>
      <family val="2"/>
      <scheme val="minor"/>
    </font>
    <font>
      <b/>
      <sz val="11"/>
      <color indexed="8"/>
      <name val="Calibri Light"/>
      <family val="2"/>
    </font>
    <font>
      <b/>
      <sz val="14"/>
      <name val="Calibri Light"/>
      <family val="2"/>
    </font>
    <font>
      <b/>
      <sz val="9"/>
      <color indexed="81"/>
      <name val="Tahoma"/>
      <charset val="1"/>
    </font>
    <font>
      <sz val="9"/>
      <color indexed="81"/>
      <name val="Tahoma"/>
      <family val="2"/>
    </font>
    <font>
      <b/>
      <sz val="9"/>
      <color indexed="81"/>
      <name val="Tahoma"/>
      <family val="2"/>
    </font>
    <font>
      <b/>
      <u/>
      <sz val="11"/>
      <color indexed="8"/>
      <name val="Calibri Light"/>
      <family val="2"/>
    </font>
    <font>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b/>
      <sz val="11"/>
      <color theme="1"/>
      <name val="Calibri Light"/>
      <family val="2"/>
    </font>
    <font>
      <sz val="11"/>
      <color rgb="FF000000"/>
      <name val="Calibri Light"/>
    </font>
    <font>
      <b/>
      <sz val="11"/>
      <color rgb="FF000000"/>
      <name val="Calibri Light"/>
    </font>
    <font>
      <sz val="11"/>
      <color rgb="FFFF0000"/>
      <name val="Calibri Light"/>
      <family val="2"/>
      <scheme val="major"/>
    </font>
    <font>
      <sz val="11"/>
      <name val="Calibri Light"/>
      <family val="2"/>
      <scheme val="major"/>
    </font>
    <font>
      <sz val="11"/>
      <name val="Calibri Light"/>
      <family val="2"/>
    </font>
    <font>
      <b/>
      <i/>
      <sz val="11"/>
      <color rgb="FF000000"/>
      <name val="Calibri Light"/>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7">
    <xf numFmtId="0" fontId="0" fillId="0" borderId="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43">
    <xf numFmtId="0" fontId="0" fillId="0" borderId="0" xfId="0"/>
    <xf numFmtId="0" fontId="9" fillId="0" borderId="0" xfId="0" applyFont="1" applyAlignment="1">
      <alignment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wrapText="1"/>
    </xf>
    <xf numFmtId="0" fontId="12" fillId="5" borderId="1" xfId="0" applyFont="1" applyFill="1" applyBorder="1" applyAlignment="1">
      <alignment wrapText="1"/>
    </xf>
    <xf numFmtId="0" fontId="13" fillId="5" borderId="1" xfId="0" applyFont="1" applyFill="1" applyBorder="1" applyAlignment="1">
      <alignment wrapText="1"/>
    </xf>
    <xf numFmtId="9" fontId="12" fillId="5" borderId="1" xfId="1" applyFont="1" applyFill="1" applyBorder="1" applyAlignment="1">
      <alignment wrapText="1"/>
    </xf>
    <xf numFmtId="0" fontId="12" fillId="0" borderId="0" xfId="0" applyFont="1" applyAlignment="1">
      <alignment wrapText="1"/>
    </xf>
    <xf numFmtId="0" fontId="11" fillId="2" borderId="1" xfId="0" applyFont="1" applyFill="1" applyBorder="1" applyAlignment="1">
      <alignment wrapText="1"/>
    </xf>
    <xf numFmtId="0" fontId="14" fillId="2" borderId="1" xfId="0" applyFont="1" applyFill="1" applyBorder="1" applyAlignment="1">
      <alignment wrapText="1"/>
    </xf>
    <xf numFmtId="9" fontId="14" fillId="2" borderId="1" xfId="0" applyNumberFormat="1" applyFont="1" applyFill="1" applyBorder="1" applyAlignment="1">
      <alignment wrapText="1"/>
    </xf>
    <xf numFmtId="0" fontId="15" fillId="2" borderId="1" xfId="0" applyFont="1" applyFill="1" applyBorder="1"/>
    <xf numFmtId="0" fontId="15" fillId="2" borderId="1" xfId="0" applyFont="1" applyFill="1" applyBorder="1" applyAlignment="1">
      <alignment wrapText="1"/>
    </xf>
    <xf numFmtId="9" fontId="15" fillId="2" borderId="1" xfId="1" applyFont="1" applyFill="1" applyBorder="1" applyAlignment="1">
      <alignment wrapText="1"/>
    </xf>
    <xf numFmtId="9" fontId="13" fillId="5" borderId="1" xfId="0" applyNumberFormat="1" applyFont="1" applyFill="1" applyBorder="1" applyAlignment="1">
      <alignment wrapText="1"/>
    </xf>
    <xf numFmtId="0" fontId="10" fillId="5"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Alignment="1">
      <alignment horizontal="justify" vertical="center" wrapText="1"/>
    </xf>
    <xf numFmtId="9" fontId="9" fillId="0" borderId="1" xfId="0" applyNumberFormat="1" applyFont="1" applyBorder="1" applyAlignment="1">
      <alignment horizontal="justify" vertical="center" wrapText="1"/>
    </xf>
    <xf numFmtId="0" fontId="16" fillId="0" borderId="1" xfId="0" applyFont="1" applyBorder="1" applyAlignment="1">
      <alignment horizontal="center" vertical="center" wrapText="1"/>
    </xf>
    <xf numFmtId="0" fontId="9" fillId="9" borderId="0" xfId="0" applyFont="1" applyFill="1" applyAlignment="1">
      <alignment wrapText="1"/>
    </xf>
    <xf numFmtId="0" fontId="10" fillId="9" borderId="0" xfId="0" applyFont="1" applyFill="1" applyAlignment="1">
      <alignment vertical="center" wrapText="1"/>
    </xf>
    <xf numFmtId="0" fontId="9" fillId="9" borderId="0" xfId="0" applyFont="1" applyFill="1" applyAlignment="1">
      <alignment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justify" vertical="center"/>
    </xf>
    <xf numFmtId="9" fontId="9" fillId="0" borderId="1" xfId="1" applyFont="1" applyBorder="1" applyAlignment="1">
      <alignment horizontal="center" vertical="center" wrapText="1"/>
    </xf>
    <xf numFmtId="0" fontId="18" fillId="0" borderId="1" xfId="0" applyFont="1" applyBorder="1" applyAlignment="1">
      <alignment horizontal="left" vertical="center" wrapText="1"/>
    </xf>
    <xf numFmtId="0" fontId="20" fillId="0" borderId="0" xfId="0" applyFont="1" applyAlignment="1">
      <alignment horizontal="justify" vertical="center" wrapText="1"/>
    </xf>
    <xf numFmtId="164" fontId="9" fillId="0" borderId="1" xfId="0" applyNumberFormat="1" applyFont="1" applyBorder="1" applyAlignment="1">
      <alignment horizontal="center" vertical="center" wrapText="1"/>
    </xf>
    <xf numFmtId="10" fontId="9" fillId="0" borderId="1" xfId="0" applyNumberFormat="1" applyFont="1" applyBorder="1" applyAlignment="1">
      <alignment horizontal="center" vertical="center" wrapText="1"/>
    </xf>
    <xf numFmtId="10" fontId="9" fillId="0" borderId="1" xfId="1" applyNumberFormat="1" applyFont="1" applyBorder="1" applyAlignment="1">
      <alignment horizontal="center" vertical="center" wrapText="1"/>
    </xf>
    <xf numFmtId="10" fontId="15" fillId="2" borderId="1" xfId="1" applyNumberFormat="1" applyFont="1" applyFill="1" applyBorder="1" applyAlignment="1">
      <alignment horizontal="center" wrapText="1"/>
    </xf>
    <xf numFmtId="10" fontId="15" fillId="2" borderId="1" xfId="0" applyNumberFormat="1" applyFont="1" applyFill="1" applyBorder="1" applyAlignment="1">
      <alignment horizontal="center" wrapText="1"/>
    </xf>
    <xf numFmtId="10" fontId="13" fillId="5" borderId="1" xfId="0" applyNumberFormat="1" applyFont="1" applyFill="1" applyBorder="1" applyAlignment="1">
      <alignment horizontal="center" wrapText="1"/>
    </xf>
    <xf numFmtId="10" fontId="13" fillId="5" borderId="1" xfId="1" applyNumberFormat="1" applyFont="1" applyFill="1" applyBorder="1" applyAlignment="1">
      <alignment horizontal="center" wrapText="1"/>
    </xf>
    <xf numFmtId="0" fontId="10" fillId="9" borderId="0" xfId="0" applyFont="1" applyFill="1" applyAlignment="1">
      <alignment horizontal="center" vertical="center" wrapText="1"/>
    </xf>
    <xf numFmtId="0" fontId="9" fillId="9" borderId="0" xfId="0" applyFont="1" applyFill="1" applyAlignment="1">
      <alignment horizontal="left" vertical="center" wrapText="1"/>
    </xf>
    <xf numFmtId="0" fontId="18" fillId="0" borderId="1" xfId="0" applyFont="1" applyBorder="1" applyAlignment="1">
      <alignment wrapText="1"/>
    </xf>
    <xf numFmtId="10" fontId="15" fillId="2" borderId="1" xfId="0" applyNumberFormat="1" applyFont="1" applyFill="1" applyBorder="1" applyAlignment="1">
      <alignment wrapText="1"/>
    </xf>
    <xf numFmtId="10" fontId="9" fillId="9" borderId="1" xfId="1"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0" fontId="18" fillId="9" borderId="1" xfId="0" applyFont="1" applyFill="1" applyBorder="1" applyAlignment="1">
      <alignment wrapText="1"/>
    </xf>
    <xf numFmtId="9" fontId="15" fillId="2" borderId="1" xfId="1" applyFont="1" applyFill="1" applyBorder="1" applyAlignment="1">
      <alignment horizontal="center" wrapText="1"/>
    </xf>
    <xf numFmtId="0" fontId="9" fillId="9" borderId="0" xfId="0" applyFont="1" applyFill="1" applyAlignment="1">
      <alignment horizontal="center" wrapText="1"/>
    </xf>
    <xf numFmtId="0" fontId="9" fillId="9" borderId="0" xfId="0" applyFont="1" applyFill="1" applyAlignment="1">
      <alignment horizontal="center" vertical="center" wrapText="1"/>
    </xf>
    <xf numFmtId="9" fontId="14" fillId="2" borderId="1" xfId="0" applyNumberFormat="1" applyFont="1" applyFill="1" applyBorder="1" applyAlignment="1">
      <alignment horizontal="center" wrapText="1"/>
    </xf>
    <xf numFmtId="9" fontId="12" fillId="5" borderId="1" xfId="1" applyFont="1" applyFill="1" applyBorder="1" applyAlignment="1">
      <alignment horizontal="center" wrapText="1"/>
    </xf>
    <xf numFmtId="0" fontId="9" fillId="0" borderId="0" xfId="0" applyFont="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25" fillId="9" borderId="1" xfId="0" applyFont="1" applyFill="1" applyBorder="1" applyAlignment="1">
      <alignment horizontal="justify" vertical="center" wrapText="1"/>
    </xf>
    <xf numFmtId="0" fontId="25" fillId="9" borderId="1" xfId="0" applyFont="1" applyFill="1" applyBorder="1" applyAlignment="1" applyProtection="1">
      <alignment horizontal="justify" vertical="center" wrapText="1"/>
      <protection locked="0"/>
    </xf>
    <xf numFmtId="9" fontId="25" fillId="9" borderId="1" xfId="0" applyNumberFormat="1" applyFont="1" applyFill="1" applyBorder="1" applyAlignment="1" applyProtection="1">
      <alignment horizontal="justify" vertical="center" wrapText="1"/>
      <protection locked="0"/>
    </xf>
    <xf numFmtId="9" fontId="25" fillId="0" borderId="1" xfId="0" applyNumberFormat="1" applyFont="1" applyBorder="1" applyAlignment="1">
      <alignment horizontal="left" vertical="center" wrapText="1"/>
    </xf>
    <xf numFmtId="164" fontId="25" fillId="0" borderId="1" xfId="0" applyNumberFormat="1" applyFont="1" applyBorder="1" applyAlignment="1">
      <alignment horizontal="left" vertical="center" wrapText="1"/>
    </xf>
    <xf numFmtId="10" fontId="25" fillId="0" borderId="1" xfId="0" applyNumberFormat="1" applyFont="1" applyBorder="1" applyAlignment="1">
      <alignment horizontal="left" vertical="center" wrapText="1"/>
    </xf>
    <xf numFmtId="9" fontId="25" fillId="0" borderId="1" xfId="0" applyNumberFormat="1" applyFont="1" applyBorder="1" applyAlignment="1">
      <alignment horizontal="justify" vertical="center" wrapText="1"/>
    </xf>
    <xf numFmtId="164" fontId="25" fillId="0" borderId="1" xfId="0" applyNumberFormat="1" applyFont="1" applyBorder="1" applyAlignment="1">
      <alignment horizontal="justify" vertical="center" wrapText="1"/>
    </xf>
    <xf numFmtId="10" fontId="25" fillId="0" borderId="1" xfId="0" applyNumberFormat="1" applyFont="1" applyBorder="1" applyAlignment="1">
      <alignment horizontal="justify" vertical="center" wrapText="1"/>
    </xf>
    <xf numFmtId="1" fontId="25" fillId="0" borderId="1" xfId="0" applyNumberFormat="1" applyFont="1" applyBorder="1" applyAlignment="1">
      <alignment horizontal="justify" vertical="center" wrapText="1"/>
    </xf>
    <xf numFmtId="9" fontId="25" fillId="0" borderId="1" xfId="1" applyFont="1" applyBorder="1" applyAlignment="1">
      <alignment horizontal="center" vertical="center" wrapText="1"/>
    </xf>
    <xf numFmtId="164" fontId="25" fillId="0" borderId="1" xfId="1" applyNumberFormat="1" applyFont="1" applyBorder="1" applyAlignment="1">
      <alignment horizontal="center" vertical="center" wrapText="1"/>
    </xf>
    <xf numFmtId="10" fontId="25" fillId="9" borderId="1" xfId="0" applyNumberFormat="1" applyFont="1" applyFill="1" applyBorder="1" applyAlignment="1">
      <alignment horizontal="center" vertical="center" wrapText="1"/>
    </xf>
    <xf numFmtId="9" fontId="25" fillId="9" borderId="1" xfId="1" applyFont="1" applyFill="1" applyBorder="1" applyAlignment="1">
      <alignment horizontal="justify" vertical="center" wrapText="1"/>
    </xf>
    <xf numFmtId="9" fontId="25" fillId="0" borderId="1" xfId="1" applyFont="1" applyBorder="1" applyAlignment="1">
      <alignment horizontal="left" vertical="center" wrapText="1"/>
    </xf>
    <xf numFmtId="0" fontId="26" fillId="0" borderId="1" xfId="5" applyFont="1" applyBorder="1" applyAlignment="1">
      <alignment horizontal="justify" vertical="center" wrapText="1"/>
    </xf>
    <xf numFmtId="1" fontId="25" fillId="9" borderId="1" xfId="1" applyNumberFormat="1" applyFont="1" applyFill="1" applyBorder="1" applyAlignment="1">
      <alignment horizontal="justify" vertical="center" wrapText="1"/>
    </xf>
    <xf numFmtId="0" fontId="25" fillId="0" borderId="1" xfId="0" applyFont="1" applyBorder="1" applyAlignment="1">
      <alignment horizontal="left" vertical="center" wrapText="1"/>
    </xf>
    <xf numFmtId="0" fontId="25" fillId="0" borderId="1" xfId="1" applyNumberFormat="1" applyFont="1" applyBorder="1" applyAlignment="1">
      <alignment horizontal="left" vertical="center" wrapText="1"/>
    </xf>
    <xf numFmtId="0" fontId="24" fillId="0" borderId="1" xfId="6" applyBorder="1" applyAlignment="1">
      <alignment horizontal="justify" vertical="center" wrapText="1"/>
    </xf>
    <xf numFmtId="10" fontId="13" fillId="5" borderId="1" xfId="0" applyNumberFormat="1" applyFont="1" applyFill="1" applyBorder="1" applyAlignment="1">
      <alignment wrapText="1"/>
    </xf>
    <xf numFmtId="0" fontId="9" fillId="9" borderId="13" xfId="0" applyFont="1" applyFill="1" applyBorder="1" applyAlignment="1">
      <alignment horizontal="center" vertical="center" wrapText="1"/>
    </xf>
    <xf numFmtId="0" fontId="9" fillId="9" borderId="14" xfId="0" applyFont="1" applyFill="1" applyBorder="1" applyAlignment="1">
      <alignment horizontal="center" vertical="center" wrapText="1"/>
    </xf>
    <xf numFmtId="9" fontId="25" fillId="0" borderId="1" xfId="1" applyFont="1" applyBorder="1" applyAlignment="1">
      <alignment horizontal="justify" vertical="center" wrapText="1"/>
    </xf>
    <xf numFmtId="10" fontId="25" fillId="0" borderId="1" xfId="1" applyNumberFormat="1" applyFont="1" applyBorder="1" applyAlignment="1">
      <alignment horizontal="justify" vertical="center" wrapText="1"/>
    </xf>
    <xf numFmtId="10" fontId="15" fillId="2" borderId="1" xfId="1" applyNumberFormat="1" applyFont="1" applyFill="1" applyBorder="1" applyAlignment="1">
      <alignment wrapText="1"/>
    </xf>
    <xf numFmtId="1" fontId="25" fillId="0" borderId="1" xfId="1" applyNumberFormat="1"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22" fillId="9" borderId="14" xfId="0" applyFont="1" applyFill="1" applyBorder="1" applyAlignment="1">
      <alignment horizontal="left" vertical="center" wrapText="1"/>
    </xf>
    <xf numFmtId="0" fontId="17"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top" wrapText="1"/>
    </xf>
    <xf numFmtId="0" fontId="10" fillId="5"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22" fillId="9" borderId="1" xfId="0" applyFont="1" applyFill="1" applyBorder="1" applyAlignment="1">
      <alignment horizontal="justify" vertical="center"/>
    </xf>
    <xf numFmtId="0" fontId="21" fillId="9" borderId="1" xfId="0" applyFont="1" applyFill="1" applyBorder="1" applyAlignment="1">
      <alignment horizontal="justify" vertical="center"/>
    </xf>
    <xf numFmtId="0" fontId="22" fillId="9" borderId="13" xfId="0" applyFont="1" applyFill="1" applyBorder="1" applyAlignment="1">
      <alignment horizontal="left" vertical="center" wrapText="1"/>
    </xf>
    <xf numFmtId="164" fontId="25" fillId="0" borderId="1" xfId="1" applyNumberFormat="1" applyFont="1" applyBorder="1" applyAlignment="1">
      <alignment horizontal="justify" vertical="center" wrapText="1"/>
    </xf>
    <xf numFmtId="0" fontId="27" fillId="0" borderId="1" xfId="0" applyFont="1" applyBorder="1" applyAlignment="1">
      <alignment wrapText="1"/>
    </xf>
  </cellXfs>
  <cellStyles count="7">
    <cellStyle name="Hipervínculo" xfId="6" builtinId="8"/>
    <cellStyle name="Hyperlink" xfId="5" xr:uid="{00000000-000B-0000-0000-000008000000}"/>
    <cellStyle name="Millares [0] 2" xfId="2" xr:uid="{CBFAFF8E-42D5-43E7-9358-FAF3930C7196}"/>
    <cellStyle name="Millares 2" xfId="3" xr:uid="{C2158C99-80CA-43DF-BC65-03A5C190E99F}"/>
    <cellStyle name="Millares 3" xfId="4" xr:uid="{3040D032-4950-4399-BF6B-801299524A0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113" name="Imagen 1">
          <a:extLst>
            <a:ext uri="{FF2B5EF4-FFF2-40B4-BE49-F238E27FC236}">
              <a16:creationId xmlns:a16="http://schemas.microsoft.com/office/drawing/2014/main" id="{6CE1D9D4-F52D-0C82-0C13-39A7FAD0CB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f:/g/personal/miguel_cardozo_gobiernobogota_gov_co/Em3Cl6hCPQhDioiu_JLgoPYBkPVfsju4ScZS7Z6vKKn1PQ?e=Q2RSJH" TargetMode="External"/><Relationship Id="rId7" Type="http://schemas.openxmlformats.org/officeDocument/2006/relationships/vmlDrawing" Target="../drawings/vmlDrawing1.vml"/><Relationship Id="rId2" Type="http://schemas.openxmlformats.org/officeDocument/2006/relationships/hyperlink" Target="../../../../../../../:f:/g/personal/dora_guevara_gobiernobogota_gov_co/EuYco38uRC5BqPFSfS7fCBIBHtMRrAs-m-opCITRJjIunw?e=HwubgF.%20%20%20%20%20%20%20%20Listado%20maestro%20de%20documentos" TargetMode="External"/><Relationship Id="rId1" Type="http://schemas.openxmlformats.org/officeDocument/2006/relationships/hyperlink" Target="../../../../../../../../:f:/g/personal/dora_guevara_gobiernobogota_gov_co/EuYco38uRC5BqPFSfS7fCBIBHtMRrAs-m-opCITRJjIunw?e=Hwubg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g/personal/miguel_cardozo_gobiernobogota_gov_co/Em3Cl6hCPQhDioiu_JLgoPYBkPVfsju4ScZS7Z6vKKn1PQ?e=Q2RSJH%20%20%20%20%20%20%20%20%20%20%20%20%20%20%20%20%20%20%20%20%20%20%20%20%20%20%20%20%20%20%20%20Jornadas%20de%20capacitaci&#243;n%20sobre%20el%20sistema%20de%20gesti&#243;n%20realizadas%20%20%20%20%20%20%20%20%20%20%20%20%20%20%20%20%20%20%20%20%20%20%20%20%20%20%20%20%20%20%20%20%20%20%20%20%20%20%20%20%20%20%20%20%20%20%20Listado%20de%20asist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3"/>
  <sheetViews>
    <sheetView tabSelected="1" topLeftCell="A20" zoomScale="73" zoomScaleNormal="73" workbookViewId="0">
      <selection activeCell="AQ16" sqref="AQ16"/>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3.14062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29" width="16.5703125" style="1" hidden="1" customWidth="1"/>
    <col min="30" max="32" width="16.5703125" style="1" customWidth="1"/>
    <col min="33" max="33" width="43.7109375" style="1" customWidth="1"/>
    <col min="34" max="34" width="16.5703125" style="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54" customWidth="1"/>
    <col min="42" max="42" width="21.5703125" style="54" customWidth="1"/>
    <col min="43" max="43" width="39.42578125" style="1" customWidth="1"/>
    <col min="44" max="16384" width="10.85546875" style="1"/>
  </cols>
  <sheetData>
    <row r="1" spans="1:44" s="27" customFormat="1" ht="70.5" customHeight="1" x14ac:dyDescent="0.25">
      <c r="A1" s="120" t="s">
        <v>0</v>
      </c>
      <c r="B1" s="121"/>
      <c r="C1" s="121"/>
      <c r="D1" s="121"/>
      <c r="E1" s="121"/>
      <c r="F1" s="121"/>
      <c r="G1" s="121"/>
      <c r="H1" s="121"/>
      <c r="I1" s="121"/>
      <c r="J1" s="121"/>
      <c r="K1" s="122" t="s">
        <v>1</v>
      </c>
      <c r="L1" s="122"/>
      <c r="M1" s="122"/>
      <c r="N1" s="122"/>
      <c r="O1" s="122"/>
      <c r="AN1" s="50"/>
      <c r="AO1" s="50"/>
      <c r="AP1" s="50"/>
    </row>
    <row r="2" spans="1:44" s="29" customFormat="1" ht="23.45" customHeight="1" x14ac:dyDescent="0.25">
      <c r="A2" s="124" t="s">
        <v>2</v>
      </c>
      <c r="B2" s="125"/>
      <c r="C2" s="125"/>
      <c r="D2" s="125"/>
      <c r="E2" s="125"/>
      <c r="F2" s="125"/>
      <c r="G2" s="125"/>
      <c r="H2" s="125"/>
      <c r="I2" s="125"/>
      <c r="J2" s="125"/>
      <c r="K2" s="28"/>
      <c r="L2" s="28"/>
      <c r="M2" s="28"/>
      <c r="N2" s="28"/>
      <c r="O2" s="28"/>
      <c r="AN2" s="51"/>
      <c r="AO2" s="51"/>
      <c r="AP2" s="51"/>
    </row>
    <row r="3" spans="1:44" s="27" customFormat="1" x14ac:dyDescent="0.25">
      <c r="AN3" s="50"/>
      <c r="AO3" s="50"/>
      <c r="AP3" s="50"/>
    </row>
    <row r="4" spans="1:44" s="27" customFormat="1" ht="29.1" customHeight="1" x14ac:dyDescent="0.25">
      <c r="A4" s="126" t="s">
        <v>3</v>
      </c>
      <c r="B4" s="127"/>
      <c r="C4" s="132" t="s">
        <v>4</v>
      </c>
      <c r="D4" s="133"/>
      <c r="E4" s="91" t="s">
        <v>5</v>
      </c>
      <c r="F4" s="92"/>
      <c r="G4" s="92"/>
      <c r="H4" s="92"/>
      <c r="I4" s="92"/>
      <c r="J4" s="93"/>
      <c r="AN4" s="50"/>
      <c r="AO4" s="50"/>
      <c r="AP4" s="50"/>
    </row>
    <row r="5" spans="1:44" s="27" customFormat="1" ht="15" customHeight="1" x14ac:dyDescent="0.25">
      <c r="A5" s="128"/>
      <c r="B5" s="129"/>
      <c r="C5" s="134"/>
      <c r="D5" s="135"/>
      <c r="E5" s="2" t="s">
        <v>6</v>
      </c>
      <c r="F5" s="2" t="s">
        <v>7</v>
      </c>
      <c r="G5" s="91" t="s">
        <v>8</v>
      </c>
      <c r="H5" s="92"/>
      <c r="I5" s="92"/>
      <c r="J5" s="93"/>
      <c r="AN5" s="50"/>
      <c r="AO5" s="50"/>
      <c r="AP5" s="50"/>
    </row>
    <row r="6" spans="1:44" s="27" customFormat="1" x14ac:dyDescent="0.25">
      <c r="A6" s="128"/>
      <c r="B6" s="129"/>
      <c r="C6" s="134"/>
      <c r="D6" s="135"/>
      <c r="E6" s="30">
        <v>1</v>
      </c>
      <c r="F6" s="30" t="s">
        <v>9</v>
      </c>
      <c r="G6" s="94" t="s">
        <v>10</v>
      </c>
      <c r="H6" s="94"/>
      <c r="I6" s="94"/>
      <c r="J6" s="94"/>
      <c r="AN6" s="50"/>
      <c r="AO6" s="50"/>
      <c r="AP6" s="50"/>
    </row>
    <row r="7" spans="1:44" s="27" customFormat="1" ht="84" customHeight="1" x14ac:dyDescent="0.25">
      <c r="A7" s="128"/>
      <c r="B7" s="129"/>
      <c r="C7" s="134"/>
      <c r="D7" s="135"/>
      <c r="E7" s="30">
        <v>2</v>
      </c>
      <c r="F7" s="30" t="s">
        <v>11</v>
      </c>
      <c r="G7" s="94" t="s">
        <v>12</v>
      </c>
      <c r="H7" s="94"/>
      <c r="I7" s="94"/>
      <c r="J7" s="94"/>
      <c r="AN7" s="50"/>
      <c r="AO7" s="50"/>
      <c r="AP7" s="50"/>
    </row>
    <row r="8" spans="1:44" s="27" customFormat="1" ht="63.75" customHeight="1" x14ac:dyDescent="0.25">
      <c r="A8" s="130"/>
      <c r="B8" s="131"/>
      <c r="C8" s="136"/>
      <c r="D8" s="137"/>
      <c r="E8" s="30">
        <v>3</v>
      </c>
      <c r="F8" s="30" t="s">
        <v>13</v>
      </c>
      <c r="G8" s="138" t="s">
        <v>14</v>
      </c>
      <c r="H8" s="139"/>
      <c r="I8" s="139"/>
      <c r="J8" s="139"/>
      <c r="AN8" s="50"/>
      <c r="AO8" s="50"/>
      <c r="AP8" s="50"/>
    </row>
    <row r="9" spans="1:44" s="27" customFormat="1" ht="63.75" customHeight="1" x14ac:dyDescent="0.25">
      <c r="A9" s="42"/>
      <c r="B9" s="42"/>
      <c r="C9" s="43"/>
      <c r="D9" s="43"/>
      <c r="E9" s="30">
        <v>4</v>
      </c>
      <c r="F9" s="30" t="s">
        <v>15</v>
      </c>
      <c r="G9" s="138" t="s">
        <v>16</v>
      </c>
      <c r="H9" s="139"/>
      <c r="I9" s="139"/>
      <c r="J9" s="139"/>
      <c r="AN9" s="50"/>
      <c r="AO9" s="50"/>
      <c r="AP9" s="50"/>
    </row>
    <row r="10" spans="1:44" s="27" customFormat="1" ht="63.75" customHeight="1" x14ac:dyDescent="0.25">
      <c r="A10" s="42"/>
      <c r="B10" s="42"/>
      <c r="C10" s="43"/>
      <c r="D10" s="43"/>
      <c r="E10" s="79">
        <v>5</v>
      </c>
      <c r="F10" s="79" t="s">
        <v>17</v>
      </c>
      <c r="G10" s="119" t="s">
        <v>18</v>
      </c>
      <c r="H10" s="119"/>
      <c r="I10" s="119"/>
      <c r="J10" s="119"/>
      <c r="AN10" s="50"/>
      <c r="AO10" s="50"/>
      <c r="AP10" s="50"/>
    </row>
    <row r="11" spans="1:44" s="27" customFormat="1" ht="63.75" customHeight="1" x14ac:dyDescent="0.25">
      <c r="A11" s="42"/>
      <c r="B11" s="42"/>
      <c r="C11" s="43"/>
      <c r="D11" s="43"/>
      <c r="E11" s="78">
        <v>6</v>
      </c>
      <c r="F11" s="78" t="s">
        <v>127</v>
      </c>
      <c r="G11" s="140" t="s">
        <v>125</v>
      </c>
      <c r="H11" s="140"/>
      <c r="I11" s="140"/>
      <c r="J11" s="140"/>
      <c r="AN11" s="50"/>
      <c r="AO11" s="50"/>
      <c r="AP11" s="50"/>
    </row>
    <row r="12" spans="1:44" s="27" customFormat="1" x14ac:dyDescent="0.25">
      <c r="AN12" s="50"/>
      <c r="AO12" s="50"/>
      <c r="AP12" s="50"/>
    </row>
    <row r="13" spans="1:44" ht="14.45" customHeight="1" x14ac:dyDescent="0.25">
      <c r="A13" s="90" t="s">
        <v>19</v>
      </c>
      <c r="B13" s="90"/>
      <c r="C13" s="90" t="s">
        <v>20</v>
      </c>
      <c r="D13" s="90"/>
      <c r="E13" s="90"/>
      <c r="F13" s="123" t="s">
        <v>21</v>
      </c>
      <c r="G13" s="123"/>
      <c r="H13" s="123"/>
      <c r="I13" s="123"/>
      <c r="J13" s="123"/>
      <c r="K13" s="123"/>
      <c r="L13" s="123"/>
      <c r="M13" s="123"/>
      <c r="N13" s="123"/>
      <c r="O13" s="123"/>
      <c r="P13" s="123"/>
      <c r="Q13" s="90" t="s">
        <v>22</v>
      </c>
      <c r="R13" s="90"/>
      <c r="S13" s="90"/>
      <c r="T13" s="95" t="s">
        <v>23</v>
      </c>
      <c r="U13" s="96"/>
      <c r="V13" s="96"/>
      <c r="W13" s="96"/>
      <c r="X13" s="97"/>
      <c r="Y13" s="101" t="s">
        <v>24</v>
      </c>
      <c r="Z13" s="102"/>
      <c r="AA13" s="102"/>
      <c r="AB13" s="102"/>
      <c r="AC13" s="103"/>
      <c r="AD13" s="107" t="s">
        <v>25</v>
      </c>
      <c r="AE13" s="108"/>
      <c r="AF13" s="108"/>
      <c r="AG13" s="108"/>
      <c r="AH13" s="109"/>
      <c r="AI13" s="113" t="s">
        <v>26</v>
      </c>
      <c r="AJ13" s="114"/>
      <c r="AK13" s="114"/>
      <c r="AL13" s="114"/>
      <c r="AM13" s="115"/>
      <c r="AN13" s="84" t="s">
        <v>27</v>
      </c>
      <c r="AO13" s="85"/>
      <c r="AP13" s="85"/>
      <c r="AQ13" s="86"/>
    </row>
    <row r="14" spans="1:44" ht="14.45" customHeight="1" x14ac:dyDescent="0.25">
      <c r="A14" s="90"/>
      <c r="B14" s="90"/>
      <c r="C14" s="90"/>
      <c r="D14" s="90"/>
      <c r="E14" s="90"/>
      <c r="F14" s="123"/>
      <c r="G14" s="123"/>
      <c r="H14" s="123"/>
      <c r="I14" s="123"/>
      <c r="J14" s="123"/>
      <c r="K14" s="123"/>
      <c r="L14" s="123"/>
      <c r="M14" s="123"/>
      <c r="N14" s="123"/>
      <c r="O14" s="123"/>
      <c r="P14" s="123"/>
      <c r="Q14" s="90"/>
      <c r="R14" s="90"/>
      <c r="S14" s="90"/>
      <c r="T14" s="98"/>
      <c r="U14" s="99"/>
      <c r="V14" s="99"/>
      <c r="W14" s="99"/>
      <c r="X14" s="100"/>
      <c r="Y14" s="104"/>
      <c r="Z14" s="105"/>
      <c r="AA14" s="105"/>
      <c r="AB14" s="105"/>
      <c r="AC14" s="106"/>
      <c r="AD14" s="110"/>
      <c r="AE14" s="111"/>
      <c r="AF14" s="111"/>
      <c r="AG14" s="111"/>
      <c r="AH14" s="112"/>
      <c r="AI14" s="116"/>
      <c r="AJ14" s="117"/>
      <c r="AK14" s="117"/>
      <c r="AL14" s="117"/>
      <c r="AM14" s="118"/>
      <c r="AN14" s="87"/>
      <c r="AO14" s="88"/>
      <c r="AP14" s="88"/>
      <c r="AQ14" s="89"/>
    </row>
    <row r="15" spans="1:44" ht="45" x14ac:dyDescent="0.25">
      <c r="A15" s="2" t="s">
        <v>28</v>
      </c>
      <c r="B15" s="2" t="s">
        <v>29</v>
      </c>
      <c r="C15" s="2" t="s">
        <v>30</v>
      </c>
      <c r="D15" s="2" t="s">
        <v>31</v>
      </c>
      <c r="E15" s="2" t="s">
        <v>32</v>
      </c>
      <c r="F15" s="17" t="s">
        <v>33</v>
      </c>
      <c r="G15" s="17" t="s">
        <v>34</v>
      </c>
      <c r="H15" s="17" t="s">
        <v>35</v>
      </c>
      <c r="I15" s="17" t="s">
        <v>36</v>
      </c>
      <c r="J15" s="17" t="s">
        <v>37</v>
      </c>
      <c r="K15" s="17" t="s">
        <v>38</v>
      </c>
      <c r="L15" s="17" t="s">
        <v>39</v>
      </c>
      <c r="M15" s="17" t="s">
        <v>40</v>
      </c>
      <c r="N15" s="17" t="s">
        <v>41</v>
      </c>
      <c r="O15" s="17" t="s">
        <v>42</v>
      </c>
      <c r="P15" s="17" t="s">
        <v>43</v>
      </c>
      <c r="Q15" s="2" t="s">
        <v>44</v>
      </c>
      <c r="R15" s="2" t="s">
        <v>45</v>
      </c>
      <c r="S15" s="2" t="s">
        <v>46</v>
      </c>
      <c r="T15" s="3" t="s">
        <v>47</v>
      </c>
      <c r="U15" s="3" t="s">
        <v>48</v>
      </c>
      <c r="V15" s="3" t="s">
        <v>49</v>
      </c>
      <c r="W15" s="3" t="s">
        <v>50</v>
      </c>
      <c r="X15" s="3" t="s">
        <v>51</v>
      </c>
      <c r="Y15" s="20" t="s">
        <v>47</v>
      </c>
      <c r="Z15" s="20" t="s">
        <v>48</v>
      </c>
      <c r="AA15" s="20" t="s">
        <v>49</v>
      </c>
      <c r="AB15" s="20" t="s">
        <v>50</v>
      </c>
      <c r="AC15" s="20" t="s">
        <v>51</v>
      </c>
      <c r="AD15" s="21" t="s">
        <v>47</v>
      </c>
      <c r="AE15" s="21" t="s">
        <v>48</v>
      </c>
      <c r="AF15" s="21" t="s">
        <v>49</v>
      </c>
      <c r="AG15" s="21" t="s">
        <v>50</v>
      </c>
      <c r="AH15" s="21" t="s">
        <v>51</v>
      </c>
      <c r="AI15" s="22" t="s">
        <v>47</v>
      </c>
      <c r="AJ15" s="22" t="s">
        <v>48</v>
      </c>
      <c r="AK15" s="22" t="s">
        <v>49</v>
      </c>
      <c r="AL15" s="22" t="s">
        <v>50</v>
      </c>
      <c r="AM15" s="22" t="s">
        <v>51</v>
      </c>
      <c r="AN15" s="4" t="s">
        <v>47</v>
      </c>
      <c r="AO15" s="4" t="s">
        <v>48</v>
      </c>
      <c r="AP15" s="4" t="s">
        <v>49</v>
      </c>
      <c r="AQ15" s="4" t="s">
        <v>50</v>
      </c>
    </row>
    <row r="16" spans="1:44" s="24" customFormat="1" ht="409.5" x14ac:dyDescent="0.25">
      <c r="A16" s="19">
        <v>1</v>
      </c>
      <c r="B16" s="31" t="s">
        <v>52</v>
      </c>
      <c r="C16" s="23" t="s">
        <v>53</v>
      </c>
      <c r="D16" s="18" t="s">
        <v>54</v>
      </c>
      <c r="E16" s="18" t="s">
        <v>55</v>
      </c>
      <c r="F16" s="18" t="s">
        <v>56</v>
      </c>
      <c r="G16" s="18" t="s">
        <v>57</v>
      </c>
      <c r="H16" s="25">
        <v>1</v>
      </c>
      <c r="I16" s="18" t="s">
        <v>58</v>
      </c>
      <c r="J16" s="18" t="s">
        <v>59</v>
      </c>
      <c r="K16" s="25">
        <v>0.1</v>
      </c>
      <c r="L16" s="25">
        <v>0.25</v>
      </c>
      <c r="M16" s="25">
        <v>0.3</v>
      </c>
      <c r="N16" s="25">
        <v>0.35</v>
      </c>
      <c r="O16" s="25">
        <v>1</v>
      </c>
      <c r="P16" s="18" t="s">
        <v>60</v>
      </c>
      <c r="Q16" s="18" t="s">
        <v>61</v>
      </c>
      <c r="R16" s="18" t="s">
        <v>62</v>
      </c>
      <c r="S16" s="18" t="s">
        <v>63</v>
      </c>
      <c r="T16" s="32">
        <f>K16</f>
        <v>0.1</v>
      </c>
      <c r="U16" s="35">
        <v>0.1</v>
      </c>
      <c r="V16" s="36">
        <f>IF(U16/T16&gt;100%,100%,U16/T16)</f>
        <v>1</v>
      </c>
      <c r="W16" s="33" t="s">
        <v>64</v>
      </c>
      <c r="X16" s="19" t="s">
        <v>65</v>
      </c>
      <c r="Y16" s="32">
        <f>L16</f>
        <v>0.25</v>
      </c>
      <c r="Z16" s="35">
        <v>0.25</v>
      </c>
      <c r="AA16" s="36">
        <f>IF(Z16/Y16&gt;100%,100%,Z16/Y16)</f>
        <v>1</v>
      </c>
      <c r="AB16" s="44" t="s">
        <v>66</v>
      </c>
      <c r="AC16" s="19" t="s">
        <v>67</v>
      </c>
      <c r="AD16" s="32">
        <f>M16</f>
        <v>0.3</v>
      </c>
      <c r="AE16" s="35">
        <v>0.3</v>
      </c>
      <c r="AF16" s="37">
        <f>IF(AE16/AD16&gt;100%,100%,AE16/AD16)</f>
        <v>1</v>
      </c>
      <c r="AG16" s="19" t="s">
        <v>68</v>
      </c>
      <c r="AH16" s="19" t="s">
        <v>69</v>
      </c>
      <c r="AI16" s="32">
        <f>N16</f>
        <v>0.35</v>
      </c>
      <c r="AJ16" s="19">
        <v>0</v>
      </c>
      <c r="AK16" s="19">
        <f>IF(AJ16/AI16&gt;100%,100%,AJ16/AI16)</f>
        <v>0</v>
      </c>
      <c r="AL16" s="19"/>
      <c r="AM16" s="19"/>
      <c r="AN16" s="32">
        <f>O16</f>
        <v>1</v>
      </c>
      <c r="AO16" s="35">
        <f>SUM(U16,Z16,AE16,AJ16)</f>
        <v>0.64999999999999991</v>
      </c>
      <c r="AP16" s="46">
        <f>IF(AO16/AN16&gt;100%,100%,AO16/AN16)</f>
        <v>0.64999999999999991</v>
      </c>
      <c r="AQ16" s="142" t="s">
        <v>130</v>
      </c>
      <c r="AR16" s="34"/>
    </row>
    <row r="17" spans="1:44" s="24" customFormat="1" ht="123" customHeight="1" x14ac:dyDescent="0.25">
      <c r="A17" s="19">
        <v>2</v>
      </c>
      <c r="B17" s="18" t="s">
        <v>52</v>
      </c>
      <c r="C17" s="23" t="s">
        <v>70</v>
      </c>
      <c r="D17" s="31" t="s">
        <v>71</v>
      </c>
      <c r="E17" s="18" t="s">
        <v>55</v>
      </c>
      <c r="F17" s="18" t="s">
        <v>72</v>
      </c>
      <c r="G17" s="18" t="s">
        <v>73</v>
      </c>
      <c r="H17" s="25">
        <v>1</v>
      </c>
      <c r="I17" s="18" t="s">
        <v>58</v>
      </c>
      <c r="J17" s="18" t="s">
        <v>74</v>
      </c>
      <c r="K17" s="25">
        <v>0.1</v>
      </c>
      <c r="L17" s="25">
        <v>0.25</v>
      </c>
      <c r="M17" s="25">
        <v>0.3</v>
      </c>
      <c r="N17" s="25">
        <v>0.35</v>
      </c>
      <c r="O17" s="25">
        <v>1</v>
      </c>
      <c r="P17" s="18" t="s">
        <v>60</v>
      </c>
      <c r="Q17" s="18" t="s">
        <v>75</v>
      </c>
      <c r="R17" s="18" t="s">
        <v>76</v>
      </c>
      <c r="S17" s="18" t="s">
        <v>77</v>
      </c>
      <c r="T17" s="32">
        <f>K17</f>
        <v>0.1</v>
      </c>
      <c r="U17" s="35">
        <v>0.1</v>
      </c>
      <c r="V17" s="37">
        <f>IF(U17/T17&gt;100%,100%,U17/T17)</f>
        <v>1</v>
      </c>
      <c r="W17" s="33" t="s">
        <v>78</v>
      </c>
      <c r="X17" s="19" t="s">
        <v>79</v>
      </c>
      <c r="Y17" s="32">
        <f>L17</f>
        <v>0.25</v>
      </c>
      <c r="Z17" s="35">
        <v>0.25</v>
      </c>
      <c r="AA17" s="36">
        <f>IF(Z17/Y17&gt;100%,100%,Z17/Y17)</f>
        <v>1</v>
      </c>
      <c r="AB17" s="44" t="s">
        <v>80</v>
      </c>
      <c r="AC17" s="19" t="s">
        <v>81</v>
      </c>
      <c r="AD17" s="32">
        <f>M17</f>
        <v>0.3</v>
      </c>
      <c r="AE17" s="35">
        <v>0.3</v>
      </c>
      <c r="AF17" s="37">
        <f>IF(AE17/AD17&gt;100%,100%,AE17/AD17)</f>
        <v>1</v>
      </c>
      <c r="AG17" s="19" t="s">
        <v>82</v>
      </c>
      <c r="AH17" s="19" t="s">
        <v>83</v>
      </c>
      <c r="AI17" s="32">
        <f>N17</f>
        <v>0.35</v>
      </c>
      <c r="AJ17" s="19">
        <v>0</v>
      </c>
      <c r="AK17" s="19">
        <f>IF(AJ17/AI17&gt;100%,100%,AJ17/AI17)</f>
        <v>0</v>
      </c>
      <c r="AL17" s="19"/>
      <c r="AM17" s="19"/>
      <c r="AN17" s="32">
        <f>O17</f>
        <v>1</v>
      </c>
      <c r="AO17" s="47">
        <f>SUM(U17,Z17,AE17,AJ17)</f>
        <v>0.64999999999999991</v>
      </c>
      <c r="AP17" s="46">
        <f>IF(AO17/AN17&gt;100%,100%,AO17/AN17)</f>
        <v>0.64999999999999991</v>
      </c>
      <c r="AQ17" s="48" t="s">
        <v>80</v>
      </c>
      <c r="AR17" s="34"/>
    </row>
    <row r="18" spans="1:44" s="5" customFormat="1" ht="15.75" x14ac:dyDescent="0.25">
      <c r="A18" s="10"/>
      <c r="B18" s="10"/>
      <c r="C18" s="10"/>
      <c r="D18" s="13" t="s">
        <v>84</v>
      </c>
      <c r="E18" s="10"/>
      <c r="F18" s="10"/>
      <c r="G18" s="10"/>
      <c r="H18" s="10"/>
      <c r="I18" s="10"/>
      <c r="J18" s="10"/>
      <c r="K18" s="15"/>
      <c r="L18" s="15"/>
      <c r="M18" s="15"/>
      <c r="N18" s="15"/>
      <c r="O18" s="15"/>
      <c r="P18" s="10"/>
      <c r="Q18" s="10"/>
      <c r="R18" s="10"/>
      <c r="S18" s="10"/>
      <c r="T18" s="15"/>
      <c r="U18" s="15"/>
      <c r="V18" s="38">
        <f>AVERAGE(V16:V17)*80%</f>
        <v>0.8</v>
      </c>
      <c r="W18" s="15"/>
      <c r="X18" s="15"/>
      <c r="Y18" s="15"/>
      <c r="Z18" s="15"/>
      <c r="AA18" s="15">
        <f>AVERAGE(AA16:AA17)*80%</f>
        <v>0.8</v>
      </c>
      <c r="AB18" s="15"/>
      <c r="AC18" s="15"/>
      <c r="AD18" s="15"/>
      <c r="AE18" s="15"/>
      <c r="AF18" s="15">
        <f>AVERAGE(AF16:AF17)*80%</f>
        <v>0.8</v>
      </c>
      <c r="AG18" s="15"/>
      <c r="AH18" s="15"/>
      <c r="AI18" s="15"/>
      <c r="AJ18" s="15"/>
      <c r="AK18" s="15">
        <f>AVERAGE(AK16:AK17)*80%</f>
        <v>0</v>
      </c>
      <c r="AL18" s="10"/>
      <c r="AM18" s="10"/>
      <c r="AN18" s="49"/>
      <c r="AO18" s="49"/>
      <c r="AP18" s="38">
        <f>AVERAGE(AP16:AP17)*80%</f>
        <v>0.51999999999999991</v>
      </c>
      <c r="AQ18" s="10"/>
    </row>
    <row r="19" spans="1:44" s="24" customFormat="1" ht="255" x14ac:dyDescent="0.25">
      <c r="A19" s="26">
        <v>7</v>
      </c>
      <c r="B19" s="55" t="s">
        <v>85</v>
      </c>
      <c r="C19" s="56" t="s">
        <v>86</v>
      </c>
      <c r="D19" s="55" t="s">
        <v>87</v>
      </c>
      <c r="E19" s="55" t="s">
        <v>88</v>
      </c>
      <c r="F19" s="55" t="s">
        <v>89</v>
      </c>
      <c r="G19" s="55" t="s">
        <v>90</v>
      </c>
      <c r="H19" s="55" t="s">
        <v>91</v>
      </c>
      <c r="I19" s="57" t="s">
        <v>92</v>
      </c>
      <c r="J19" s="58" t="s">
        <v>89</v>
      </c>
      <c r="K19" s="59" t="s">
        <v>93</v>
      </c>
      <c r="L19" s="59">
        <v>0.8</v>
      </c>
      <c r="M19" s="59" t="s">
        <v>93</v>
      </c>
      <c r="N19" s="59">
        <v>0.8</v>
      </c>
      <c r="O19" s="59">
        <v>0.8</v>
      </c>
      <c r="P19" s="55" t="s">
        <v>60</v>
      </c>
      <c r="Q19" s="55" t="s">
        <v>94</v>
      </c>
      <c r="R19" s="55" t="s">
        <v>95</v>
      </c>
      <c r="S19" s="55" t="s">
        <v>96</v>
      </c>
      <c r="T19" s="60" t="s">
        <v>93</v>
      </c>
      <c r="U19" s="61">
        <v>0</v>
      </c>
      <c r="V19" s="62" t="s">
        <v>97</v>
      </c>
      <c r="W19" s="55"/>
      <c r="X19" s="55"/>
      <c r="Y19" s="63">
        <f>L19</f>
        <v>0.8</v>
      </c>
      <c r="Z19" s="64">
        <v>0.3</v>
      </c>
      <c r="AA19" s="65">
        <f>IF(Z19/Y19&gt;100%,100%,Z19/Y19)</f>
        <v>0.37499999999999994</v>
      </c>
      <c r="AB19" s="55" t="s">
        <v>98</v>
      </c>
      <c r="AC19" s="55" t="s">
        <v>99</v>
      </c>
      <c r="AD19" s="66" t="str">
        <f>M19</f>
        <v>No programada</v>
      </c>
      <c r="AE19" s="55" t="s">
        <v>93</v>
      </c>
      <c r="AF19" s="55" t="s">
        <v>93</v>
      </c>
      <c r="AG19" s="55" t="s">
        <v>93</v>
      </c>
      <c r="AH19" s="55" t="s">
        <v>93</v>
      </c>
      <c r="AI19" s="66">
        <f>N19</f>
        <v>0.8</v>
      </c>
      <c r="AJ19" s="55">
        <v>0</v>
      </c>
      <c r="AK19" s="55">
        <f>IF(AJ19/AI19&gt;100%,100%,AJ19/AI19)</f>
        <v>0</v>
      </c>
      <c r="AL19" s="55"/>
      <c r="AM19" s="55"/>
      <c r="AN19" s="67">
        <f>O19</f>
        <v>0.8</v>
      </c>
      <c r="AO19" s="68">
        <f>AVERAGE(Z19,AJ19)</f>
        <v>0.15</v>
      </c>
      <c r="AP19" s="69">
        <f>IF(AO19/AN19&gt;100%,100%,AO19/AN19)</f>
        <v>0.18749999999999997</v>
      </c>
      <c r="AQ19" s="55" t="s">
        <v>98</v>
      </c>
    </row>
    <row r="20" spans="1:44" s="24" customFormat="1" ht="105" x14ac:dyDescent="0.25">
      <c r="A20" s="26">
        <v>7</v>
      </c>
      <c r="B20" s="55" t="s">
        <v>85</v>
      </c>
      <c r="C20" s="56" t="s">
        <v>100</v>
      </c>
      <c r="D20" s="55" t="s">
        <v>101</v>
      </c>
      <c r="E20" s="55" t="s">
        <v>88</v>
      </c>
      <c r="F20" s="55" t="s">
        <v>102</v>
      </c>
      <c r="G20" s="55" t="s">
        <v>103</v>
      </c>
      <c r="H20" s="55" t="s">
        <v>104</v>
      </c>
      <c r="I20" s="57" t="s">
        <v>58</v>
      </c>
      <c r="J20" s="57" t="s">
        <v>102</v>
      </c>
      <c r="K20" s="70">
        <v>0</v>
      </c>
      <c r="L20" s="70">
        <v>0.5</v>
      </c>
      <c r="M20" s="70">
        <v>0.25</v>
      </c>
      <c r="N20" s="70">
        <v>0.25</v>
      </c>
      <c r="O20" s="70">
        <v>1</v>
      </c>
      <c r="P20" s="55" t="s">
        <v>60</v>
      </c>
      <c r="Q20" s="55" t="s">
        <v>105</v>
      </c>
      <c r="R20" s="55" t="s">
        <v>106</v>
      </c>
      <c r="S20" s="55" t="s">
        <v>96</v>
      </c>
      <c r="T20" s="71">
        <v>0</v>
      </c>
      <c r="U20" s="61">
        <v>0</v>
      </c>
      <c r="V20" s="62" t="s">
        <v>97</v>
      </c>
      <c r="W20" s="55"/>
      <c r="X20" s="55"/>
      <c r="Y20" s="63">
        <f>L20</f>
        <v>0.5</v>
      </c>
      <c r="Z20" s="64">
        <v>0.5</v>
      </c>
      <c r="AA20" s="65">
        <f>IF(Z20/Y20&gt;100%,100%,Z20/Y20)</f>
        <v>1</v>
      </c>
      <c r="AB20" s="72" t="s">
        <v>107</v>
      </c>
      <c r="AC20" s="55" t="s">
        <v>108</v>
      </c>
      <c r="AD20" s="80">
        <f>M20</f>
        <v>0.25</v>
      </c>
      <c r="AE20" s="141">
        <v>0.25</v>
      </c>
      <c r="AF20" s="81">
        <f>IF(AE20/AD20&gt;100%,100%,AE20/AD20)</f>
        <v>1</v>
      </c>
      <c r="AG20" s="55" t="s">
        <v>123</v>
      </c>
      <c r="AH20" s="56" t="s">
        <v>122</v>
      </c>
      <c r="AI20" s="66">
        <f>N20</f>
        <v>0.25</v>
      </c>
      <c r="AJ20" s="55">
        <v>0</v>
      </c>
      <c r="AK20" s="55">
        <f>IF(AJ20/AI20&gt;100%,100%,AJ20/AI20)</f>
        <v>0</v>
      </c>
      <c r="AL20" s="55"/>
      <c r="AM20" s="55"/>
      <c r="AN20" s="67">
        <f>O20</f>
        <v>1</v>
      </c>
      <c r="AO20" s="68">
        <f>SUM(U20,Z20,AE20,AJ20)</f>
        <v>0.75</v>
      </c>
      <c r="AP20" s="69">
        <f>IF(AO20/AN20&gt;100%,100%,AO20/AN20)</f>
        <v>0.75</v>
      </c>
      <c r="AQ20" s="76" t="s">
        <v>126</v>
      </c>
    </row>
    <row r="21" spans="1:44" s="24" customFormat="1" ht="165" x14ac:dyDescent="0.25">
      <c r="A21" s="26">
        <v>7</v>
      </c>
      <c r="B21" s="55" t="s">
        <v>85</v>
      </c>
      <c r="C21" s="56" t="s">
        <v>109</v>
      </c>
      <c r="D21" s="55" t="s">
        <v>110</v>
      </c>
      <c r="E21" s="55" t="s">
        <v>88</v>
      </c>
      <c r="F21" s="55" t="s">
        <v>111</v>
      </c>
      <c r="G21" s="55" t="s">
        <v>112</v>
      </c>
      <c r="H21" s="55" t="s">
        <v>113</v>
      </c>
      <c r="I21" s="57" t="s">
        <v>58</v>
      </c>
      <c r="J21" s="57" t="s">
        <v>111</v>
      </c>
      <c r="K21" s="73">
        <v>0</v>
      </c>
      <c r="L21" s="73">
        <v>1</v>
      </c>
      <c r="M21" s="73">
        <v>1</v>
      </c>
      <c r="N21" s="73">
        <v>0</v>
      </c>
      <c r="O21" s="73">
        <v>2</v>
      </c>
      <c r="P21" s="55" t="s">
        <v>60</v>
      </c>
      <c r="Q21" s="55" t="s">
        <v>114</v>
      </c>
      <c r="R21" s="55" t="s">
        <v>114</v>
      </c>
      <c r="S21" s="55" t="s">
        <v>115</v>
      </c>
      <c r="T21" s="74">
        <v>0</v>
      </c>
      <c r="U21" s="75">
        <v>0</v>
      </c>
      <c r="V21" s="62" t="s">
        <v>97</v>
      </c>
      <c r="W21" s="55"/>
      <c r="X21" s="55"/>
      <c r="Y21" s="66">
        <f>L21</f>
        <v>1</v>
      </c>
      <c r="Z21" s="66">
        <v>1</v>
      </c>
      <c r="AA21" s="65">
        <f>IF(Z21/Y21&gt;100%,100%,Z21/Y21)</f>
        <v>1</v>
      </c>
      <c r="AB21" s="76" t="s">
        <v>116</v>
      </c>
      <c r="AC21" s="76" t="s">
        <v>117</v>
      </c>
      <c r="AD21" s="66">
        <f>M21</f>
        <v>1</v>
      </c>
      <c r="AE21" s="55">
        <v>1</v>
      </c>
      <c r="AF21" s="81">
        <f>IF(AE21/AD21&gt;100%,100%,AE21/AD21)</f>
        <v>1</v>
      </c>
      <c r="AG21" s="55" t="s">
        <v>128</v>
      </c>
      <c r="AH21" s="56" t="s">
        <v>124</v>
      </c>
      <c r="AI21" s="66">
        <f>N21</f>
        <v>0</v>
      </c>
      <c r="AJ21" s="55">
        <v>0</v>
      </c>
      <c r="AK21" s="55" t="e">
        <f>IF(AJ21/AI21&gt;100%,100%,AJ21/AI21)</f>
        <v>#DIV/0!</v>
      </c>
      <c r="AL21" s="55"/>
      <c r="AM21" s="55"/>
      <c r="AN21" s="56">
        <f>O21</f>
        <v>2</v>
      </c>
      <c r="AO21" s="83">
        <f>SUM(U21,Z21,AE21,AJ21)</f>
        <v>2</v>
      </c>
      <c r="AP21" s="69">
        <f>IF(AO21/AN21&gt;100%,100%,AO21/AN21)</f>
        <v>1</v>
      </c>
      <c r="AQ21" s="76" t="s">
        <v>129</v>
      </c>
    </row>
    <row r="22" spans="1:44" s="5" customFormat="1" ht="15.75" x14ac:dyDescent="0.25">
      <c r="A22" s="10"/>
      <c r="B22" s="10"/>
      <c r="C22" s="10"/>
      <c r="D22" s="11" t="s">
        <v>118</v>
      </c>
      <c r="E22" s="11"/>
      <c r="F22" s="11"/>
      <c r="G22" s="11"/>
      <c r="H22" s="11"/>
      <c r="I22" s="11"/>
      <c r="J22" s="11"/>
      <c r="K22" s="12"/>
      <c r="L22" s="12"/>
      <c r="M22" s="12"/>
      <c r="N22" s="12"/>
      <c r="O22" s="12"/>
      <c r="P22" s="11"/>
      <c r="Q22" s="10"/>
      <c r="R22" s="10"/>
      <c r="S22" s="10"/>
      <c r="T22" s="12"/>
      <c r="U22" s="12"/>
      <c r="V22" s="39">
        <v>0.2</v>
      </c>
      <c r="W22" s="10"/>
      <c r="X22" s="10"/>
      <c r="Y22" s="12"/>
      <c r="Z22" s="12"/>
      <c r="AA22" s="45">
        <f>AVERAGE(AA19:AA21)*20%</f>
        <v>0.15833333333333333</v>
      </c>
      <c r="AB22" s="10"/>
      <c r="AC22" s="10"/>
      <c r="AD22" s="12"/>
      <c r="AE22" s="12"/>
      <c r="AF22" s="82">
        <f>AVERAGE(AF19:AF21)*20%</f>
        <v>0.2</v>
      </c>
      <c r="AG22" s="10"/>
      <c r="AH22" s="10"/>
      <c r="AI22" s="12"/>
      <c r="AJ22" s="12"/>
      <c r="AK22" s="14" t="e">
        <f>AVERAGE(AK19:AK21)*20%</f>
        <v>#DIV/0!</v>
      </c>
      <c r="AL22" s="10"/>
      <c r="AM22" s="10"/>
      <c r="AN22" s="52"/>
      <c r="AO22" s="52"/>
      <c r="AP22" s="38">
        <f>AVERAGE(AP19:AP21)*20%</f>
        <v>0.12916666666666668</v>
      </c>
      <c r="AQ22" s="10"/>
    </row>
    <row r="23" spans="1:44" s="9" customFormat="1" ht="18.75" x14ac:dyDescent="0.3">
      <c r="A23" s="6"/>
      <c r="B23" s="6"/>
      <c r="C23" s="6"/>
      <c r="D23" s="7" t="s">
        <v>119</v>
      </c>
      <c r="E23" s="6"/>
      <c r="F23" s="6"/>
      <c r="G23" s="6"/>
      <c r="H23" s="6"/>
      <c r="I23" s="6"/>
      <c r="J23" s="6"/>
      <c r="K23" s="8"/>
      <c r="L23" s="8"/>
      <c r="M23" s="8"/>
      <c r="N23" s="8"/>
      <c r="O23" s="8"/>
      <c r="P23" s="6"/>
      <c r="Q23" s="6"/>
      <c r="R23" s="6"/>
      <c r="S23" s="6"/>
      <c r="T23" s="8"/>
      <c r="U23" s="8"/>
      <c r="V23" s="40">
        <f>V18+V22</f>
        <v>1</v>
      </c>
      <c r="W23" s="6"/>
      <c r="X23" s="6"/>
      <c r="Y23" s="8"/>
      <c r="Z23" s="8"/>
      <c r="AA23" s="77">
        <f>AA18+AA22</f>
        <v>0.95833333333333337</v>
      </c>
      <c r="AB23" s="6"/>
      <c r="AC23" s="6"/>
      <c r="AD23" s="8"/>
      <c r="AE23" s="8"/>
      <c r="AF23" s="77">
        <f>AF18+AF22</f>
        <v>1</v>
      </c>
      <c r="AG23" s="6"/>
      <c r="AH23" s="6"/>
      <c r="AI23" s="8"/>
      <c r="AJ23" s="8"/>
      <c r="AK23" s="16" t="e">
        <f>AK18+AK22</f>
        <v>#DIV/0!</v>
      </c>
      <c r="AL23" s="6"/>
      <c r="AM23" s="6"/>
      <c r="AN23" s="53"/>
      <c r="AO23" s="53"/>
      <c r="AP23" s="41">
        <f>AP18+AP22</f>
        <v>0.64916666666666656</v>
      </c>
      <c r="AQ23" s="6"/>
    </row>
  </sheetData>
  <mergeCells count="22">
    <mergeCell ref="A1:J1"/>
    <mergeCell ref="K1:O1"/>
    <mergeCell ref="C13:E14"/>
    <mergeCell ref="F13:P14"/>
    <mergeCell ref="A2:J2"/>
    <mergeCell ref="A4:B8"/>
    <mergeCell ref="C4:D8"/>
    <mergeCell ref="E4:J4"/>
    <mergeCell ref="G8:J8"/>
    <mergeCell ref="G9:J9"/>
    <mergeCell ref="G11:J11"/>
    <mergeCell ref="AN13:AQ14"/>
    <mergeCell ref="A13:B14"/>
    <mergeCell ref="Q13:S14"/>
    <mergeCell ref="G5:J5"/>
    <mergeCell ref="G6:J6"/>
    <mergeCell ref="T13:X14"/>
    <mergeCell ref="Y13:AC14"/>
    <mergeCell ref="AD13:AH14"/>
    <mergeCell ref="AI13:AM14"/>
    <mergeCell ref="G7:J7"/>
    <mergeCell ref="G10:J10"/>
  </mergeCells>
  <dataValidations count="1">
    <dataValidation allowBlank="1" showInputMessage="1" showErrorMessage="1" error="Escriba un texto " promptTitle="Cualquier contenido" sqref="E15 E3:E12" xr:uid="{00000000-0002-0000-0000-000000000000}"/>
  </dataValidations>
  <hyperlinks>
    <hyperlink ref="AB20" r:id="rId1" xr:uid="{BD7DFF91-C818-4EC3-B509-C438574E497B}"/>
    <hyperlink ref="AQ20" r:id="rId2" xr:uid="{7955D3E0-5173-4530-8C08-61747234A344}"/>
    <hyperlink ref="AC21" r:id="rId3" xr:uid="{C4869170-E5AE-46D1-9A26-34B35BAAF3FB}"/>
    <hyperlink ref="AQ21" r:id="rId4" display="https://gobiernobogota-my.sharepoint.com/:f:/g/personal/miguel_cardozo_gobiernobogota_gov_co/Em3Cl6hCPQhDioiu_JLgoPYBkPVfsju4ScZS7Z6vKKn1PQ?e=Q2RSJH                                Jornadas de capacitación sobre el sistema de gestión realizadas                                               Listado de asistencia _x000a__x000a_" xr:uid="{1CD8053C-64E9-4061-AFB6-3072CA4D477F}"/>
  </hyperlinks>
  <pageMargins left="0.7" right="0.7" top="0.75" bottom="0.75" header="0.3" footer="0.3"/>
  <pageSetup paperSize="9" orientation="portrait" r:id="rId5"/>
  <ignoredErrors>
    <ignoredError sqref="V18" formula="1"/>
  </ignoredErrors>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32</v>
      </c>
    </row>
    <row r="2" spans="1:1" x14ac:dyDescent="0.25">
      <c r="A2" t="s">
        <v>120</v>
      </c>
    </row>
    <row r="3" spans="1:1" x14ac:dyDescent="0.25">
      <c r="A3" t="s">
        <v>121</v>
      </c>
    </row>
    <row r="4" spans="1:1" x14ac:dyDescent="0.25">
      <c r="A4" t="s">
        <v>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12C05E-7243-45B2-BF6B-49618CA971DB}">
  <ds:schemaRefs>
    <ds:schemaRef ds:uri="http://schemas.microsoft.com/office/infopath/2007/PartnerControls"/>
    <ds:schemaRef ds:uri="http://schemas.openxmlformats.org/package/2006/metadata/core-properties"/>
    <ds:schemaRef ds:uri="http://schemas.microsoft.com/office/2006/documentManagement/types"/>
    <ds:schemaRef ds:uri="4d1d2e24-7be0-47eb-a1db-99cc6d75caff"/>
    <ds:schemaRef ds:uri="http://purl.org/dc/elements/1.1/"/>
    <ds:schemaRef ds:uri="http://www.w3.org/XML/1998/namespace"/>
    <ds:schemaRef ds:uri="http://purl.org/dc/terms/"/>
    <ds:schemaRef ds:uri="d6eaa91c-3afb-4015-aba1-5ff992c1a5c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2023-11-14T16:16:13Z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