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dora.guevara\Downloads\"/>
    </mc:Choice>
  </mc:AlternateContent>
  <xr:revisionPtr revIDLastSave="0" documentId="8_{CC1E3214-AE01-40F4-85CF-0C6247DA55CB}"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7" i="1" l="1"/>
  <c r="AP21" i="1"/>
  <c r="AO20" i="1" l="1"/>
  <c r="AO19" i="1"/>
  <c r="AP19" i="1" s="1"/>
  <c r="AP18" i="1"/>
  <c r="AO18" i="1"/>
  <c r="AO16" i="1"/>
  <c r="AO15" i="1"/>
  <c r="T15" i="1"/>
  <c r="V15" i="1" s="1"/>
  <c r="AN18" i="1"/>
  <c r="AN15" i="1"/>
  <c r="AI15" i="1"/>
  <c r="AK15" i="1" s="1"/>
  <c r="AI18" i="1"/>
  <c r="AK18" i="1" s="1"/>
  <c r="AN20" i="1"/>
  <c r="AP20" i="1" s="1"/>
  <c r="AN19" i="1"/>
  <c r="AN16" i="1"/>
  <c r="AI20" i="1"/>
  <c r="AK20" i="1" s="1"/>
  <c r="AI19" i="1"/>
  <c r="AK19" i="1" s="1"/>
  <c r="AI16" i="1"/>
  <c r="AK16" i="1" s="1"/>
  <c r="AD20" i="1"/>
  <c r="AF20" i="1" s="1"/>
  <c r="AD19" i="1"/>
  <c r="AF19" i="1" s="1"/>
  <c r="AD18" i="1"/>
  <c r="AF18" i="1" s="1"/>
  <c r="AF21" i="1" s="1"/>
  <c r="AD16" i="1"/>
  <c r="AF16" i="1" s="1"/>
  <c r="AD15" i="1"/>
  <c r="AF15" i="1" s="1"/>
  <c r="Y20" i="1"/>
  <c r="AA20" i="1" s="1"/>
  <c r="Y19" i="1"/>
  <c r="AA19" i="1"/>
  <c r="Y18" i="1"/>
  <c r="AA18" i="1"/>
  <c r="Y16" i="1"/>
  <c r="AA16" i="1"/>
  <c r="Y15" i="1"/>
  <c r="AA15" i="1"/>
  <c r="T16" i="1"/>
  <c r="V16" i="1" s="1"/>
  <c r="AP16" i="1" l="1"/>
  <c r="AP22" i="1" s="1"/>
  <c r="AP15" i="1"/>
  <c r="AK17" i="1"/>
  <c r="AA21" i="1"/>
  <c r="AA22" i="1" s="1"/>
  <c r="V17" i="1"/>
  <c r="V22" i="1" s="1"/>
  <c r="AA17" i="1"/>
  <c r="AK21" i="1"/>
  <c r="AK22" i="1" s="1"/>
  <c r="AF17" i="1"/>
  <c r="AF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charset val="1"/>
          </rPr>
          <t>Cuadro que resume los cambios realizados de una versión a otra</t>
        </r>
      </text>
    </comment>
    <comment ref="E5" authorId="0" shapeId="0" xr:uid="{00000000-0006-0000-0000-000002000000}">
      <text>
        <r>
          <rPr>
            <b/>
            <sz val="9"/>
            <color indexed="81"/>
            <rFont val="Tahoma"/>
            <charset val="1"/>
          </rPr>
          <t xml:space="preserve">Número consecutivo de la versión generada </t>
        </r>
      </text>
    </comment>
    <comment ref="F5" authorId="0" shapeId="0" xr:uid="{00000000-0006-0000-0000-000003000000}">
      <text>
        <r>
          <rPr>
            <b/>
            <sz val="9"/>
            <color indexed="81"/>
            <rFont val="Tahoma"/>
            <charset val="1"/>
          </rPr>
          <t>Fecha de la versión generada</t>
        </r>
      </text>
    </comment>
    <comment ref="G5" authorId="0" shapeId="0" xr:uid="{00000000-0006-0000-0000-000004000000}">
      <text>
        <r>
          <rPr>
            <b/>
            <sz val="9"/>
            <color indexed="81"/>
            <rFont val="Tahoma"/>
            <charset val="1"/>
          </rPr>
          <t>Breve descripción del cambio realizado en la nueva versión</t>
        </r>
      </text>
    </comment>
    <comment ref="A14" authorId="0" shapeId="0" xr:uid="{00000000-0006-0000-0000-000005000000}">
      <text>
        <r>
          <rPr>
            <b/>
            <sz val="9"/>
            <color indexed="81"/>
            <rFont val="Tahoma"/>
            <charset val="1"/>
          </rPr>
          <t>Incluya el número del objetivo estratégico, de acuerdo con lo adoptado en el Plan Estratégico Institucional</t>
        </r>
      </text>
    </comment>
    <comment ref="B14" authorId="0" shapeId="0" xr:uid="{00000000-0006-0000-0000-000006000000}">
      <text>
        <r>
          <rPr>
            <b/>
            <sz val="9"/>
            <color indexed="81"/>
            <rFont val="Tahoma"/>
            <charset val="1"/>
          </rPr>
          <t>Incluya el objetivo estratégico, de acuerdo con lo adoptado en el Plan Estratégico Institucional, al cual se asocia la meta</t>
        </r>
      </text>
    </comment>
    <comment ref="C14" authorId="0" shapeId="0" xr:uid="{00000000-0006-0000-0000-000007000000}">
      <text>
        <r>
          <rPr>
            <b/>
            <sz val="9"/>
            <color indexed="81"/>
            <rFont val="Tahoma"/>
            <charset val="1"/>
          </rPr>
          <t>Escriba el número de la meta, en orden consecutivo</t>
        </r>
      </text>
    </comment>
    <comment ref="D14" authorId="0" shapeId="0" xr:uid="{00000000-0006-0000-0000-000008000000}">
      <text>
        <r>
          <rPr>
            <b/>
            <sz val="9"/>
            <color indexed="81"/>
            <rFont val="Tahoma"/>
            <charset val="1"/>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4" authorId="0" shapeId="0" xr:uid="{00000000-0006-0000-0000-000009000000}">
      <text>
        <r>
          <rPr>
            <b/>
            <sz val="9"/>
            <color indexed="81"/>
            <rFont val="Tahoma"/>
            <family val="2"/>
          </rPr>
          <t xml:space="preserve">Seleccione la opción que corresponda
</t>
        </r>
      </text>
    </comment>
    <comment ref="F14" authorId="0" shapeId="0" xr:uid="{00000000-0006-0000-0000-00000A000000}">
      <text>
        <r>
          <rPr>
            <b/>
            <sz val="9"/>
            <color indexed="81"/>
            <rFont val="Tahoma"/>
            <family val="2"/>
          </rPr>
          <t>Indique un nombre corto que refleje lo que pretende medir. 
Ej. Porcentaje de giros acumulados</t>
        </r>
      </text>
    </comment>
    <comment ref="G14"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4" authorId="0" shapeId="0" xr:uid="{00000000-0006-0000-0000-00000C000000}">
      <text>
        <r>
          <rPr>
            <b/>
            <sz val="9"/>
            <color indexed="81"/>
            <rFont val="Tahoma"/>
            <charset val="1"/>
          </rPr>
          <t>Valor inicial que se toma como referencia para comparar el avance de la meta. Es imporante indicar la magnitud, unidad de medida y la vigencia en la cual se obtuvo</t>
        </r>
      </text>
    </comment>
    <comment ref="I14"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4"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4" authorId="0" shapeId="0" xr:uid="{00000000-0006-0000-0000-00000F000000}">
      <text>
        <r>
          <rPr>
            <b/>
            <sz val="9"/>
            <color indexed="81"/>
            <rFont val="Tahoma"/>
            <family val="2"/>
          </rPr>
          <t xml:space="preserve">Indique la magnitud programada para el trimestre.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Indique la programación total de la vigencia. 
Debe ser coherente con la meta.</t>
        </r>
      </text>
    </comment>
    <comment ref="P14" authorId="0" shapeId="0" xr:uid="{00000000-0006-0000-0000-000014000000}">
      <text>
        <r>
          <rPr>
            <b/>
            <sz val="9"/>
            <color indexed="81"/>
            <rFont val="Tahoma"/>
            <family val="2"/>
          </rPr>
          <t xml:space="preserve">Indique el tipo de indicador: 
- Eficancia 
- Eficiencia 
- Efectividad </t>
        </r>
      </text>
    </comment>
    <comment ref="Q14" authorId="0" shapeId="0" xr:uid="{00000000-0006-0000-0000-000015000000}">
      <text>
        <r>
          <rPr>
            <b/>
            <sz val="9"/>
            <color indexed="81"/>
            <rFont val="Tahoma"/>
            <family val="2"/>
          </rPr>
          <t>Indique la evidencia a presentar del cumplimiento de la meta. Se debe redactar de forma concreta y coherente con la meta</t>
        </r>
      </text>
    </comment>
    <comment ref="R14"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4" authorId="0" shapeId="0" xr:uid="{00000000-0006-0000-0000-000017000000}">
      <text>
        <r>
          <rPr>
            <b/>
            <sz val="9"/>
            <color indexed="81"/>
            <rFont val="Tahoma"/>
            <family val="2"/>
          </rPr>
          <t>Indique el área y grupo de trabajo (si se tiene), responsable de cumplir o ejecutar la meta</t>
        </r>
      </text>
    </comment>
    <comment ref="T14" authorId="0" shapeId="0" xr:uid="{00000000-0006-0000-0000-000018000000}">
      <text>
        <r>
          <rPr>
            <b/>
            <sz val="9"/>
            <color indexed="81"/>
            <rFont val="Tahoma"/>
            <family val="2"/>
          </rPr>
          <t>Indique la magnitud programada</t>
        </r>
      </text>
    </comment>
    <comment ref="U14" authorId="0" shapeId="0" xr:uid="{00000000-0006-0000-0000-000019000000}">
      <text>
        <r>
          <rPr>
            <b/>
            <sz val="9"/>
            <color indexed="81"/>
            <rFont val="Tahoma"/>
            <family val="2"/>
          </rPr>
          <t>Indique la magnitud ejecutada. Corresponde al resultado de medir el indicador de la meta</t>
        </r>
      </text>
    </comment>
    <comment ref="V14"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4" authorId="0" shapeId="0" xr:uid="{00000000-0006-0000-0000-00001B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4" authorId="0" shapeId="0" xr:uid="{00000000-0006-0000-0000-00001C000000}">
      <text>
        <r>
          <rPr>
            <b/>
            <sz val="9"/>
            <color indexed="81"/>
            <rFont val="Tahoma"/>
            <charset val="1"/>
          </rPr>
          <t xml:space="preserve">Indicar el nombre concreto de la evidencia aportada. </t>
        </r>
      </text>
    </comment>
    <comment ref="Y14" authorId="0" shapeId="0" xr:uid="{00000000-0006-0000-0000-00001D000000}">
      <text>
        <r>
          <rPr>
            <b/>
            <sz val="9"/>
            <color indexed="81"/>
            <rFont val="Tahoma"/>
            <family val="2"/>
          </rPr>
          <t>Indique la magnitud programada</t>
        </r>
      </text>
    </comment>
    <comment ref="Z14" authorId="0" shapeId="0" xr:uid="{00000000-0006-0000-0000-00001E000000}">
      <text>
        <r>
          <rPr>
            <b/>
            <sz val="9"/>
            <color indexed="81"/>
            <rFont val="Tahoma"/>
            <family val="2"/>
          </rPr>
          <t>Indique la magnitud ejecutada. Corresponde al resultado de medir el indicador de la meta</t>
        </r>
      </text>
    </comment>
    <comment ref="AA14"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4" authorId="0" shapeId="0" xr:uid="{00000000-0006-0000-0000-000020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4" authorId="0" shapeId="0" xr:uid="{00000000-0006-0000-0000-000021000000}">
      <text>
        <r>
          <rPr>
            <b/>
            <sz val="9"/>
            <color indexed="81"/>
            <rFont val="Tahoma"/>
            <charset val="1"/>
          </rPr>
          <t xml:space="preserve">Indicar el nombre concreto de la evidencia aportada. </t>
        </r>
      </text>
    </comment>
    <comment ref="AD14" authorId="0" shapeId="0" xr:uid="{00000000-0006-0000-0000-000022000000}">
      <text>
        <r>
          <rPr>
            <b/>
            <sz val="9"/>
            <color indexed="81"/>
            <rFont val="Tahoma"/>
            <family val="2"/>
          </rPr>
          <t>Indique la magnitud programada</t>
        </r>
      </text>
    </comment>
    <comment ref="AE14" authorId="0" shapeId="0" xr:uid="{00000000-0006-0000-0000-000023000000}">
      <text>
        <r>
          <rPr>
            <b/>
            <sz val="9"/>
            <color indexed="81"/>
            <rFont val="Tahoma"/>
            <family val="2"/>
          </rPr>
          <t>Indique la magnitud ejecutada. Corresponde al resultado de medir el indicador de la meta</t>
        </r>
      </text>
    </comment>
    <comment ref="AF14"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4" authorId="0" shapeId="0" xr:uid="{00000000-0006-0000-0000-000025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4" authorId="0" shapeId="0" xr:uid="{00000000-0006-0000-0000-000026000000}">
      <text>
        <r>
          <rPr>
            <b/>
            <sz val="9"/>
            <color indexed="81"/>
            <rFont val="Tahoma"/>
            <charset val="1"/>
          </rPr>
          <t xml:space="preserve">Indicar el nombre concreto de la evidencia aportada. </t>
        </r>
      </text>
    </comment>
    <comment ref="AI14" authorId="0" shapeId="0" xr:uid="{00000000-0006-0000-0000-000027000000}">
      <text>
        <r>
          <rPr>
            <b/>
            <sz val="9"/>
            <color indexed="81"/>
            <rFont val="Tahoma"/>
            <family val="2"/>
          </rPr>
          <t>Indique la magnitud programada</t>
        </r>
      </text>
    </comment>
    <comment ref="AJ14" authorId="0" shapeId="0" xr:uid="{00000000-0006-0000-0000-000028000000}">
      <text>
        <r>
          <rPr>
            <b/>
            <sz val="9"/>
            <color indexed="81"/>
            <rFont val="Tahoma"/>
            <family val="2"/>
          </rPr>
          <t>Indique la magnitud ejecutada. Corresponde al resultado de medir el indicador de la meta</t>
        </r>
      </text>
    </comment>
    <comment ref="AK14"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4" authorId="0" shapeId="0" xr:uid="{00000000-0006-0000-0000-00002A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4" authorId="0" shapeId="0" xr:uid="{00000000-0006-0000-0000-00002B000000}">
      <text>
        <r>
          <rPr>
            <b/>
            <sz val="9"/>
            <color indexed="81"/>
            <rFont val="Tahoma"/>
            <charset val="1"/>
          </rPr>
          <t xml:space="preserve">Indicar el nombre concreto de la evidencia aportada. </t>
        </r>
      </text>
    </comment>
    <comment ref="AN14" authorId="0" shapeId="0" xr:uid="{00000000-0006-0000-0000-00002C000000}">
      <text>
        <r>
          <rPr>
            <b/>
            <sz val="9"/>
            <color indexed="81"/>
            <rFont val="Tahoma"/>
            <charset val="1"/>
          </rPr>
          <t>Indique la magnitud total programada para la vigencia</t>
        </r>
      </text>
    </comment>
    <comment ref="AO14" authorId="0" shapeId="0" xr:uid="{00000000-0006-0000-0000-00002D000000}">
      <text>
        <r>
          <rPr>
            <b/>
            <sz val="9"/>
            <color indexed="81"/>
            <rFont val="Tahoma"/>
            <family val="2"/>
          </rPr>
          <t xml:space="preserve">Indique la magnitud ejecutada acumulada para la vigencia </t>
        </r>
      </text>
    </comment>
    <comment ref="AP14"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4" authorId="0" shapeId="0" xr:uid="{00000000-0006-0000-0000-00002F000000}">
      <text>
        <r>
          <rPr>
            <b/>
            <sz val="9"/>
            <color indexed="81"/>
            <rFont val="Tahoma"/>
            <charset val="1"/>
          </rPr>
          <t>Es la descripción detallada de los avances y logros obtenidos con la ejecución de la meta acumulados para la vigencia</t>
        </r>
      </text>
    </comment>
    <comment ref="D17" authorId="0" shapeId="0" xr:uid="{00000000-0006-0000-0000-000030000000}">
      <text>
        <r>
          <rPr>
            <b/>
            <sz val="9"/>
            <color indexed="81"/>
            <rFont val="Tahoma"/>
            <family val="2"/>
          </rPr>
          <t>Promedio obtenido para el periodo x 80%</t>
        </r>
      </text>
    </comment>
    <comment ref="D21" authorId="0" shapeId="0" xr:uid="{00000000-0006-0000-0000-000031000000}">
      <text>
        <r>
          <rPr>
            <b/>
            <sz val="9"/>
            <color indexed="81"/>
            <rFont val="Tahoma"/>
            <family val="2"/>
          </rPr>
          <t>Promedio obtenido en las metas transversales para el periodo x 20%</t>
        </r>
      </text>
    </comment>
    <comment ref="D22" authorId="0" shapeId="0" xr:uid="{00000000-0006-0000-0000-000032000000}">
      <text>
        <r>
          <rPr>
            <b/>
            <sz val="9"/>
            <color indexed="81"/>
            <rFont val="Tahoma"/>
            <charset val="1"/>
          </rPr>
          <t>Sumatoria del total de metas técnicas y metas transversales</t>
        </r>
      </text>
    </comment>
  </commentList>
</comments>
</file>

<file path=xl/sharedStrings.xml><?xml version="1.0" encoding="utf-8"?>
<sst xmlns="http://schemas.openxmlformats.org/spreadsheetml/2006/main" count="166" uniqueCount="119">
  <si>
    <r>
      <rPr>
        <b/>
        <sz val="14"/>
        <rFont val="Calibri Light"/>
        <family val="2"/>
      </rPr>
      <t>FORMULACIÓN Y SEGUIMIENTO PLANES DE GESTIÓN NIVEL CENTRAL</t>
    </r>
    <r>
      <rPr>
        <b/>
        <sz val="11"/>
        <color indexed="8"/>
        <rFont val="Calibri Light"/>
        <family val="2"/>
      </rPr>
      <t xml:space="preserve">
PROCESO   </t>
    </r>
    <r>
      <rPr>
        <b/>
        <u/>
        <sz val="11"/>
        <color indexed="8"/>
        <rFont val="Calibri Light"/>
        <family val="2"/>
      </rPr>
      <t>COMUNICACIÓN ESTRATÉGICA</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</si>
  <si>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 xml:space="preserve">Versión: </t>
    </r>
    <r>
      <rPr>
        <sz val="11"/>
        <color indexed="8"/>
        <rFont val="Calibri Light"/>
        <family val="2"/>
      </rPr>
      <t xml:space="preserve">6
</t>
    </r>
    <r>
      <rPr>
        <b/>
        <sz val="11"/>
        <color indexed="8"/>
        <rFont val="Calibri Light"/>
        <family val="2"/>
      </rPr>
      <t xml:space="preserve">Vigencia desde: </t>
    </r>
    <r>
      <rPr>
        <sz val="11"/>
        <color indexed="8"/>
        <rFont val="Calibri Light"/>
        <family val="2"/>
      </rPr>
      <t xml:space="preserve">23 de enero de 2023
</t>
    </r>
    <r>
      <rPr>
        <b/>
        <sz val="11"/>
        <color indexed="8"/>
        <rFont val="Calibri Light"/>
        <family val="2"/>
      </rPr>
      <t xml:space="preserve">Caso HOLA: </t>
    </r>
    <r>
      <rPr>
        <sz val="11"/>
        <color indexed="8"/>
        <rFont val="Calibri Light"/>
        <family val="2"/>
      </rPr>
      <t>291736</t>
    </r>
  </si>
  <si>
    <t>VIGENCIA DE LA PLANEACIÓN 2023</t>
  </si>
  <si>
    <t>DEPENDENCIAS ASOCIADAS</t>
  </si>
  <si>
    <t>Oficina Asesora de Comunicaciones</t>
  </si>
  <si>
    <t>CONTROL DE CAMBIOS</t>
  </si>
  <si>
    <t>VERSIÓN</t>
  </si>
  <si>
    <t>FECHA</t>
  </si>
  <si>
    <t>DESCRIPCIÓN DE LA MODIFICACIÓN</t>
  </si>
  <si>
    <t>27 de enero 2023</t>
  </si>
  <si>
    <t>Publicación del plan de gestión aprobado. Caso HOLA: 292285</t>
  </si>
  <si>
    <t>28 de febrero de 2023</t>
  </si>
  <si>
    <t>De conformidad con el memorando No. 20231400048613 del 15 de febrero de 2022, la Oficina Asesora de Comunicaciones presentó el cronograma de actualización documental asociado a la meta transversal No. 2. En consecuencia, se actualiza la programación trimestral de dicha meta. Caso Hola No. 303801</t>
  </si>
  <si>
    <t>28 de abril de 2023</t>
  </si>
  <si>
    <t>Para el primer trimestre de la vigencia 2023, el Plan de Gestión del proceso Comunicación Estratégica alcanzó un nivel de desempeño del 100,00% y 28,00% del acumulado para la vigencia.</t>
  </si>
  <si>
    <t>03 de mayo de 2023</t>
  </si>
  <si>
    <t>Para el primer trimestre de la vigencia 2023, el Plan de Gestión del proceso Comunicación Estratégica alcanzó un nivel de desempeño del 100,00% y 8,00% del acumulado para la vigencia.</t>
  </si>
  <si>
    <t>28 de julio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</si>
  <si>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</si>
  <si>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</si>
  <si>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</si>
  <si>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</si>
  <si>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</si>
  <si>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</si>
  <si>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</si>
  <si>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</si>
  <si>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</si>
  <si>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</si>
  <si>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</si>
  <si>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</si>
  <si>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</si>
  <si>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</si>
  <si>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</si>
  <si>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</si>
  <si>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</si>
  <si>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</si>
  <si>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</si>
  <si>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</si>
  <si>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</si>
  <si>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</si>
  <si>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</si>
  <si>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</si>
  <si>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</si>
  <si>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</si>
  <si>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</si>
  <si>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</si>
  <si>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</si>
  <si>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</si>
  <si>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</si>
  <si>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</si>
  <si>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</si>
  <si>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</si>
  <si>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</si>
  <si>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 xml:space="preserve">Implementar al 100% una estrategia de comunicación externa que permita divulgar y visibilizar la gestión institucional de las diferentes áreas misionales y presentar a la ciudadanía los logros y resultados obtenidos durante el cuatrienio por la Secretaría Distrital de Gobierno. </t>
  </si>
  <si>
    <t xml:space="preserve">Gestión </t>
  </si>
  <si>
    <t xml:space="preserve">Estrategia de Comunicación Externa </t>
  </si>
  <si>
    <t xml:space="preserve">(Número de temáticas de comunicación externa implementadas/ número de temáticas de comunicación externa priorizadas para el periodo) * peso ponderado * 100 </t>
  </si>
  <si>
    <t>Suma</t>
  </si>
  <si>
    <t>Porcentaje de la estrategia de comunicación externa</t>
  </si>
  <si>
    <t>Eficacia</t>
  </si>
  <si>
    <t xml:space="preserve">Informe en word de la Estrategia de Comunicación Externa y sus temáticas implementadas con los soportes de la implementación </t>
  </si>
  <si>
    <t xml:space="preserve">Canales Institucionales externos </t>
  </si>
  <si>
    <t>Oficina Asesora de Comunicaciones - Equipo de Comunicación Externa</t>
  </si>
  <si>
    <r>
      <rPr>
        <sz val="11"/>
        <color rgb="FF000000"/>
        <rFont val="Calibri Light"/>
      </rPr>
      <t xml:space="preserve">Durante el primer trimestre de la vigencia 2023 se ha diseñado la estrategia macro de Comunicación Externa </t>
    </r>
    <r>
      <rPr>
        <b/>
        <sz val="11"/>
        <color rgb="FF000000"/>
        <rFont val="Calibri Light"/>
      </rPr>
      <t>“Así Cuidamos”</t>
    </r>
    <r>
      <rPr>
        <sz val="11"/>
        <color rgb="FF000000"/>
        <rFont val="Calibri Light"/>
      </rPr>
      <t xml:space="preserve">, la cual se encuentra enfocada en divulgar y visibilizar la gestión institucional de las diferentes áreas misionales y presentar a la ciudadanía los logros y resultados obtenidos durante el cuatrienio por la Secretaría Distrital de Gobierno. 
</t>
    </r>
    <r>
      <rPr>
        <b/>
        <sz val="11"/>
        <color rgb="FF000000"/>
        <rFont val="Calibri Light"/>
      </rPr>
      <t>La estrategia tiene como objetivo</t>
    </r>
    <r>
      <rPr>
        <sz val="11"/>
        <color rgb="FF000000"/>
        <rFont val="Calibri Light"/>
      </rPr>
      <t xml:space="preserve">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Para la implementación y ejecución de la Estrategia de Comunicación Externa, la cual se direcciona a través de los ejes: Gestión Misional, Estructural y Transversal, se trabajaron los siguientes temas que a continuación se relacionan:
•	</t>
    </r>
    <r>
      <rPr>
        <b/>
        <sz val="11"/>
        <color rgb="FF000000"/>
        <rFont val="Calibri Light"/>
      </rPr>
      <t xml:space="preserve">Centro de Gobierno Local. 
•	Diálogo Social 
•	Rutas de Atención de Derechos Humanos
•	Gobierno Joven
•	Goles en Paz 
•	Asuntos Étnicos
•	Discapacidad
</t>
    </r>
    <r>
      <rPr>
        <sz val="11"/>
        <color rgb="FF000000"/>
        <rFont val="Calibri Light"/>
      </rPr>
      <t xml:space="preserve">
Temas Transversales con el Distrito: 
•	</t>
    </r>
    <r>
      <rPr>
        <b/>
        <sz val="11"/>
        <color rgb="FF000000"/>
        <rFont val="Calibri Light"/>
      </rPr>
      <t xml:space="preserve">Bogotá Local: Cultura Local, Microempresa Local, Impulso Local, Cuidado Local. 
•	Juntos Cuidamos Bogotá: Operativos IVC, Espacio Público. 
•	Presupuestos Participativos. 
•	Parceros por Bogotá. 
•	Rendición de Cuentas. 
</t>
    </r>
    <r>
      <rPr>
        <sz val="11"/>
        <color rgb="FF000000"/>
        <rFont val="Calibri Light"/>
      </rPr>
      <t xml:space="preserve">
</t>
    </r>
    <r>
      <rPr>
        <b/>
        <sz val="11"/>
        <color rgb="FF000000"/>
        <rFont val="Calibri Light"/>
      </rPr>
      <t xml:space="preserve">Impacto de la Estrategia de Comunicación Externa: 
</t>
    </r>
    <r>
      <rPr>
        <sz val="11"/>
        <color rgb="FF000000"/>
        <rFont val="Calibri Light"/>
      </rPr>
      <t xml:space="preserve">
•Durante el primer trimestre la estrategia ha tenido un impacto favorable y nuestros canales de comunicación institucionales externos como la página web y las redes sociales han presentado un buen tráfico y consumo, es así como hemos tenido en este trimestre alrededor de  </t>
    </r>
    <r>
      <rPr>
        <b/>
        <sz val="11"/>
        <color rgb="FF000000"/>
        <rFont val="Calibri Light"/>
      </rPr>
      <t>938.382</t>
    </r>
    <r>
      <rPr>
        <sz val="11"/>
        <color rgb="FF000000"/>
        <rFont val="Calibri Light"/>
      </rPr>
      <t xml:space="preserve"> visitas a la página web de la entidad con un promedio mensual de </t>
    </r>
    <r>
      <rPr>
        <b/>
        <sz val="11"/>
        <color rgb="FF000000"/>
        <rFont val="Calibri Light"/>
      </rPr>
      <t xml:space="preserve">312.794.     </t>
    </r>
    <r>
      <rPr>
        <sz val="11"/>
        <color rgb="FF000000"/>
        <rFont val="Calibri Light"/>
      </rPr>
      <t xml:space="preserve"> 
En cuanto a las redes sociales, en cada una de ellas crecimos durante el primer trimestre de la vigencia 2023 de la siguiente manera: 
•	</t>
    </r>
    <r>
      <rPr>
        <b/>
        <sz val="11"/>
        <color rgb="FF000000"/>
        <rFont val="Calibri Light"/>
      </rPr>
      <t xml:space="preserve">Twitter:  2.665 nuevos seguidores 
•	Facebook: 807 nuevos fans
•	Instagram: 1.318 nuevos seguidores 
•	Tik Tok:  72 nuevos seguidores 
•	You Tube: 60 nuevos suscriptores al canal 
•	Vistas en You Tube:  149 visualizaciones
</t>
    </r>
    <r>
      <rPr>
        <sz val="11"/>
        <color rgb="FF000000"/>
        <rFont val="Calibri Light"/>
      </rPr>
      <t xml:space="preserve">
En cuanto a los registros en medios, el monitoreo manual refleja que tuvimos </t>
    </r>
    <r>
      <rPr>
        <b/>
        <sz val="11"/>
        <color rgb="FF000000"/>
        <rFont val="Calibri Light"/>
      </rPr>
      <t>228 notas positivas</t>
    </r>
    <r>
      <rPr>
        <sz val="11"/>
        <color rgb="FF000000"/>
        <rFont val="Calibri Light"/>
      </rPr>
      <t xml:space="preserve"> en los medios de comunicación, durante el primer trimestre del año, lo cual permite evidenciar la importancia de los temas de Gobierno para la ciudadanía y el mejoramiento de la percepción de los medios frente a la labor realizada por la entidad, lo que contribuye al posicionamiento de su imagen corporativa. </t>
    </r>
  </si>
  <si>
    <t xml:space="preserve">Informe en word de la estrategia de Comunicación Externa y sus temáticas implementadas durante el primer trimestre del año y sus soportes. </t>
  </si>
  <si>
    <r>
      <rPr>
        <sz val="11"/>
        <color rgb="FF000000"/>
        <rFont val="Calibri Light"/>
      </rPr>
      <t xml:space="preserve">Durante el segundo trimestre de la vigencia 2023 se ha dado continuidad a la estrategia macro de Comunicación Externa </t>
    </r>
    <r>
      <rPr>
        <b/>
        <i/>
        <sz val="11"/>
        <color rgb="FF000000"/>
        <rFont val="Calibri Light"/>
      </rPr>
      <t>“Así Cuidamos”</t>
    </r>
    <r>
      <rPr>
        <sz val="11"/>
        <color rgb="FF000000"/>
        <rFont val="Calibri Light"/>
      </rPr>
      <t xml:space="preserve">, la cual se encuentra enfocada en divulgar y visibilizar la gestión institucional de las diferentes áreas misionales y presentar a la ciudadanía los logros y resultados obtenidos durante el cuatrienio por la Secretaría Distrital de Gobierno.
</t>
    </r>
    <r>
      <rPr>
        <b/>
        <sz val="11"/>
        <color rgb="FF000000"/>
        <rFont val="Calibri Light"/>
      </rPr>
      <t xml:space="preserve">
La estrategia tiene como objetivo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t>
    </r>
    <r>
      <rPr>
        <sz val="11"/>
        <color rgb="FF000000"/>
        <rFont val="Calibri Light"/>
      </rPr>
      <t xml:space="preserve">
Para la implementación y ejecución de la Estrategia de Comunicación Externa, la cual se direcciona a través de los ejes: Gestión Misional, Estructural y Transversal, se trabajaron los siguientes temas que a continuación se relacionan:
• </t>
    </r>
    <r>
      <rPr>
        <b/>
        <sz val="11"/>
        <color rgb="FF000000"/>
        <rFont val="Calibri Light"/>
      </rPr>
      <t xml:space="preserve">Centro de Gobierno Local.
• Diálogo Social
• Rutas de Atención de Derechos Humanos
• Gobierno Joven
• Goles en Paz
• Asuntos Étnicos
• Discapacidad
</t>
    </r>
    <r>
      <rPr>
        <sz val="11"/>
        <color rgb="FF000000"/>
        <rFont val="Calibri Light"/>
      </rPr>
      <t xml:space="preserve">
Temas Transversales con el Distrito:
</t>
    </r>
    <r>
      <rPr>
        <b/>
        <sz val="11"/>
        <color rgb="FF000000"/>
        <rFont val="Calibri Light"/>
      </rPr>
      <t xml:space="preserve">
• Bogotá Local: Cultura Local, Microempresa Local, Impulso Local, Cuidado Local.
• Juntos Cuidamos Bogotá: Operativos IVC, Espacio Público.
• Presupuestos Participativos.
• Parceros por Bogotá.
• Rendición de Cuentas.
</t>
    </r>
    <r>
      <rPr>
        <sz val="11"/>
        <color rgb="FF000000"/>
        <rFont val="Calibri Light"/>
      </rPr>
      <t xml:space="preserve">
Impacto de la Estrategia de Comunicación Externa:
•Durante el segundo trimestre la estrategia ha tenido un impacto favorable y nuestros canales de comunicación institucionales externos como la página web y las redes sociales han presentado un buen tráfico y consumo, es así como hemos tenido en este trimestre alrededor de  </t>
    </r>
    <r>
      <rPr>
        <b/>
        <sz val="11"/>
        <color rgb="FF000000"/>
        <rFont val="Calibri Light"/>
      </rPr>
      <t>892.520</t>
    </r>
    <r>
      <rPr>
        <sz val="11"/>
        <color rgb="FF000000"/>
        <rFont val="Calibri Light"/>
      </rPr>
      <t xml:space="preserve"> visitas a la página web de la entidad con un promedio mensual de </t>
    </r>
    <r>
      <rPr>
        <b/>
        <sz val="11"/>
        <color rgb="FF000000"/>
        <rFont val="Calibri Light"/>
      </rPr>
      <t xml:space="preserve">305.150    </t>
    </r>
    <r>
      <rPr>
        <sz val="11"/>
        <color rgb="FF000000"/>
        <rFont val="Calibri Light"/>
      </rPr>
      <t xml:space="preserve">  
En cuanto a las redes sociales, en cada una de ellas crecimos durante el segundo trimestre de la vigencia 2023 de la siguiente manera:
</t>
    </r>
    <r>
      <rPr>
        <b/>
        <sz val="11"/>
        <color rgb="FF000000"/>
        <rFont val="Calibri Light"/>
      </rPr>
      <t xml:space="preserve">
• Twitter:  454 nuevos seguidores
• Facebook: 738 nuevos fans
• Instagram: 602 nuevos seguidores
• Tik Tok:  219 nuevos seguidores
• You Tube: 130 nuevos suscriptores al canal
• Vistas en You Tube:  188.539 visualizaciones
</t>
    </r>
    <r>
      <rPr>
        <sz val="11"/>
        <color rgb="FF000000"/>
        <rFont val="Calibri Light"/>
      </rPr>
      <t xml:space="preserve">
En cuanto a los registros en medios, el monitoreo manual refleja que tuvimos </t>
    </r>
    <r>
      <rPr>
        <b/>
        <sz val="11"/>
        <color rgb="FF000000"/>
        <rFont val="Calibri Light"/>
      </rPr>
      <t xml:space="preserve">914 </t>
    </r>
    <r>
      <rPr>
        <sz val="11"/>
        <color rgb="FF000000"/>
        <rFont val="Calibri Light"/>
      </rPr>
      <t xml:space="preserve">notas positivas en los medios de comunicación, durante el segundo trimestre del año, lo cual permite evidenciar la importancia de los temas de Gobierno para la ciudadanía y el mejoramiento de la percepción de los medios frente a la labor realizada por la entidad, lo que contribuye al posicionamiento de su imagen corporativa. </t>
    </r>
  </si>
  <si>
    <t>2</t>
  </si>
  <si>
    <t xml:space="preserve">Diseñar e Implementar al 100% una estrategia de comunicación interna que contribuya a mejorar la comunicación organizacional y permita visibilizar los logros y resultados institucionales obtenidos durante el cuatrienio por la entidad y sus equipos de trabajo. </t>
  </si>
  <si>
    <t>Estrategia de Comunicación Interna</t>
  </si>
  <si>
    <t xml:space="preserve">(Número de temáticas de comunicación interna implementadas/ número de temáticas de comunicación interna priorizadas para el periodo) * peso ponderado * 100 </t>
  </si>
  <si>
    <t>Porcentaje de la estrategia de comunicación interna</t>
  </si>
  <si>
    <t>Informe en word de la estrategia de comunicación Interna y sus temáticas implementadas con los soportes de la implementación.</t>
  </si>
  <si>
    <t xml:space="preserve">Canales Institucionales internos </t>
  </si>
  <si>
    <t xml:space="preserve">Oficina Asesora de Comunicaciones - Equipo de Comunicación interna </t>
  </si>
  <si>
    <r>
      <rPr>
        <sz val="11"/>
        <color rgb="FF000000"/>
        <rFont val="Calibri Light"/>
      </rPr>
      <t xml:space="preserve">Durante el primer trimestre de la vigencia 2023, se diseñó y se dio inicio a la implementación de la estrategia macro de Comunicación Interna </t>
    </r>
    <r>
      <rPr>
        <b/>
        <sz val="11"/>
        <color rgb="FF000000"/>
        <rFont val="Calibri Light"/>
      </rPr>
      <t>“Somos Gobierno y Este es Nuestro Legado”</t>
    </r>
    <r>
      <rPr>
        <sz val="11"/>
        <color rgb="FF000000"/>
        <rFont val="Calibri Light"/>
      </rPr>
      <t xml:space="preserve">, la cual está enfocada en contribuir a mejorar la comunicación organizacional y visibilizar los logros y resultados institucionales obtenidos durante el cuatrienio por la entidad y sus equipos de trabajo. 
</t>
    </r>
    <r>
      <rPr>
        <b/>
        <sz val="11"/>
        <color rgb="FF000000"/>
        <rFont val="Calibri Light"/>
      </rPr>
      <t xml:space="preserve">Objetivo: </t>
    </r>
    <r>
      <rPr>
        <sz val="11"/>
        <color rgb="FF000000"/>
        <rFont val="Calibri Light"/>
      </rPr>
      <t xml:space="preserve">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Para la implementación y ejecución de la estrategia, la cual se direcciona a través de los ejes Cultura organizacional y Bienestar Institucional se trabajaron las siguientes temáticas que a continuación se relacionan:
•	</t>
    </r>
    <r>
      <rPr>
        <b/>
        <sz val="11"/>
        <color rgb="FF000000"/>
        <rFont val="Calibri Light"/>
      </rPr>
      <t xml:space="preserve">Trabajo Inteligente: Personas, Espacios, medio Ambiente y Tecnología.
•	Estrategia Antisoborno
•	Gestión Ambiental: ahorro del agua, ahorro de energía, uso del papel, manejo de residuos y movilidad sostenible. 
</t>
    </r>
    <r>
      <rPr>
        <sz val="11"/>
        <color rgb="FF000000"/>
        <rFont val="Calibri Light"/>
      </rPr>
      <t xml:space="preserve">•	</t>
    </r>
    <r>
      <rPr>
        <b/>
        <sz val="11"/>
        <color rgb="FF000000"/>
        <rFont val="Calibri Light"/>
      </rPr>
      <t>Implementación de Campañas Internas.</t>
    </r>
    <r>
      <rPr>
        <sz val="11"/>
        <color rgb="FF000000"/>
        <rFont val="Calibri Light"/>
      </rPr>
      <t xml:space="preserve"> 
•	</t>
    </r>
    <r>
      <rPr>
        <b/>
        <sz val="11"/>
        <color rgb="FF000000"/>
        <rFont val="Calibri Light"/>
      </rPr>
      <t>Rendición de Cuentas y Transparencia.
•	Gobernamos 2023
•	Noticias de las Localidades. 
•	Plan de Bienestar 
•	Seguridad y Salud en el Trabajo. 
•	Espacio Pet Friendly
•	Día del Servidor Público
•	Evento Cierre de Gestión 
•	Salas de Lactancia 
•	Celebración de Días Especiales:</t>
    </r>
    <r>
      <rPr>
        <sz val="11"/>
        <color rgb="FF000000"/>
        <rFont val="Calibri Light"/>
      </rPr>
      <t xml:space="preserve"> </t>
    </r>
    <r>
      <rPr>
        <b/>
        <sz val="11"/>
        <color rgb="FF000000"/>
        <rFont val="Calibri Light"/>
      </rPr>
      <t xml:space="preserve">Día de la Mujer, Día del Hombre, Día del Niño, Día de la Secretaría, Día del Conductor, Cumpleaños de Bogotá. 
</t>
    </r>
    <r>
      <rPr>
        <sz val="11"/>
        <color rgb="FF000000"/>
        <rFont val="Calibri Light"/>
      </rPr>
      <t xml:space="preserve">
</t>
    </r>
    <r>
      <rPr>
        <b/>
        <sz val="11"/>
        <color rgb="FF000000"/>
        <rFont val="Calibri Light"/>
      </rPr>
      <t xml:space="preserve">Impacto de la Estrategia de Comunicación Interna: 
</t>
    </r>
    <r>
      <rPr>
        <sz val="11"/>
        <color rgb="FF000000"/>
        <rFont val="Calibri Light"/>
      </rPr>
      <t xml:space="preserve">Durante el primer trimestre de 2023, la estrategia ha tenido un impacto favorable a nivel interno y es así como se ve reflejado en las estadísticas de nuestros canales institucionales internos como la Intranet y la cuenta privada de Instagram @Somos.Gobierno. 
En intranet hemos registrado cerca de 832.128                  visitas en el trimestre, con un promedio mensual de 277.376. En la sección de noticias hemos tenido 42.483 visitas durante el trimestre y un promedio de tiempo de lectura mensual de 5 minutos,  y en la sección de Trabajo Inteligente 291 visitas en el primer trimestre de 2023. 
En cuanto a la red social interna, en la cuenta privada de Instagram  @Somos.Gobierno, hemos alcanzado un total de 442 miembros, cifra importante si se tiene en cuenta que para inicios de la vigencia 2022 contábamos solo con la mitad en número de seguidores y el trabajo que se ha realizado en la generación de nuevos contenidos y mensajes atractivos con las estrategias digitales para cautivar audiencias han contribuido a generar este aumento. </t>
    </r>
  </si>
  <si>
    <t xml:space="preserve">Informe en word de la estrategia de Comunicación Interna y sus temáticas implementadas durante el primer trimestre del año y sus soportes. </t>
  </si>
  <si>
    <r>
      <rPr>
        <sz val="11"/>
        <color rgb="FF000000"/>
        <rFont val="Calibri Light"/>
      </rPr>
      <t xml:space="preserve">Durante el segundo trimestre de la vigencia 2023, se ha dado continuidad a la implementación de la estrategia macro de Comunicación Interna </t>
    </r>
    <r>
      <rPr>
        <b/>
        <sz val="11"/>
        <color rgb="FF000000"/>
        <rFont val="Calibri Light"/>
      </rPr>
      <t>“Somos Gobierno y Este es Nuestro Legado”</t>
    </r>
    <r>
      <rPr>
        <sz val="11"/>
        <color rgb="FF000000"/>
        <rFont val="Calibri Light"/>
      </rPr>
      <t xml:space="preserve">, la cual está enfocada en contribuir a mejorar la comunicación organizacional y visibilizar los logros y resultados institucionales obtenidos durante el cuatrienio por la entidad y sus equipos de trabajo.
</t>
    </r>
    <r>
      <rPr>
        <b/>
        <sz val="11"/>
        <color rgb="FF000000"/>
        <rFont val="Calibri Light"/>
      </rPr>
      <t xml:space="preserve">
Objetivo: 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t>
    </r>
    <r>
      <rPr>
        <sz val="11"/>
        <color rgb="FF000000"/>
        <rFont val="Calibri Light"/>
      </rPr>
      <t xml:space="preserve">
Para la implementación y ejecución de la estrategia, la cual se direcciona a través de los ejes Cultura organizacional y Bienestar Institucional se trabajaron las siguientes temáticas que a continuación se relacionan:
•</t>
    </r>
    <r>
      <rPr>
        <b/>
        <sz val="11"/>
        <color rgb="FF000000"/>
        <rFont val="Calibri Light"/>
      </rPr>
      <t xml:space="preserve"> Trabajo Inteligente:</t>
    </r>
    <r>
      <rPr>
        <sz val="11"/>
        <color rgb="FF000000"/>
        <rFont val="Calibri Light"/>
      </rPr>
      <t xml:space="preserve"> Personas, Espacios, medio Ambiente y Tecnología.
• Estrategia Antisoborno
• </t>
    </r>
    <r>
      <rPr>
        <b/>
        <sz val="11"/>
        <color rgb="FF000000"/>
        <rFont val="Calibri Light"/>
      </rPr>
      <t>Gestión Ambiental:</t>
    </r>
    <r>
      <rPr>
        <sz val="11"/>
        <color rgb="FF000000"/>
        <rFont val="Calibri Light"/>
      </rPr>
      <t xml:space="preserve"> ahorro del agua, ahorro de energía, uso del papel, manejo de residuos y movilidad sostenible.
•</t>
    </r>
    <r>
      <rPr>
        <b/>
        <sz val="11"/>
        <color rgb="FF000000"/>
        <rFont val="Calibri Light"/>
      </rPr>
      <t xml:space="preserve"> Implementación de Campañas Internas.
• Rendición de Cuentas y Transparencia.
• Gobernamos 2023
• Noticias de las Localidades.
</t>
    </r>
    <r>
      <rPr>
        <sz val="11"/>
        <color rgb="FF000000"/>
        <rFont val="Calibri Light"/>
      </rPr>
      <t xml:space="preserve">• </t>
    </r>
    <r>
      <rPr>
        <b/>
        <sz val="11"/>
        <color rgb="FF000000"/>
        <rFont val="Calibri Light"/>
      </rPr>
      <t xml:space="preserve">Plan de Bienestar
</t>
    </r>
    <r>
      <rPr>
        <sz val="11"/>
        <color rgb="FF000000"/>
        <rFont val="Calibri Light"/>
      </rPr>
      <t>•</t>
    </r>
    <r>
      <rPr>
        <b/>
        <sz val="11"/>
        <color rgb="FF000000"/>
        <rFont val="Calibri Light"/>
      </rPr>
      <t xml:space="preserve"> Seguridad y Salud en el Trabajo.
</t>
    </r>
    <r>
      <rPr>
        <sz val="11"/>
        <color rgb="FF000000"/>
        <rFont val="Calibri Light"/>
      </rPr>
      <t>•</t>
    </r>
    <r>
      <rPr>
        <b/>
        <sz val="11"/>
        <color rgb="FF000000"/>
        <rFont val="Calibri Light"/>
      </rPr>
      <t xml:space="preserve"> Espacio Pet Friendly
• Salas de Lactancia
</t>
    </r>
    <r>
      <rPr>
        <sz val="11"/>
        <color rgb="FF000000"/>
        <rFont val="Calibri Light"/>
      </rPr>
      <t>•</t>
    </r>
    <r>
      <rPr>
        <b/>
        <sz val="11"/>
        <color rgb="FF000000"/>
        <rFont val="Calibri Light"/>
      </rPr>
      <t xml:space="preserve"> Celebración de Días Especiales: </t>
    </r>
    <r>
      <rPr>
        <sz val="11"/>
        <color rgb="FF000000"/>
        <rFont val="Calibri Light"/>
      </rPr>
      <t xml:space="preserve">Día del Niño, Día de la Secretaría, Mes del Orgullo Gay.
Impacto de la Estrategia de Comunicación Interna:
Durante el segundo trimestre de 2023, la estrategia ha tenido un impacto favorable a nivel interno y es así como se ve reflejado en las estadísticas de nuestros canales institucionales internos como la Intranet y la cuenta privada de Instagram @Somos.Gobierno.
En intranet hemos registrado cerca de </t>
    </r>
    <r>
      <rPr>
        <b/>
        <sz val="11"/>
        <color rgb="FF000000"/>
        <rFont val="Calibri Light"/>
      </rPr>
      <t xml:space="preserve">790.270   </t>
    </r>
    <r>
      <rPr>
        <sz val="11"/>
        <color rgb="FF000000"/>
        <rFont val="Calibri Light"/>
      </rPr>
      <t xml:space="preserve">               visitas en el segundo trimestre, con un promedio mensual de </t>
    </r>
    <r>
      <rPr>
        <b/>
        <sz val="11"/>
        <color rgb="FF000000"/>
        <rFont val="Calibri Light"/>
      </rPr>
      <t>270.400</t>
    </r>
    <r>
      <rPr>
        <sz val="11"/>
        <color rgb="FF000000"/>
        <rFont val="Calibri Light"/>
      </rPr>
      <t xml:space="preserve">. En la sección de noticias hemos tenido </t>
    </r>
    <r>
      <rPr>
        <b/>
        <sz val="11"/>
        <color rgb="FF000000"/>
        <rFont val="Calibri Light"/>
      </rPr>
      <t>32.643</t>
    </r>
    <r>
      <rPr>
        <sz val="11"/>
        <color rgb="FF000000"/>
        <rFont val="Calibri Light"/>
      </rPr>
      <t xml:space="preserve"> visitas durante el trimestre y un promedio de tiempo de lectura mensual de</t>
    </r>
    <r>
      <rPr>
        <b/>
        <sz val="11"/>
        <color rgb="FF000000"/>
        <rFont val="Calibri Light"/>
      </rPr>
      <t xml:space="preserve"> 6 </t>
    </r>
    <r>
      <rPr>
        <sz val="11"/>
        <color rgb="FF000000"/>
        <rFont val="Calibri Light"/>
      </rPr>
      <t xml:space="preserve">minutos,  y en la sección de Trabajo Inteligente registramos </t>
    </r>
    <r>
      <rPr>
        <b/>
        <sz val="11"/>
        <color rgb="FF000000"/>
        <rFont val="Calibri Light"/>
      </rPr>
      <t>402</t>
    </r>
    <r>
      <rPr>
        <sz val="11"/>
        <color rgb="FF000000"/>
        <rFont val="Calibri Light"/>
      </rPr>
      <t xml:space="preserve"> visitas en el segundo trimestre de 2023.
En cuanto a la red social interna, en la cuenta privada de Instagram  @Somos.Gobierno, hemos alcanzado un total de </t>
    </r>
    <r>
      <rPr>
        <b/>
        <sz val="11"/>
        <color rgb="FF000000"/>
        <rFont val="Calibri Light"/>
      </rPr>
      <t xml:space="preserve">490 </t>
    </r>
    <r>
      <rPr>
        <sz val="11"/>
        <color rgb="FF000000"/>
        <rFont val="Calibri Light"/>
      </rPr>
      <t xml:space="preserve">miembros, con un buen potencial de crecimiento y el trabajo que se ha continuado realizando en la generación de nuevos contenidos y mensajes atractivos con las estrategias digitales para cautivar audiencias han contribuido a seguir sosteniendo este aumento. </t>
    </r>
  </si>
  <si>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</si>
  <si>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</si>
  <si>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</si>
  <si>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</si>
  <si>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</si>
  <si>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</si>
  <si>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</si>
  <si>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</si>
  <si>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</si>
  <si>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No programada</t>
  </si>
  <si>
    <t>Reporte ambiental Oficina Asesora de Planeación</t>
  </si>
  <si>
    <t>Herramienta Oficina Asesora de Planeación</t>
  </si>
  <si>
    <t>Aplicación de la meta: dependencias del proceso.
Reporte de la meta: Oficina Asesora de Planeación</t>
  </si>
  <si>
    <t>No programado</t>
  </si>
  <si>
    <t>Consumo de papel: El reporte de consumo de papel cuenta con fecha de última actualización del mes de abril de 2023.
Participación: Crecimiento verde (0 participantes) , Día Internacional del agua (1 participante).
Jornada presencial: La dependencia  NO participó en la jornada.
Semana ambiental: ciclopaseo (0 participantes), Taller compostaje ( 0 participantes), caminata (0 participantes) , jardín vertical (0 participantes), Museo del Mar (0 participantes), feria ambiental (0 participanes), saberes ancestrales (0 participantes).</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</si>
  <si>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</si>
  <si>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</si>
  <si>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</si>
  <si>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</si>
  <si>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</si>
  <si>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</si>
  <si>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</si>
  <si>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https://gobiernobogota-my.sharepoint.com/:f:/g/personal/dora_guevara_gobiernobogota_gov_co/EuYco38uRC5BqPFSfS7fCBIBHtMRrAs-m-opCITRJjIunw?e=HwubgF</t>
  </si>
  <si>
    <t xml:space="preserve">Listado maestro de documentos  - 
Reporte de actualizacion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</si>
  <si>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</si>
  <si>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</si>
  <si>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</si>
  <si>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</si>
  <si>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</si>
  <si>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</si>
  <si>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</si>
  <si>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</si>
  <si>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Total metas transversales (20%)</t>
  </si>
  <si>
    <t xml:space="preserve">Total plan de gestión </t>
  </si>
  <si>
    <t>Gestión</t>
  </si>
  <si>
    <t>Retadora (mejora)</t>
  </si>
  <si>
    <t>Para el segundo trimestre de la vigencia 2023, el Plan de Gestión del proceso Comunicación Estratégica alcanzó un nivel de desempeño del 96% y 35,92 % del acumulado para la vigencia.</t>
  </si>
  <si>
    <t xml:space="preserve">Informe en word de la Estrategia de Comunicación Externa y sus temáticas implementadas con los soportes de la implementación, Se agregan los informes de monitoreo de abril, mayo y junio, listado en excel de publicaciones en redes sociales de abril, mayo y junio  y analisis de presencia digital de las redes sociales de abril,mayo y junio de 2023. </t>
  </si>
  <si>
    <t>Informe en word de la estrategia de comunicación Interna y sus temáticas implementadas con los soportes de la implementació</t>
  </si>
  <si>
    <t xml:space="preserve">Reporte meta ambiental </t>
  </si>
  <si>
    <t xml:space="preserve">https://gobiernobogota-my.sharepoint.com/:f:/g/personal/miguel_cardozo_gobiernobogota_gov_co/Em3Cl6hCPQhDioiu_JLgoPYBkPVfsju4ScZS7Z6vKKn1PQ?e=Q2RSJH </t>
  </si>
  <si>
    <t xml:space="preserve">Listado de asistencia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</si>
</sst>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7" x14ac:knownFonts="1">
    <font>
      <sz val="11"/>
      <color theme="1"/>
      <name val="Calibri"/>
      <family val="2"/>
      <scheme val="minor"/>
    </font>
    <font>
      <b/>
      <sz val="11"/>
      <color indexed="8"/>
      <name val="Calibri Light"/>
      <family val="2"/>
    </font>
    <font>
      <b/>
      <sz val="14"/>
      <name val="Calibri Light"/>
      <family val="2"/>
    </font>
    <font>
      <b/>
      <sz val="9"/>
      <color indexed="81"/>
      <name val="Tahoma"/>
      <charset val="1"/>
    </font>
    <font>
      <sz val="9"/>
      <color indexed="81"/>
      <name val="Tahoma"/>
      <family val="2"/>
    </font>
    <font>
      <b/>
      <sz val="9"/>
      <color indexed="81"/>
      <name val="Tahoma"/>
      <family val="2"/>
    </font>
    <font>
      <b/>
      <u/>
      <sz val="11"/>
      <color indexed="8"/>
      <name val="Calibri Light"/>
      <family val="2"/>
    </font>
    <font>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b/>
      <sz val="11"/>
      <color theme="1"/>
      <name val="Calibri Light"/>
      <family val="2"/>
    </font>
    <font>
      <sz val="11"/>
      <color rgb="FF000000"/>
      <name val="Calibri Light"/>
    </font>
    <font>
      <b/>
      <sz val="11"/>
      <color rgb="FF000000"/>
      <name val="Calibri Light"/>
    </font>
    <font>
      <sz val="11"/>
      <color rgb="FFFF0000"/>
      <name val="Calibri Light"/>
      <family val="2"/>
      <scheme val="major"/>
    </font>
    <font>
      <sz val="11"/>
      <name val="Calibri Light"/>
      <family val="2"/>
      <scheme val="major"/>
    </font>
    <font>
      <sz val="11"/>
      <name val="Calibri Light"/>
      <family val="2"/>
    </font>
    <font>
      <b/>
      <i/>
      <sz val="11"/>
      <color rgb="FF000000"/>
      <name val="Calibri Light"/>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34">
    <xf numFmtId="0" fontId="0" fillId="0" borderId="0" xfId="0"/>
    <xf numFmtId="0" fontId="9" fillId="0" borderId="0" xfId="0" applyFont="1" applyAlignment="1">
      <alignment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Alignment="1">
      <alignment wrapText="1"/>
    </xf>
    <xf numFmtId="0" fontId="12" fillId="5" borderId="1" xfId="0" applyFont="1" applyFill="1" applyBorder="1" applyAlignment="1">
      <alignment wrapText="1"/>
    </xf>
    <xf numFmtId="0" fontId="13" fillId="5" borderId="1" xfId="0" applyFont="1" applyFill="1" applyBorder="1" applyAlignment="1">
      <alignment wrapText="1"/>
    </xf>
    <xf numFmtId="9" fontId="12" fillId="5" borderId="1" xfId="1" applyFont="1" applyFill="1" applyBorder="1" applyAlignment="1">
      <alignment wrapText="1"/>
    </xf>
    <xf numFmtId="0" fontId="12" fillId="0" borderId="0" xfId="0" applyFont="1" applyAlignment="1">
      <alignment wrapText="1"/>
    </xf>
    <xf numFmtId="0" fontId="11" fillId="2" borderId="1" xfId="0" applyFont="1" applyFill="1" applyBorder="1" applyAlignment="1">
      <alignment wrapText="1"/>
    </xf>
    <xf numFmtId="0" fontId="14" fillId="2" borderId="1" xfId="0" applyFont="1" applyFill="1" applyBorder="1" applyAlignment="1">
      <alignment wrapText="1"/>
    </xf>
    <xf numFmtId="9" fontId="14" fillId="2" borderId="1" xfId="0" applyNumberFormat="1" applyFont="1" applyFill="1" applyBorder="1" applyAlignment="1">
      <alignment wrapText="1"/>
    </xf>
    <xf numFmtId="0" fontId="15" fillId="2" borderId="1" xfId="0" applyFont="1" applyFill="1" applyBorder="1"/>
    <xf numFmtId="0" fontId="15" fillId="2" borderId="1" xfId="0" applyFont="1" applyFill="1" applyBorder="1" applyAlignment="1">
      <alignment wrapText="1"/>
    </xf>
    <xf numFmtId="9" fontId="15" fillId="2" borderId="1" xfId="1" applyFont="1" applyFill="1" applyBorder="1" applyAlignment="1">
      <alignment wrapText="1"/>
    </xf>
    <xf numFmtId="9" fontId="13" fillId="5" borderId="1" xfId="0" applyNumberFormat="1" applyFont="1" applyFill="1" applyBorder="1" applyAlignment="1">
      <alignment wrapText="1"/>
    </xf>
    <xf numFmtId="0" fontId="10" fillId="5"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Alignment="1">
      <alignment horizontal="justify" vertical="center" wrapText="1"/>
    </xf>
    <xf numFmtId="9" fontId="9" fillId="0" borderId="1" xfId="0" applyNumberFormat="1" applyFont="1" applyBorder="1" applyAlignment="1">
      <alignment horizontal="justify" vertical="center" wrapText="1"/>
    </xf>
    <xf numFmtId="0" fontId="16" fillId="0" borderId="1" xfId="0" applyFont="1" applyBorder="1" applyAlignment="1">
      <alignment horizontal="center" vertical="center" wrapText="1"/>
    </xf>
    <xf numFmtId="0" fontId="9" fillId="9" borderId="0" xfId="0" applyFont="1" applyFill="1" applyAlignment="1">
      <alignment wrapText="1"/>
    </xf>
    <xf numFmtId="0" fontId="10" fillId="9" borderId="0" xfId="0" applyFont="1" applyFill="1" applyAlignment="1">
      <alignment vertical="center" wrapText="1"/>
    </xf>
    <xf numFmtId="0" fontId="9" fillId="9" borderId="0" xfId="0" applyFont="1" applyFill="1" applyAlignment="1">
      <alignment vertical="center" wrapText="1"/>
    </xf>
    <xf numFmtId="0" fontId="9" fillId="9" borderId="1" xfId="0" applyFont="1" applyFill="1" applyBorder="1" applyAlignment="1">
      <alignment horizontal="center" vertical="center" wrapText="1"/>
    </xf>
    <xf numFmtId="0" fontId="9" fillId="0" borderId="1" xfId="0" applyFont="1" applyBorder="1" applyAlignment="1">
      <alignment horizontal="justify" vertical="center"/>
    </xf>
    <xf numFmtId="9" fontId="9" fillId="0" borderId="1" xfId="1" applyFont="1" applyBorder="1" applyAlignment="1">
      <alignment horizontal="center" vertical="center" wrapText="1"/>
    </xf>
    <xf numFmtId="0" fontId="18" fillId="0" borderId="1" xfId="0" applyFont="1" applyBorder="1" applyAlignment="1">
      <alignment horizontal="left" vertical="center" wrapText="1"/>
    </xf>
    <xf numFmtId="0" fontId="20" fillId="0" borderId="0" xfId="0" applyFont="1" applyAlignment="1">
      <alignment horizontal="justify" vertical="center" wrapText="1"/>
    </xf>
    <xf numFmtId="164" fontId="9" fillId="0" borderId="1" xfId="0" applyNumberFormat="1" applyFont="1" applyBorder="1" applyAlignment="1">
      <alignment horizontal="center" vertical="center" wrapText="1"/>
    </xf>
    <xf numFmtId="10" fontId="9" fillId="0" borderId="1" xfId="0" applyNumberFormat="1" applyFont="1" applyBorder="1" applyAlignment="1">
      <alignment horizontal="center" vertical="center" wrapText="1"/>
    </xf>
    <xf numFmtId="10" fontId="9" fillId="0" borderId="1" xfId="1" applyNumberFormat="1" applyFont="1" applyBorder="1" applyAlignment="1">
      <alignment horizontal="center" vertical="center" wrapText="1"/>
    </xf>
    <xf numFmtId="10" fontId="15" fillId="2" borderId="1" xfId="1" applyNumberFormat="1" applyFont="1" applyFill="1" applyBorder="1" applyAlignment="1">
      <alignment horizontal="center" wrapText="1"/>
    </xf>
    <xf numFmtId="10" fontId="15" fillId="2" borderId="1" xfId="0" applyNumberFormat="1" applyFont="1" applyFill="1" applyBorder="1" applyAlignment="1">
      <alignment horizontal="center" wrapText="1"/>
    </xf>
    <xf numFmtId="10" fontId="13" fillId="5" borderId="1" xfId="0" applyNumberFormat="1" applyFont="1" applyFill="1" applyBorder="1" applyAlignment="1">
      <alignment horizontal="center" wrapText="1"/>
    </xf>
    <xf numFmtId="10" fontId="13" fillId="5" borderId="1" xfId="1" applyNumberFormat="1" applyFont="1" applyFill="1" applyBorder="1" applyAlignment="1">
      <alignment horizontal="center" wrapText="1"/>
    </xf>
    <xf numFmtId="0" fontId="10" fillId="9" borderId="0" xfId="0" applyFont="1" applyFill="1" applyAlignment="1">
      <alignment horizontal="center" vertical="center" wrapText="1"/>
    </xf>
    <xf numFmtId="0" fontId="9" fillId="9" borderId="0" xfId="0" applyFont="1" applyFill="1" applyAlignment="1">
      <alignment horizontal="left" vertical="center" wrapText="1"/>
    </xf>
    <xf numFmtId="0" fontId="18" fillId="0" borderId="1" xfId="0" applyFont="1" applyBorder="1" applyAlignment="1">
      <alignment wrapText="1"/>
    </xf>
    <xf numFmtId="10" fontId="15" fillId="2" borderId="1" xfId="0" applyNumberFormat="1" applyFont="1" applyFill="1" applyBorder="1" applyAlignment="1">
      <alignment wrapText="1"/>
    </xf>
    <xf numFmtId="10" fontId="9" fillId="9" borderId="1" xfId="1" applyNumberFormat="1" applyFont="1" applyFill="1" applyBorder="1" applyAlignment="1">
      <alignment horizontal="center" vertical="center" wrapText="1"/>
    </xf>
    <xf numFmtId="164" fontId="9" fillId="9" borderId="1" xfId="0" applyNumberFormat="1" applyFont="1" applyFill="1" applyBorder="1" applyAlignment="1">
      <alignment horizontal="center" vertical="center" wrapText="1"/>
    </xf>
    <xf numFmtId="0" fontId="18" fillId="9" borderId="1" xfId="0" applyFont="1" applyFill="1" applyBorder="1" applyAlignment="1">
      <alignment wrapText="1"/>
    </xf>
    <xf numFmtId="9" fontId="15" fillId="2" borderId="1" xfId="1" applyFont="1" applyFill="1" applyBorder="1" applyAlignment="1">
      <alignment horizontal="center" wrapText="1"/>
    </xf>
    <xf numFmtId="0" fontId="9" fillId="9" borderId="0" xfId="0" applyFont="1" applyFill="1" applyAlignment="1">
      <alignment horizontal="center" wrapText="1"/>
    </xf>
    <xf numFmtId="0" fontId="9" fillId="9" borderId="0" xfId="0" applyFont="1" applyFill="1" applyAlignment="1">
      <alignment horizontal="center" vertical="center" wrapText="1"/>
    </xf>
    <xf numFmtId="9" fontId="14" fillId="2" borderId="1" xfId="0" applyNumberFormat="1" applyFont="1" applyFill="1" applyBorder="1" applyAlignment="1">
      <alignment horizontal="center" wrapText="1"/>
    </xf>
    <xf numFmtId="9" fontId="12" fillId="5" borderId="1" xfId="1" applyFont="1" applyFill="1" applyBorder="1" applyAlignment="1">
      <alignment horizontal="center" wrapText="1"/>
    </xf>
    <xf numFmtId="0" fontId="9" fillId="0" borderId="0" xfId="0" applyFont="1" applyAlignment="1">
      <alignment horizontal="center"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5" fillId="9" borderId="1" xfId="0" applyFont="1" applyFill="1" applyBorder="1" applyAlignment="1">
      <alignment horizontal="justify" vertical="center" wrapText="1"/>
    </xf>
    <xf numFmtId="0" fontId="25" fillId="9" borderId="1" xfId="0" applyFont="1" applyFill="1" applyBorder="1" applyAlignment="1" applyProtection="1">
      <alignment horizontal="justify" vertical="center" wrapText="1"/>
      <protection locked="0"/>
    </xf>
    <xf numFmtId="9" fontId="25" fillId="9" borderId="1" xfId="0" applyNumberFormat="1" applyFont="1" applyFill="1" applyBorder="1" applyAlignment="1" applyProtection="1">
      <alignment horizontal="justify" vertical="center" wrapText="1"/>
      <protection locked="0"/>
    </xf>
    <xf numFmtId="9" fontId="25" fillId="0" borderId="1" xfId="0" applyNumberFormat="1" applyFont="1" applyBorder="1" applyAlignment="1">
      <alignment horizontal="left" vertical="center" wrapText="1"/>
    </xf>
    <xf numFmtId="164" fontId="25" fillId="0" borderId="1" xfId="0" applyNumberFormat="1" applyFont="1" applyBorder="1" applyAlignment="1">
      <alignment horizontal="left" vertical="center" wrapText="1"/>
    </xf>
    <xf numFmtId="10" fontId="25" fillId="0" borderId="1" xfId="0" applyNumberFormat="1" applyFont="1" applyBorder="1" applyAlignment="1">
      <alignment horizontal="left" vertical="center" wrapText="1"/>
    </xf>
    <xf numFmtId="9" fontId="25" fillId="0" borderId="1" xfId="0" applyNumberFormat="1" applyFont="1" applyBorder="1" applyAlignment="1">
      <alignment horizontal="justify" vertical="center" wrapText="1"/>
    </xf>
    <xf numFmtId="164" fontId="25" fillId="0" borderId="1" xfId="0" applyNumberFormat="1" applyFont="1" applyBorder="1" applyAlignment="1">
      <alignment horizontal="justify" vertical="center" wrapText="1"/>
    </xf>
    <xf numFmtId="10" fontId="25" fillId="0" borderId="1" xfId="0" applyNumberFormat="1" applyFont="1" applyBorder="1" applyAlignment="1">
      <alignment horizontal="justify" vertical="center" wrapText="1"/>
    </xf>
    <xf numFmtId="1" fontId="25" fillId="0" borderId="1" xfId="0" applyNumberFormat="1" applyFont="1" applyBorder="1" applyAlignment="1">
      <alignment horizontal="justify" vertical="center" wrapText="1"/>
    </xf>
    <xf numFmtId="9" fontId="25" fillId="0" borderId="1" xfId="1" applyFont="1" applyBorder="1" applyAlignment="1">
      <alignment horizontal="center" vertical="center" wrapText="1"/>
    </xf>
    <xf numFmtId="164" fontId="25" fillId="0" borderId="1" xfId="1" applyNumberFormat="1" applyFont="1" applyBorder="1" applyAlignment="1">
      <alignment horizontal="center" vertical="center" wrapText="1"/>
    </xf>
    <xf numFmtId="10" fontId="25" fillId="9" borderId="1" xfId="0" applyNumberFormat="1" applyFont="1" applyFill="1" applyBorder="1" applyAlignment="1">
      <alignment horizontal="center" vertical="center" wrapText="1"/>
    </xf>
    <xf numFmtId="9" fontId="25" fillId="9" borderId="1" xfId="1" applyFont="1" applyFill="1" applyBorder="1" applyAlignment="1">
      <alignment horizontal="justify" vertical="center" wrapText="1"/>
    </xf>
    <xf numFmtId="9" fontId="25" fillId="0" borderId="1" xfId="1" applyFont="1" applyBorder="1" applyAlignment="1">
      <alignment horizontal="left" vertical="center" wrapText="1"/>
    </xf>
    <xf numFmtId="0" fontId="26" fillId="0" borderId="1" xfId="5" applyFont="1" applyBorder="1" applyAlignment="1">
      <alignment horizontal="justify" vertical="center" wrapText="1"/>
    </xf>
    <xf numFmtId="1" fontId="25" fillId="9" borderId="1" xfId="1" applyNumberFormat="1" applyFont="1" applyFill="1" applyBorder="1" applyAlignment="1">
      <alignment horizontal="justify" vertical="center" wrapText="1"/>
    </xf>
    <xf numFmtId="0" fontId="25" fillId="0" borderId="1" xfId="0" applyFont="1" applyBorder="1" applyAlignment="1">
      <alignment horizontal="left" vertical="center" wrapText="1"/>
    </xf>
    <xf numFmtId="0" fontId="25" fillId="0" borderId="1" xfId="1" applyNumberFormat="1" applyFont="1" applyBorder="1" applyAlignment="1">
      <alignment horizontal="left" vertical="center" wrapText="1"/>
    </xf>
    <xf numFmtId="0" fontId="24" fillId="0" borderId="1" xfId="6" applyBorder="1" applyAlignment="1">
      <alignment horizontal="justify" vertical="center" wrapText="1"/>
    </xf>
    <xf numFmtId="10" fontId="13" fillId="5" borderId="1" xfId="0" applyNumberFormat="1" applyFont="1" applyFill="1" applyBorder="1" applyAlignment="1">
      <alignment wrapText="1"/>
    </xf>
    <xf numFmtId="0" fontId="17"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2" fillId="9" borderId="1" xfId="0" applyFont="1" applyFill="1" applyBorder="1" applyAlignment="1">
      <alignment horizontal="justify" vertical="center"/>
    </xf>
    <xf numFmtId="0" fontId="21" fillId="9" borderId="1" xfId="0" applyFont="1" applyFill="1" applyBorder="1" applyAlignment="1">
      <alignment horizontal="justify"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9" borderId="1" xfId="0" applyFont="1" applyFill="1" applyBorder="1" applyAlignment="1">
      <alignment horizontal="justify"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22" fillId="9" borderId="1" xfId="0" applyFont="1" applyFill="1" applyBorder="1" applyAlignment="1">
      <alignment horizontal="left" vertical="center" wrapText="1"/>
    </xf>
  </cellXfs>
  <cellStyles count="7">
    <cellStyle name="Hipervínculo" xfId="6" builtinId="8"/>
    <cellStyle name="Hyperlink" xfId="5" xr:uid="{00000000-000B-0000-0000-000008000000}"/>
    <cellStyle name="Millares [0] 2" xfId="2" xr:uid="{CBFAFF8E-42D5-43E7-9358-FAF3930C7196}"/>
    <cellStyle name="Millares 2" xfId="3" xr:uid="{C2158C99-80CA-43DF-BC65-03A5C190E99F}"/>
    <cellStyle name="Millares 3" xfId="4" xr:uid="{3040D032-4950-4399-BF6B-801299524A0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113" name="Imagen 1">
          <a:extLst>
            <a:ext uri="{FF2B5EF4-FFF2-40B4-BE49-F238E27FC236}">
              <a16:creationId xmlns:a16="http://schemas.microsoft.com/office/drawing/2014/main" id="{6CE1D9D4-F52D-0C82-0C13-39A7FAD0C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biernobogota-my.sharepoint.com/:f:/g/personal/miguel_cardozo_gobiernobogota_gov_co/Em3Cl6hCPQhDioiu_JLgoPYBkPVfsju4ScZS7Z6vKKn1PQ?e=Q2RSJH" TargetMode="External"/><Relationship Id="rId7" Type="http://schemas.openxmlformats.org/officeDocument/2006/relationships/comments" Target="../comments1.xml"/><Relationship Id="rId2" Type="http://schemas.openxmlformats.org/officeDocument/2006/relationships/hyperlink" Target="https://gobiernobogota-my.sharepoint.com/:f:/g/personal/dora_guevara_gobiernobogota_gov_co/EuYco38uRC5BqPFSfS7fCBIBHtMRrAs-m-opCITRJjIunw?e=HwubgF" TargetMode="External"/><Relationship Id="rId1" Type="http://schemas.openxmlformats.org/officeDocument/2006/relationships/hyperlink" Target="https://gobiernobogota-my.sharepoint.com/:f:/g/personal/dora_guevara_gobiernobogota_gov_co/EuYco38uRC5BqPFSfS7fCBIBHtMRrAs-m-opCITRJjIunw?e=Hwubg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2"/>
  <sheetViews>
    <sheetView tabSelected="1" topLeftCell="B1" zoomScale="73" zoomScaleNormal="73" workbookViewId="0">
      <selection activeCell="AR18" sqref="AR18"/>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3.14062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7" width="16.5703125" style="1" customWidth="1"/>
    <col min="28" max="28" width="33.42578125" style="1" customWidth="1"/>
    <col min="29" max="29" width="16.5703125" style="1" customWidth="1"/>
    <col min="30"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54" customWidth="1"/>
    <col min="42" max="42" width="21.5703125" style="54" customWidth="1"/>
    <col min="43" max="43" width="39.42578125" style="1" customWidth="1"/>
    <col min="44" max="16384" width="10.85546875" style="1"/>
  </cols>
  <sheetData>
    <row r="1" spans="1:44" s="27" customFormat="1" ht="70.5" customHeight="1" x14ac:dyDescent="0.25">
      <c r="A1" s="78" t="s">
        <v>0</v>
      </c>
      <c r="B1" s="79"/>
      <c r="C1" s="79"/>
      <c r="D1" s="79"/>
      <c r="E1" s="79"/>
      <c r="F1" s="79"/>
      <c r="G1" s="79"/>
      <c r="H1" s="79"/>
      <c r="I1" s="79"/>
      <c r="J1" s="79"/>
      <c r="K1" s="80" t="s">
        <v>1</v>
      </c>
      <c r="L1" s="80"/>
      <c r="M1" s="80"/>
      <c r="N1" s="80"/>
      <c r="O1" s="80"/>
      <c r="AN1" s="50"/>
      <c r="AO1" s="50"/>
      <c r="AP1" s="50"/>
    </row>
    <row r="2" spans="1:44" s="29" customFormat="1" ht="23.45" customHeight="1" x14ac:dyDescent="0.25">
      <c r="A2" s="83" t="s">
        <v>2</v>
      </c>
      <c r="B2" s="84"/>
      <c r="C2" s="84"/>
      <c r="D2" s="84"/>
      <c r="E2" s="84"/>
      <c r="F2" s="84"/>
      <c r="G2" s="84"/>
      <c r="H2" s="84"/>
      <c r="I2" s="84"/>
      <c r="J2" s="84"/>
      <c r="K2" s="28"/>
      <c r="L2" s="28"/>
      <c r="M2" s="28"/>
      <c r="N2" s="28"/>
      <c r="O2" s="28"/>
      <c r="AN2" s="51"/>
      <c r="AO2" s="51"/>
      <c r="AP2" s="51"/>
    </row>
    <row r="3" spans="1:44" s="27" customFormat="1" x14ac:dyDescent="0.25">
      <c r="AN3" s="50"/>
      <c r="AO3" s="50"/>
      <c r="AP3" s="50"/>
    </row>
    <row r="4" spans="1:44" s="27" customFormat="1" ht="29.1" customHeight="1" x14ac:dyDescent="0.25">
      <c r="A4" s="85" t="s">
        <v>3</v>
      </c>
      <c r="B4" s="86"/>
      <c r="C4" s="91" t="s">
        <v>4</v>
      </c>
      <c r="D4" s="92"/>
      <c r="E4" s="97" t="s">
        <v>5</v>
      </c>
      <c r="F4" s="98"/>
      <c r="G4" s="98"/>
      <c r="H4" s="98"/>
      <c r="I4" s="98"/>
      <c r="J4" s="99"/>
      <c r="AN4" s="50"/>
      <c r="AO4" s="50"/>
      <c r="AP4" s="50"/>
    </row>
    <row r="5" spans="1:44" s="27" customFormat="1" ht="15" customHeight="1" x14ac:dyDescent="0.25">
      <c r="A5" s="87"/>
      <c r="B5" s="88"/>
      <c r="C5" s="93"/>
      <c r="D5" s="94"/>
      <c r="E5" s="2" t="s">
        <v>6</v>
      </c>
      <c r="F5" s="2" t="s">
        <v>7</v>
      </c>
      <c r="G5" s="97" t="s">
        <v>8</v>
      </c>
      <c r="H5" s="98"/>
      <c r="I5" s="98"/>
      <c r="J5" s="99"/>
      <c r="AN5" s="50"/>
      <c r="AO5" s="50"/>
      <c r="AP5" s="50"/>
    </row>
    <row r="6" spans="1:44" s="27" customFormat="1" x14ac:dyDescent="0.25">
      <c r="A6" s="87"/>
      <c r="B6" s="88"/>
      <c r="C6" s="93"/>
      <c r="D6" s="94"/>
      <c r="E6" s="30">
        <v>1</v>
      </c>
      <c r="F6" s="30" t="s">
        <v>9</v>
      </c>
      <c r="G6" s="108" t="s">
        <v>10</v>
      </c>
      <c r="H6" s="108"/>
      <c r="I6" s="108"/>
      <c r="J6" s="108"/>
      <c r="AN6" s="50"/>
      <c r="AO6" s="50"/>
      <c r="AP6" s="50"/>
    </row>
    <row r="7" spans="1:44" s="27" customFormat="1" ht="84" customHeight="1" x14ac:dyDescent="0.25">
      <c r="A7" s="87"/>
      <c r="B7" s="88"/>
      <c r="C7" s="93"/>
      <c r="D7" s="94"/>
      <c r="E7" s="30">
        <v>2</v>
      </c>
      <c r="F7" s="30" t="s">
        <v>11</v>
      </c>
      <c r="G7" s="108" t="s">
        <v>12</v>
      </c>
      <c r="H7" s="108"/>
      <c r="I7" s="108"/>
      <c r="J7" s="108"/>
      <c r="AN7" s="50"/>
      <c r="AO7" s="50"/>
      <c r="AP7" s="50"/>
    </row>
    <row r="8" spans="1:44" s="27" customFormat="1" ht="63.75" customHeight="1" x14ac:dyDescent="0.25">
      <c r="A8" s="89"/>
      <c r="B8" s="90"/>
      <c r="C8" s="95"/>
      <c r="D8" s="96"/>
      <c r="E8" s="30">
        <v>3</v>
      </c>
      <c r="F8" s="30" t="s">
        <v>13</v>
      </c>
      <c r="G8" s="100" t="s">
        <v>14</v>
      </c>
      <c r="H8" s="101"/>
      <c r="I8" s="101"/>
      <c r="J8" s="101"/>
      <c r="AN8" s="50"/>
      <c r="AO8" s="50"/>
      <c r="AP8" s="50"/>
    </row>
    <row r="9" spans="1:44" s="27" customFormat="1" ht="63.75" customHeight="1" x14ac:dyDescent="0.25">
      <c r="A9" s="42"/>
      <c r="B9" s="42"/>
      <c r="C9" s="43"/>
      <c r="D9" s="43"/>
      <c r="E9" s="30">
        <v>4</v>
      </c>
      <c r="F9" s="30" t="s">
        <v>15</v>
      </c>
      <c r="G9" s="100" t="s">
        <v>16</v>
      </c>
      <c r="H9" s="101"/>
      <c r="I9" s="101"/>
      <c r="J9" s="101"/>
      <c r="AN9" s="50"/>
      <c r="AO9" s="50"/>
      <c r="AP9" s="50"/>
    </row>
    <row r="10" spans="1:44" s="27" customFormat="1" ht="63.75" customHeight="1" x14ac:dyDescent="0.25">
      <c r="A10" s="42"/>
      <c r="B10" s="42"/>
      <c r="C10" s="43"/>
      <c r="D10" s="43"/>
      <c r="E10" s="30">
        <v>5</v>
      </c>
      <c r="F10" s="30" t="s">
        <v>17</v>
      </c>
      <c r="G10" s="133" t="s">
        <v>113</v>
      </c>
      <c r="H10" s="133"/>
      <c r="I10" s="133"/>
      <c r="J10" s="133"/>
      <c r="AN10" s="50"/>
      <c r="AO10" s="50"/>
      <c r="AP10" s="50"/>
    </row>
    <row r="11" spans="1:44" s="27" customFormat="1" x14ac:dyDescent="0.25">
      <c r="AN11" s="50"/>
      <c r="AO11" s="50"/>
      <c r="AP11" s="50"/>
    </row>
    <row r="12" spans="1:44" ht="14.45" customHeight="1" x14ac:dyDescent="0.25">
      <c r="A12" s="81" t="s">
        <v>18</v>
      </c>
      <c r="B12" s="81"/>
      <c r="C12" s="81" t="s">
        <v>19</v>
      </c>
      <c r="D12" s="81"/>
      <c r="E12" s="81"/>
      <c r="F12" s="82" t="s">
        <v>20</v>
      </c>
      <c r="G12" s="82"/>
      <c r="H12" s="82"/>
      <c r="I12" s="82"/>
      <c r="J12" s="82"/>
      <c r="K12" s="82"/>
      <c r="L12" s="82"/>
      <c r="M12" s="82"/>
      <c r="N12" s="82"/>
      <c r="O12" s="82"/>
      <c r="P12" s="82"/>
      <c r="Q12" s="81" t="s">
        <v>21</v>
      </c>
      <c r="R12" s="81"/>
      <c r="S12" s="81"/>
      <c r="T12" s="109" t="s">
        <v>22</v>
      </c>
      <c r="U12" s="110"/>
      <c r="V12" s="110"/>
      <c r="W12" s="110"/>
      <c r="X12" s="111"/>
      <c r="Y12" s="115" t="s">
        <v>23</v>
      </c>
      <c r="Z12" s="116"/>
      <c r="AA12" s="116"/>
      <c r="AB12" s="116"/>
      <c r="AC12" s="117"/>
      <c r="AD12" s="121" t="s">
        <v>24</v>
      </c>
      <c r="AE12" s="122"/>
      <c r="AF12" s="122"/>
      <c r="AG12" s="122"/>
      <c r="AH12" s="123"/>
      <c r="AI12" s="127" t="s">
        <v>25</v>
      </c>
      <c r="AJ12" s="128"/>
      <c r="AK12" s="128"/>
      <c r="AL12" s="128"/>
      <c r="AM12" s="129"/>
      <c r="AN12" s="102" t="s">
        <v>26</v>
      </c>
      <c r="AO12" s="103"/>
      <c r="AP12" s="103"/>
      <c r="AQ12" s="104"/>
    </row>
    <row r="13" spans="1:44" ht="14.45" customHeight="1" x14ac:dyDescent="0.25">
      <c r="A13" s="81"/>
      <c r="B13" s="81"/>
      <c r="C13" s="81"/>
      <c r="D13" s="81"/>
      <c r="E13" s="81"/>
      <c r="F13" s="82"/>
      <c r="G13" s="82"/>
      <c r="H13" s="82"/>
      <c r="I13" s="82"/>
      <c r="J13" s="82"/>
      <c r="K13" s="82"/>
      <c r="L13" s="82"/>
      <c r="M13" s="82"/>
      <c r="N13" s="82"/>
      <c r="O13" s="82"/>
      <c r="P13" s="82"/>
      <c r="Q13" s="81"/>
      <c r="R13" s="81"/>
      <c r="S13" s="81"/>
      <c r="T13" s="112"/>
      <c r="U13" s="113"/>
      <c r="V13" s="113"/>
      <c r="W13" s="113"/>
      <c r="X13" s="114"/>
      <c r="Y13" s="118"/>
      <c r="Z13" s="119"/>
      <c r="AA13" s="119"/>
      <c r="AB13" s="119"/>
      <c r="AC13" s="120"/>
      <c r="AD13" s="124"/>
      <c r="AE13" s="125"/>
      <c r="AF13" s="125"/>
      <c r="AG13" s="125"/>
      <c r="AH13" s="126"/>
      <c r="AI13" s="130"/>
      <c r="AJ13" s="131"/>
      <c r="AK13" s="131"/>
      <c r="AL13" s="131"/>
      <c r="AM13" s="132"/>
      <c r="AN13" s="105"/>
      <c r="AO13" s="106"/>
      <c r="AP13" s="106"/>
      <c r="AQ13" s="107"/>
    </row>
    <row r="14" spans="1:44" ht="45" x14ac:dyDescent="0.25">
      <c r="A14" s="2" t="s">
        <v>27</v>
      </c>
      <c r="B14" s="2" t="s">
        <v>28</v>
      </c>
      <c r="C14" s="2" t="s">
        <v>29</v>
      </c>
      <c r="D14" s="2" t="s">
        <v>30</v>
      </c>
      <c r="E14" s="2" t="s">
        <v>31</v>
      </c>
      <c r="F14" s="17" t="s">
        <v>32</v>
      </c>
      <c r="G14" s="17" t="s">
        <v>33</v>
      </c>
      <c r="H14" s="17" t="s">
        <v>34</v>
      </c>
      <c r="I14" s="17" t="s">
        <v>35</v>
      </c>
      <c r="J14" s="17" t="s">
        <v>36</v>
      </c>
      <c r="K14" s="17" t="s">
        <v>37</v>
      </c>
      <c r="L14" s="17" t="s">
        <v>38</v>
      </c>
      <c r="M14" s="17" t="s">
        <v>39</v>
      </c>
      <c r="N14" s="17" t="s">
        <v>40</v>
      </c>
      <c r="O14" s="17" t="s">
        <v>41</v>
      </c>
      <c r="P14" s="17" t="s">
        <v>42</v>
      </c>
      <c r="Q14" s="2" t="s">
        <v>43</v>
      </c>
      <c r="R14" s="2" t="s">
        <v>44</v>
      </c>
      <c r="S14" s="2" t="s">
        <v>45</v>
      </c>
      <c r="T14" s="3" t="s">
        <v>46</v>
      </c>
      <c r="U14" s="3" t="s">
        <v>47</v>
      </c>
      <c r="V14" s="3" t="s">
        <v>48</v>
      </c>
      <c r="W14" s="3" t="s">
        <v>49</v>
      </c>
      <c r="X14" s="3" t="s">
        <v>50</v>
      </c>
      <c r="Y14" s="20" t="s">
        <v>46</v>
      </c>
      <c r="Z14" s="20" t="s">
        <v>47</v>
      </c>
      <c r="AA14" s="20" t="s">
        <v>48</v>
      </c>
      <c r="AB14" s="20" t="s">
        <v>49</v>
      </c>
      <c r="AC14" s="20" t="s">
        <v>50</v>
      </c>
      <c r="AD14" s="21" t="s">
        <v>46</v>
      </c>
      <c r="AE14" s="21" t="s">
        <v>47</v>
      </c>
      <c r="AF14" s="21" t="s">
        <v>48</v>
      </c>
      <c r="AG14" s="21" t="s">
        <v>49</v>
      </c>
      <c r="AH14" s="21" t="s">
        <v>50</v>
      </c>
      <c r="AI14" s="22" t="s">
        <v>46</v>
      </c>
      <c r="AJ14" s="22" t="s">
        <v>47</v>
      </c>
      <c r="AK14" s="22" t="s">
        <v>48</v>
      </c>
      <c r="AL14" s="22" t="s">
        <v>49</v>
      </c>
      <c r="AM14" s="22" t="s">
        <v>50</v>
      </c>
      <c r="AN14" s="4" t="s">
        <v>46</v>
      </c>
      <c r="AO14" s="4" t="s">
        <v>47</v>
      </c>
      <c r="AP14" s="4" t="s">
        <v>48</v>
      </c>
      <c r="AQ14" s="4" t="s">
        <v>49</v>
      </c>
    </row>
    <row r="15" spans="1:44" s="24" customFormat="1" ht="409.5" x14ac:dyDescent="0.25">
      <c r="A15" s="19">
        <v>1</v>
      </c>
      <c r="B15" s="31" t="s">
        <v>51</v>
      </c>
      <c r="C15" s="23" t="s">
        <v>52</v>
      </c>
      <c r="D15" s="18" t="s">
        <v>53</v>
      </c>
      <c r="E15" s="18" t="s">
        <v>54</v>
      </c>
      <c r="F15" s="18" t="s">
        <v>55</v>
      </c>
      <c r="G15" s="18" t="s">
        <v>56</v>
      </c>
      <c r="H15" s="25">
        <v>1</v>
      </c>
      <c r="I15" s="18" t="s">
        <v>57</v>
      </c>
      <c r="J15" s="18" t="s">
        <v>58</v>
      </c>
      <c r="K15" s="25">
        <v>0.1</v>
      </c>
      <c r="L15" s="25">
        <v>0.25</v>
      </c>
      <c r="M15" s="25">
        <v>0.3</v>
      </c>
      <c r="N15" s="25">
        <v>0.35</v>
      </c>
      <c r="O15" s="25">
        <v>1</v>
      </c>
      <c r="P15" s="18" t="s">
        <v>59</v>
      </c>
      <c r="Q15" s="18" t="s">
        <v>60</v>
      </c>
      <c r="R15" s="18" t="s">
        <v>61</v>
      </c>
      <c r="S15" s="18" t="s">
        <v>62</v>
      </c>
      <c r="T15" s="32">
        <f>K15</f>
        <v>0.1</v>
      </c>
      <c r="U15" s="35">
        <v>0.1</v>
      </c>
      <c r="V15" s="36">
        <f>IF(U15/T15&gt;100%,100%,U15/T15)</f>
        <v>1</v>
      </c>
      <c r="W15" s="33" t="s">
        <v>63</v>
      </c>
      <c r="X15" s="19" t="s">
        <v>64</v>
      </c>
      <c r="Y15" s="32">
        <f>L15</f>
        <v>0.25</v>
      </c>
      <c r="Z15" s="35">
        <v>0.25</v>
      </c>
      <c r="AA15" s="36">
        <f>IF(Z15/Y15&gt;100%,100%,Z15/Y15)</f>
        <v>1</v>
      </c>
      <c r="AB15" s="44" t="s">
        <v>65</v>
      </c>
      <c r="AC15" s="19" t="s">
        <v>114</v>
      </c>
      <c r="AD15" s="32">
        <f>M15</f>
        <v>0.3</v>
      </c>
      <c r="AE15" s="19">
        <v>0</v>
      </c>
      <c r="AF15" s="19">
        <f>IF(AE15/AD15&gt;100%,100%,AE15/AD15)</f>
        <v>0</v>
      </c>
      <c r="AG15" s="19"/>
      <c r="AH15" s="19"/>
      <c r="AI15" s="32">
        <f>N15</f>
        <v>0.35</v>
      </c>
      <c r="AJ15" s="19">
        <v>0</v>
      </c>
      <c r="AK15" s="19">
        <f>IF(AJ15/AI15&gt;100%,100%,AJ15/AI15)</f>
        <v>0</v>
      </c>
      <c r="AL15" s="19"/>
      <c r="AM15" s="19"/>
      <c r="AN15" s="32">
        <f>O15</f>
        <v>1</v>
      </c>
      <c r="AO15" s="35">
        <f>SUM(U15,Z15,AE15,AJ15)</f>
        <v>0.35</v>
      </c>
      <c r="AP15" s="46">
        <f>IF(AO15/AN15&gt;100%,100%,AO15/AN15)</f>
        <v>0.35</v>
      </c>
      <c r="AQ15" s="44" t="s">
        <v>65</v>
      </c>
      <c r="AR15" s="34"/>
    </row>
    <row r="16" spans="1:44" s="24" customFormat="1" ht="123" customHeight="1" x14ac:dyDescent="0.25">
      <c r="A16" s="19">
        <v>2</v>
      </c>
      <c r="B16" s="18" t="s">
        <v>51</v>
      </c>
      <c r="C16" s="23" t="s">
        <v>66</v>
      </c>
      <c r="D16" s="31" t="s">
        <v>67</v>
      </c>
      <c r="E16" s="18" t="s">
        <v>54</v>
      </c>
      <c r="F16" s="18" t="s">
        <v>68</v>
      </c>
      <c r="G16" s="18" t="s">
        <v>69</v>
      </c>
      <c r="H16" s="25">
        <v>1</v>
      </c>
      <c r="I16" s="18" t="s">
        <v>57</v>
      </c>
      <c r="J16" s="18" t="s">
        <v>70</v>
      </c>
      <c r="K16" s="25">
        <v>0.1</v>
      </c>
      <c r="L16" s="25">
        <v>0.25</v>
      </c>
      <c r="M16" s="25">
        <v>0.3</v>
      </c>
      <c r="N16" s="25">
        <v>0.35</v>
      </c>
      <c r="O16" s="25">
        <v>1</v>
      </c>
      <c r="P16" s="18" t="s">
        <v>59</v>
      </c>
      <c r="Q16" s="18" t="s">
        <v>71</v>
      </c>
      <c r="R16" s="18" t="s">
        <v>72</v>
      </c>
      <c r="S16" s="18" t="s">
        <v>73</v>
      </c>
      <c r="T16" s="32">
        <f>K16</f>
        <v>0.1</v>
      </c>
      <c r="U16" s="35">
        <v>0.1</v>
      </c>
      <c r="V16" s="37">
        <f>IF(U16/T16&gt;100%,100%,U16/T16)</f>
        <v>1</v>
      </c>
      <c r="W16" s="33" t="s">
        <v>74</v>
      </c>
      <c r="X16" s="19" t="s">
        <v>75</v>
      </c>
      <c r="Y16" s="32">
        <f>L16</f>
        <v>0.25</v>
      </c>
      <c r="Z16" s="35">
        <v>0.25</v>
      </c>
      <c r="AA16" s="36">
        <f>IF(Z16/Y16&gt;100%,100%,Z16/Y16)</f>
        <v>1</v>
      </c>
      <c r="AB16" s="44" t="s">
        <v>76</v>
      </c>
      <c r="AC16" s="19" t="s">
        <v>115</v>
      </c>
      <c r="AD16" s="32">
        <f>M16</f>
        <v>0.3</v>
      </c>
      <c r="AE16" s="19">
        <v>0</v>
      </c>
      <c r="AF16" s="19">
        <f>IF(AE16/AD16&gt;100%,100%,AE16/AD16)</f>
        <v>0</v>
      </c>
      <c r="AG16" s="19"/>
      <c r="AH16" s="19"/>
      <c r="AI16" s="32">
        <f>N16</f>
        <v>0.35</v>
      </c>
      <c r="AJ16" s="19">
        <v>0</v>
      </c>
      <c r="AK16" s="19">
        <f>IF(AJ16/AI16&gt;100%,100%,AJ16/AI16)</f>
        <v>0</v>
      </c>
      <c r="AL16" s="19"/>
      <c r="AM16" s="19"/>
      <c r="AN16" s="32">
        <f>O16</f>
        <v>1</v>
      </c>
      <c r="AO16" s="47">
        <f>SUM(U16,Z16,AE16,AJ16)</f>
        <v>0.35</v>
      </c>
      <c r="AP16" s="46">
        <f>IF(AO16/AN16&gt;100%,100%,AO16/AN16)</f>
        <v>0.35</v>
      </c>
      <c r="AQ16" s="48" t="s">
        <v>76</v>
      </c>
      <c r="AR16" s="34"/>
    </row>
    <row r="17" spans="1:43" s="5" customFormat="1" ht="15.75" x14ac:dyDescent="0.25">
      <c r="A17" s="10"/>
      <c r="B17" s="10"/>
      <c r="C17" s="10"/>
      <c r="D17" s="13" t="s">
        <v>77</v>
      </c>
      <c r="E17" s="10"/>
      <c r="F17" s="10"/>
      <c r="G17" s="10"/>
      <c r="H17" s="10"/>
      <c r="I17" s="10"/>
      <c r="J17" s="10"/>
      <c r="K17" s="15"/>
      <c r="L17" s="15"/>
      <c r="M17" s="15"/>
      <c r="N17" s="15"/>
      <c r="O17" s="15"/>
      <c r="P17" s="10"/>
      <c r="Q17" s="10"/>
      <c r="R17" s="10"/>
      <c r="S17" s="10"/>
      <c r="T17" s="15"/>
      <c r="U17" s="15"/>
      <c r="V17" s="38">
        <f>AVERAGE(V15:V16)*80%</f>
        <v>0.8</v>
      </c>
      <c r="W17" s="15"/>
      <c r="X17" s="15"/>
      <c r="Y17" s="15"/>
      <c r="Z17" s="15"/>
      <c r="AA17" s="15">
        <f>AVERAGE(AA15:AA16)*80%</f>
        <v>0.8</v>
      </c>
      <c r="AB17" s="15"/>
      <c r="AC17" s="15"/>
      <c r="AD17" s="15"/>
      <c r="AE17" s="15"/>
      <c r="AF17" s="15">
        <f>AVERAGE(AF15:AF16)*80%</f>
        <v>0</v>
      </c>
      <c r="AG17" s="15"/>
      <c r="AH17" s="15"/>
      <c r="AI17" s="15"/>
      <c r="AJ17" s="15"/>
      <c r="AK17" s="15">
        <f>AVERAGE(AK15:AK16)*80%</f>
        <v>0</v>
      </c>
      <c r="AL17" s="10"/>
      <c r="AM17" s="10"/>
      <c r="AN17" s="49"/>
      <c r="AO17" s="49"/>
      <c r="AP17" s="38">
        <f>AVERAGE(AP15:AP16)*80%</f>
        <v>0.27999999999999997</v>
      </c>
      <c r="AQ17" s="10"/>
    </row>
    <row r="18" spans="1:43" s="24" customFormat="1" ht="255" x14ac:dyDescent="0.25">
      <c r="A18" s="26">
        <v>7</v>
      </c>
      <c r="B18" s="55" t="s">
        <v>78</v>
      </c>
      <c r="C18" s="56" t="s">
        <v>79</v>
      </c>
      <c r="D18" s="55" t="s">
        <v>80</v>
      </c>
      <c r="E18" s="55" t="s">
        <v>81</v>
      </c>
      <c r="F18" s="55" t="s">
        <v>82</v>
      </c>
      <c r="G18" s="55" t="s">
        <v>83</v>
      </c>
      <c r="H18" s="55" t="s">
        <v>84</v>
      </c>
      <c r="I18" s="57" t="s">
        <v>85</v>
      </c>
      <c r="J18" s="58" t="s">
        <v>82</v>
      </c>
      <c r="K18" s="59" t="s">
        <v>86</v>
      </c>
      <c r="L18" s="59">
        <v>0.8</v>
      </c>
      <c r="M18" s="59" t="s">
        <v>86</v>
      </c>
      <c r="N18" s="59">
        <v>0.8</v>
      </c>
      <c r="O18" s="59">
        <v>0.8</v>
      </c>
      <c r="P18" s="55" t="s">
        <v>59</v>
      </c>
      <c r="Q18" s="55" t="s">
        <v>87</v>
      </c>
      <c r="R18" s="55" t="s">
        <v>88</v>
      </c>
      <c r="S18" s="55" t="s">
        <v>89</v>
      </c>
      <c r="T18" s="60" t="s">
        <v>86</v>
      </c>
      <c r="U18" s="61">
        <v>0</v>
      </c>
      <c r="V18" s="62" t="s">
        <v>90</v>
      </c>
      <c r="W18" s="55"/>
      <c r="X18" s="55"/>
      <c r="Y18" s="63">
        <f>L18</f>
        <v>0.8</v>
      </c>
      <c r="Z18" s="64">
        <v>0.3</v>
      </c>
      <c r="AA18" s="65">
        <f>IF(Z18/Y18&gt;100%,100%,Z18/Y18)</f>
        <v>0.37499999999999994</v>
      </c>
      <c r="AB18" s="55" t="s">
        <v>91</v>
      </c>
      <c r="AC18" s="55" t="s">
        <v>116</v>
      </c>
      <c r="AD18" s="66" t="str">
        <f>M18</f>
        <v>No programada</v>
      </c>
      <c r="AE18" s="55">
        <v>0</v>
      </c>
      <c r="AF18" s="55" t="e">
        <f>IF(AE18/AD18&gt;100%,100%,AE18/AD18)</f>
        <v>#VALUE!</v>
      </c>
      <c r="AG18" s="55"/>
      <c r="AH18" s="55"/>
      <c r="AI18" s="66">
        <f>N18</f>
        <v>0.8</v>
      </c>
      <c r="AJ18" s="55">
        <v>0</v>
      </c>
      <c r="AK18" s="55">
        <f>IF(AJ18/AI18&gt;100%,100%,AJ18/AI18)</f>
        <v>0</v>
      </c>
      <c r="AL18" s="55"/>
      <c r="AM18" s="55"/>
      <c r="AN18" s="67">
        <f>O18</f>
        <v>0.8</v>
      </c>
      <c r="AO18" s="68">
        <f>AVERAGE(Z18,AJ18)</f>
        <v>0.15</v>
      </c>
      <c r="AP18" s="69">
        <f>IF(AO18/AN18&gt;100%,100%,AO18/AN18)</f>
        <v>0.18749999999999997</v>
      </c>
      <c r="AQ18" s="55" t="s">
        <v>91</v>
      </c>
    </row>
    <row r="19" spans="1:43" s="24" customFormat="1" ht="105" x14ac:dyDescent="0.25">
      <c r="A19" s="26">
        <v>7</v>
      </c>
      <c r="B19" s="55" t="s">
        <v>78</v>
      </c>
      <c r="C19" s="56" t="s">
        <v>92</v>
      </c>
      <c r="D19" s="55" t="s">
        <v>93</v>
      </c>
      <c r="E19" s="55" t="s">
        <v>81</v>
      </c>
      <c r="F19" s="55" t="s">
        <v>94</v>
      </c>
      <c r="G19" s="55" t="s">
        <v>95</v>
      </c>
      <c r="H19" s="55" t="s">
        <v>96</v>
      </c>
      <c r="I19" s="57" t="s">
        <v>57</v>
      </c>
      <c r="J19" s="57" t="s">
        <v>94</v>
      </c>
      <c r="K19" s="70">
        <v>0</v>
      </c>
      <c r="L19" s="70">
        <v>0.5</v>
      </c>
      <c r="M19" s="70">
        <v>0.25</v>
      </c>
      <c r="N19" s="70">
        <v>0.25</v>
      </c>
      <c r="O19" s="70">
        <v>1</v>
      </c>
      <c r="P19" s="55" t="s">
        <v>59</v>
      </c>
      <c r="Q19" s="55" t="s">
        <v>97</v>
      </c>
      <c r="R19" s="55" t="s">
        <v>98</v>
      </c>
      <c r="S19" s="55" t="s">
        <v>89</v>
      </c>
      <c r="T19" s="71">
        <v>0</v>
      </c>
      <c r="U19" s="61">
        <v>0</v>
      </c>
      <c r="V19" s="62" t="s">
        <v>90</v>
      </c>
      <c r="W19" s="55"/>
      <c r="X19" s="55"/>
      <c r="Y19" s="63">
        <f>L19</f>
        <v>0.5</v>
      </c>
      <c r="Z19" s="64">
        <v>0.5</v>
      </c>
      <c r="AA19" s="65">
        <f>IF(Z19/Y19&gt;100%,100%,Z19/Y19)</f>
        <v>1</v>
      </c>
      <c r="AB19" s="72" t="s">
        <v>99</v>
      </c>
      <c r="AC19" s="55" t="s">
        <v>100</v>
      </c>
      <c r="AD19" s="66">
        <f>M19</f>
        <v>0.25</v>
      </c>
      <c r="AE19" s="55">
        <v>0</v>
      </c>
      <c r="AF19" s="55">
        <f>IF(AE19/AD19&gt;100%,100%,AE19/AD19)</f>
        <v>0</v>
      </c>
      <c r="AG19" s="55"/>
      <c r="AH19" s="55"/>
      <c r="AI19" s="66">
        <f>N19</f>
        <v>0.25</v>
      </c>
      <c r="AJ19" s="55">
        <v>0</v>
      </c>
      <c r="AK19" s="55">
        <f>IF(AJ19/AI19&gt;100%,100%,AJ19/AI19)</f>
        <v>0</v>
      </c>
      <c r="AL19" s="55"/>
      <c r="AM19" s="55"/>
      <c r="AN19" s="67">
        <f>O19</f>
        <v>1</v>
      </c>
      <c r="AO19" s="68">
        <f>SUM(U19,Z19,AE19,AJ19)</f>
        <v>0.5</v>
      </c>
      <c r="AP19" s="69">
        <f>IF(AO19/AN19&gt;100%,100%,AO19/AN19)</f>
        <v>0.5</v>
      </c>
      <c r="AQ19" s="72" t="s">
        <v>99</v>
      </c>
    </row>
    <row r="20" spans="1:43" s="24" customFormat="1" ht="165" x14ac:dyDescent="0.25">
      <c r="A20" s="26">
        <v>7</v>
      </c>
      <c r="B20" s="55" t="s">
        <v>78</v>
      </c>
      <c r="C20" s="56" t="s">
        <v>101</v>
      </c>
      <c r="D20" s="55" t="s">
        <v>102</v>
      </c>
      <c r="E20" s="55" t="s">
        <v>81</v>
      </c>
      <c r="F20" s="55" t="s">
        <v>103</v>
      </c>
      <c r="G20" s="55" t="s">
        <v>104</v>
      </c>
      <c r="H20" s="55" t="s">
        <v>105</v>
      </c>
      <c r="I20" s="57" t="s">
        <v>57</v>
      </c>
      <c r="J20" s="57" t="s">
        <v>103</v>
      </c>
      <c r="K20" s="73">
        <v>0</v>
      </c>
      <c r="L20" s="73">
        <v>1</v>
      </c>
      <c r="M20" s="73">
        <v>1</v>
      </c>
      <c r="N20" s="73">
        <v>0</v>
      </c>
      <c r="O20" s="73">
        <v>2</v>
      </c>
      <c r="P20" s="55" t="s">
        <v>59</v>
      </c>
      <c r="Q20" s="55" t="s">
        <v>106</v>
      </c>
      <c r="R20" s="55" t="s">
        <v>106</v>
      </c>
      <c r="S20" s="55" t="s">
        <v>107</v>
      </c>
      <c r="T20" s="74">
        <v>0</v>
      </c>
      <c r="U20" s="75">
        <v>0</v>
      </c>
      <c r="V20" s="62" t="s">
        <v>90</v>
      </c>
      <c r="W20" s="55"/>
      <c r="X20" s="55"/>
      <c r="Y20" s="66">
        <f>L20</f>
        <v>1</v>
      </c>
      <c r="Z20" s="66">
        <v>1</v>
      </c>
      <c r="AA20" s="65">
        <f>IF(Z20/Y20&gt;100%,100%,Z20/Y20)</f>
        <v>1</v>
      </c>
      <c r="AB20" s="76" t="s">
        <v>118</v>
      </c>
      <c r="AC20" s="76" t="s">
        <v>117</v>
      </c>
      <c r="AD20" s="66">
        <f>M20</f>
        <v>1</v>
      </c>
      <c r="AE20" s="55">
        <v>0</v>
      </c>
      <c r="AF20" s="55">
        <f>IF(AE20/AD20&gt;100%,100%,AE20/AD20)</f>
        <v>0</v>
      </c>
      <c r="AG20" s="55"/>
      <c r="AH20" s="55"/>
      <c r="AI20" s="66">
        <f>N20</f>
        <v>0</v>
      </c>
      <c r="AJ20" s="55">
        <v>0</v>
      </c>
      <c r="AK20" s="55" t="e">
        <f>IF(AJ20/AI20&gt;100%,100%,AJ20/AI20)</f>
        <v>#DIV/0!</v>
      </c>
      <c r="AL20" s="55"/>
      <c r="AM20" s="55"/>
      <c r="AN20" s="56">
        <f>O20</f>
        <v>2</v>
      </c>
      <c r="AO20" s="68">
        <f>SUM(U20,Z20,AE20,AJ20)</f>
        <v>1</v>
      </c>
      <c r="AP20" s="69">
        <f>IF(AO20/AN20&gt;100%,100%,AO20/AN20)</f>
        <v>0.5</v>
      </c>
      <c r="AQ20" s="55" t="s">
        <v>108</v>
      </c>
    </row>
    <row r="21" spans="1:43" s="5" customFormat="1" ht="15.75" x14ac:dyDescent="0.25">
      <c r="A21" s="10"/>
      <c r="B21" s="10"/>
      <c r="C21" s="10"/>
      <c r="D21" s="11" t="s">
        <v>109</v>
      </c>
      <c r="E21" s="11"/>
      <c r="F21" s="11"/>
      <c r="G21" s="11"/>
      <c r="H21" s="11"/>
      <c r="I21" s="11"/>
      <c r="J21" s="11"/>
      <c r="K21" s="12"/>
      <c r="L21" s="12"/>
      <c r="M21" s="12"/>
      <c r="N21" s="12"/>
      <c r="O21" s="12"/>
      <c r="P21" s="11"/>
      <c r="Q21" s="10"/>
      <c r="R21" s="10"/>
      <c r="S21" s="10"/>
      <c r="T21" s="12"/>
      <c r="U21" s="12"/>
      <c r="V21" s="39">
        <v>0.2</v>
      </c>
      <c r="W21" s="10"/>
      <c r="X21" s="10"/>
      <c r="Y21" s="12"/>
      <c r="Z21" s="12"/>
      <c r="AA21" s="45">
        <f>AVERAGE(AA18:AA20)*20%</f>
        <v>0.15833333333333333</v>
      </c>
      <c r="AB21" s="10"/>
      <c r="AC21" s="10"/>
      <c r="AD21" s="12"/>
      <c r="AE21" s="12"/>
      <c r="AF21" s="14" t="e">
        <f>AVERAGE(AF18:AF20)*20%</f>
        <v>#VALUE!</v>
      </c>
      <c r="AG21" s="10"/>
      <c r="AH21" s="10"/>
      <c r="AI21" s="12"/>
      <c r="AJ21" s="12"/>
      <c r="AK21" s="14" t="e">
        <f>AVERAGE(AK18:AK20)*20%</f>
        <v>#DIV/0!</v>
      </c>
      <c r="AL21" s="10"/>
      <c r="AM21" s="10"/>
      <c r="AN21" s="52"/>
      <c r="AO21" s="52"/>
      <c r="AP21" s="38">
        <f>AVERAGE(AP18:AP20)*20%</f>
        <v>7.9166666666666663E-2</v>
      </c>
      <c r="AQ21" s="10"/>
    </row>
    <row r="22" spans="1:43" s="9" customFormat="1" ht="18.75" x14ac:dyDescent="0.3">
      <c r="A22" s="6"/>
      <c r="B22" s="6"/>
      <c r="C22" s="6"/>
      <c r="D22" s="7" t="s">
        <v>110</v>
      </c>
      <c r="E22" s="6"/>
      <c r="F22" s="6"/>
      <c r="G22" s="6"/>
      <c r="H22" s="6"/>
      <c r="I22" s="6"/>
      <c r="J22" s="6"/>
      <c r="K22" s="8"/>
      <c r="L22" s="8"/>
      <c r="M22" s="8"/>
      <c r="N22" s="8"/>
      <c r="O22" s="8"/>
      <c r="P22" s="6"/>
      <c r="Q22" s="6"/>
      <c r="R22" s="6"/>
      <c r="S22" s="6"/>
      <c r="T22" s="8"/>
      <c r="U22" s="8"/>
      <c r="V22" s="40">
        <f>V17+V21</f>
        <v>1</v>
      </c>
      <c r="W22" s="6"/>
      <c r="X22" s="6"/>
      <c r="Y22" s="8"/>
      <c r="Z22" s="8"/>
      <c r="AA22" s="77">
        <f>AA17+AA21</f>
        <v>0.95833333333333337</v>
      </c>
      <c r="AB22" s="6"/>
      <c r="AC22" s="6"/>
      <c r="AD22" s="8"/>
      <c r="AE22" s="8"/>
      <c r="AF22" s="16" t="e">
        <f>AF17+AF21</f>
        <v>#VALUE!</v>
      </c>
      <c r="AG22" s="6"/>
      <c r="AH22" s="6"/>
      <c r="AI22" s="8"/>
      <c r="AJ22" s="8"/>
      <c r="AK22" s="16" t="e">
        <f>AK17+AK21</f>
        <v>#DIV/0!</v>
      </c>
      <c r="AL22" s="6"/>
      <c r="AM22" s="6"/>
      <c r="AN22" s="53"/>
      <c r="AO22" s="53"/>
      <c r="AP22" s="41">
        <f>AP17+AP21</f>
        <v>0.35916666666666663</v>
      </c>
      <c r="AQ22" s="6"/>
    </row>
  </sheetData>
  <mergeCells count="21">
    <mergeCell ref="AN12:AQ13"/>
    <mergeCell ref="A12:B13"/>
    <mergeCell ref="Q12:S13"/>
    <mergeCell ref="G5:J5"/>
    <mergeCell ref="G6:J6"/>
    <mergeCell ref="T12:X13"/>
    <mergeCell ref="Y12:AC13"/>
    <mergeCell ref="AD12:AH13"/>
    <mergeCell ref="AI12:AM13"/>
    <mergeCell ref="G7:J7"/>
    <mergeCell ref="G10:J10"/>
    <mergeCell ref="A1:J1"/>
    <mergeCell ref="K1:O1"/>
    <mergeCell ref="C12:E13"/>
    <mergeCell ref="F12:P13"/>
    <mergeCell ref="A2:J2"/>
    <mergeCell ref="A4:B8"/>
    <mergeCell ref="C4:D8"/>
    <mergeCell ref="E4:J4"/>
    <mergeCell ref="G8:J8"/>
    <mergeCell ref="G9:J9"/>
  </mergeCells>
  <dataValidations count="1">
    <dataValidation allowBlank="1" showInputMessage="1" showErrorMessage="1" error="Escriba un texto " promptTitle="Cualquier contenido" sqref="E14 E3:E11" xr:uid="{00000000-0002-0000-0000-000000000000}"/>
  </dataValidations>
  <hyperlinks>
    <hyperlink ref="AB19" r:id="rId1" xr:uid="{BD7DFF91-C818-4EC3-B509-C438574E497B}"/>
    <hyperlink ref="AQ19" r:id="rId2" xr:uid="{7955D3E0-5173-4530-8C08-61747234A344}"/>
    <hyperlink ref="AC20" r:id="rId3" xr:uid="{C4869170-E5AE-46D1-9A26-34B35BAAF3FB}"/>
  </hyperlinks>
  <pageMargins left="0.7" right="0.7" top="0.75" bottom="0.75" header="0.3" footer="0.3"/>
  <pageSetup paperSize="9" orientation="portrait" r:id="rId4"/>
  <ignoredErrors>
    <ignoredError sqref="V17" formula="1"/>
  </ignoredError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31</v>
      </c>
    </row>
    <row r="2" spans="1:1" x14ac:dyDescent="0.25">
      <c r="A2" t="s">
        <v>111</v>
      </c>
    </row>
    <row r="3" spans="1:1" x14ac:dyDescent="0.25">
      <c r="A3" t="s">
        <v>112</v>
      </c>
    </row>
    <row r="4" spans="1:1" x14ac:dyDescent="0.25">
      <c r="A4" t="s">
        <v>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12C05E-7243-45B2-BF6B-49618CA971DB}">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2023-08-03T17:13:08Z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