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120" documentId="11_D1C1D6DC405D9279636A9F6DB9FA4FF3A6B91114" xr6:coauthVersionLast="47" xr6:coauthVersionMax="47" xr10:uidLastSave="{7CE19E52-A001-4F12-A2E3-8CBE27A46F1A}"/>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4" i="1" l="1"/>
  <c r="AP24" i="1" s="1"/>
  <c r="AN24" i="1"/>
  <c r="AI24" i="1"/>
  <c r="AK24" i="1" s="1"/>
  <c r="AD24" i="1"/>
  <c r="AF24" i="1" s="1"/>
  <c r="Y24" i="1"/>
  <c r="AA24" i="1" s="1"/>
  <c r="T24" i="1"/>
  <c r="AO23" i="1"/>
  <c r="AP23" i="1" s="1"/>
  <c r="AN23" i="1"/>
  <c r="AI23" i="1"/>
  <c r="AK23" i="1" s="1"/>
  <c r="AD23" i="1"/>
  <c r="AF23" i="1" s="1"/>
  <c r="AA23" i="1"/>
  <c r="Y23" i="1"/>
  <c r="T23" i="1"/>
  <c r="AO22" i="1"/>
  <c r="AP22" i="1" s="1"/>
  <c r="AN22" i="1"/>
  <c r="AI22" i="1"/>
  <c r="AK22" i="1" s="1"/>
  <c r="AD22" i="1"/>
  <c r="AF22" i="1" s="1"/>
  <c r="Y22" i="1"/>
  <c r="AA22" i="1" s="1"/>
  <c r="T22" i="1"/>
  <c r="AN14" i="1"/>
  <c r="AP14" i="1" s="1"/>
  <c r="V14" i="1"/>
  <c r="AN15" i="1"/>
  <c r="AP15" i="1" s="1"/>
  <c r="AN16" i="1"/>
  <c r="AP16" i="1" s="1"/>
  <c r="AN18" i="1"/>
  <c r="AP18" i="1" s="1"/>
  <c r="AK18" i="1"/>
  <c r="AF18" i="1"/>
  <c r="AA18" i="1"/>
  <c r="V18" i="1"/>
  <c r="AF25" i="1" l="1"/>
  <c r="V25" i="1"/>
  <c r="V15" i="1"/>
  <c r="V17" i="1"/>
  <c r="V19" i="1"/>
  <c r="V20" i="1"/>
  <c r="AN17" i="1"/>
  <c r="AP17" i="1" s="1"/>
  <c r="AN19" i="1"/>
  <c r="AP19" i="1" s="1"/>
  <c r="AN20" i="1"/>
  <c r="AP20" i="1" s="1"/>
  <c r="AK14" i="1"/>
  <c r="AI17" i="1"/>
  <c r="AK17" i="1" s="1"/>
  <c r="AI19" i="1"/>
  <c r="AK19" i="1" s="1"/>
  <c r="AI20" i="1"/>
  <c r="AK20" i="1" s="1"/>
  <c r="AD20" i="1"/>
  <c r="AF20" i="1" s="1"/>
  <c r="AD19" i="1"/>
  <c r="AF19" i="1" s="1"/>
  <c r="AD17" i="1"/>
  <c r="AF17" i="1" s="1"/>
  <c r="AF14" i="1"/>
  <c r="Y20" i="1"/>
  <c r="AA20" i="1" s="1"/>
  <c r="Y19" i="1"/>
  <c r="AA19" i="1" s="1"/>
  <c r="Y17" i="1"/>
  <c r="AA17" i="1" s="1"/>
  <c r="AA14" i="1"/>
  <c r="AK25" i="1" l="1"/>
  <c r="AA25" i="1"/>
  <c r="AP25" i="1"/>
  <c r="V21" i="1"/>
  <c r="V26" i="1" s="1"/>
  <c r="AA21" i="1"/>
  <c r="AP21" i="1"/>
  <c r="AK21" i="1"/>
  <c r="AF21" i="1"/>
  <c r="AF26" i="1" s="1"/>
  <c r="AK26" i="1" l="1"/>
  <c r="AA26" i="1"/>
  <c r="A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3" authorId="0" shapeId="0" xr:uid="{00000000-0006-0000-0000-000005000000}">
      <text>
        <r>
          <rPr>
            <b/>
            <sz val="9"/>
            <color indexed="81"/>
            <rFont val="Tahoma"/>
            <family val="2"/>
          </rPr>
          <t>Incluya el número del objetivo estratégico, de acuerdo con lo adoptado en el Plan Estratégico Institucional</t>
        </r>
      </text>
    </comment>
    <comment ref="B13"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3" authorId="0" shapeId="0" xr:uid="{00000000-0006-0000-0000-000007000000}">
      <text>
        <r>
          <rPr>
            <b/>
            <sz val="9"/>
            <color indexed="81"/>
            <rFont val="Tahoma"/>
            <family val="2"/>
          </rPr>
          <t>Escriba el número de la meta, en orden consecutivo</t>
        </r>
      </text>
    </comment>
    <comment ref="D13"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indexed="81"/>
            <rFont val="Tahoma"/>
            <family val="2"/>
          </rPr>
          <t>Indique un nombre corto que refleje lo que pretende medir. 
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family val="2"/>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family val="2"/>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family val="2"/>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family val="2"/>
          </rPr>
          <t xml:space="preserve">Indicar el nombre concreto de la evidencia aportada. </t>
        </r>
      </text>
    </comment>
    <comment ref="AN13" authorId="0" shapeId="0" xr:uid="{00000000-0006-0000-0000-00002C000000}">
      <text>
        <r>
          <rPr>
            <b/>
            <sz val="9"/>
            <color indexed="81"/>
            <rFont val="Tahoma"/>
            <family val="2"/>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family val="2"/>
          </rPr>
          <t>Es la descripción detallada de los avances y logros obtenidos con la ejecución de la meta acumulados para la vigencia</t>
        </r>
      </text>
    </comment>
    <comment ref="D21" authorId="0" shapeId="0" xr:uid="{00000000-0006-0000-0000-000030000000}">
      <text>
        <r>
          <rPr>
            <b/>
            <sz val="9"/>
            <color indexed="81"/>
            <rFont val="Tahoma"/>
            <family val="2"/>
          </rPr>
          <t>Promedio obtenido para el periodo x 80%</t>
        </r>
      </text>
    </comment>
    <comment ref="D25" authorId="0" shapeId="0" xr:uid="{00000000-0006-0000-0000-000031000000}">
      <text>
        <r>
          <rPr>
            <b/>
            <sz val="9"/>
            <color indexed="81"/>
            <rFont val="Tahoma"/>
            <family val="2"/>
          </rPr>
          <t>Promedio obtenido en las metas transversales para el periodo x 20%</t>
        </r>
      </text>
    </comment>
    <comment ref="D26"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<sst xmlns="http://schemas.openxmlformats.org/spreadsheetml/2006/main" count="242" uniqueCount="156">
  <si>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SERVICIO A LA CIUDADANÍA</t>
    </r>
  </si>
  <si>
    <r>
      <rPr>
        <b/>
        <sz val="11"/>
        <color rgb="FF000000"/>
        <rFont val="Calibri Light"/>
      </rPr>
      <t xml:space="preserve">Código Formato: </t>
    </r>
    <r>
      <rPr>
        <sz val="11"/>
        <color rgb="FF000000"/>
        <rFont val="Calibri Light"/>
      </rPr>
      <t xml:space="preserve">PLE-PIN-F017
</t>
    </r>
    <r>
      <rPr>
        <b/>
        <sz val="11"/>
        <color rgb="FF000000"/>
        <rFont val="Calibri Light"/>
      </rPr>
      <t xml:space="preserve">Versión: </t>
    </r>
    <r>
      <rPr>
        <sz val="11"/>
        <color rgb="FF000000"/>
        <rFont val="Calibri Light"/>
      </rPr>
      <t xml:space="preserve">6
</t>
    </r>
    <r>
      <rPr>
        <b/>
        <sz val="11"/>
        <color rgb="FF000000"/>
        <rFont val="Calibri Light"/>
      </rPr>
      <t xml:space="preserve">Vigencia desde: </t>
    </r>
    <r>
      <rPr>
        <sz val="11"/>
        <color rgb="FF000000"/>
        <rFont val="Calibri Light"/>
      </rPr>
      <t xml:space="preserve">23 de enero de 2023
</t>
    </r>
    <r>
      <rPr>
        <b/>
        <sz val="11"/>
        <color rgb="FF000000"/>
        <rFont val="Calibri Light"/>
      </rPr>
      <t xml:space="preserve">Caso HOLA: </t>
    </r>
    <r>
      <rPr>
        <sz val="11"/>
        <color rgb="FF000000"/>
        <rFont val="Calibri Light"/>
      </rPr>
      <t>291736</t>
    </r>
  </si>
  <si>
    <t>VIGENCIA DE LA PLANEACIÓN 2023</t>
  </si>
  <si>
    <t>DEPENDENCIAS ASOCIADAS</t>
  </si>
  <si>
    <t>Subsecretaría de Gestión Institucional - Atención al Ciudadano</t>
  </si>
  <si>
    <t>CONTROL DE CAMBIOS</t>
  </si>
  <si>
    <t>VERSIÓN</t>
  </si>
  <si>
    <t>FECHA</t>
  </si>
  <si>
    <t>DESCRIPCIÓN DE LA MODIFICACIÓN</t>
  </si>
  <si>
    <t>27 de enero 2023</t>
  </si>
  <si>
    <t>Publicación del plan de gestión aprobado. Caso HOLA: 292771</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</si>
  <si>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</si>
  <si>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</si>
  <si>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</si>
  <si>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</si>
  <si>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</si>
  <si>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</si>
  <si>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</si>
  <si>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</si>
  <si>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</si>
  <si>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</si>
  <si>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</si>
  <si>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</si>
  <si>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</si>
  <si>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</si>
  <si>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</si>
  <si>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</si>
  <si>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</si>
  <si>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</si>
  <si>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</si>
  <si>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</si>
  <si>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</si>
  <si>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</si>
  <si>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</si>
  <si>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</si>
  <si>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</si>
  <si>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</si>
  <si>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</si>
  <si>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</si>
  <si>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</si>
  <si>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</si>
  <si>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</si>
  <si>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</si>
  <si>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</si>
  <si>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</si>
  <si>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</si>
  <si>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</si>
  <si>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</si>
  <si>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Realizar la entrega a los titulares o devolución a las entidades emisoras del 80% de los documentos de identificación extraviados que cumplen con el tiempo de custodia definidos en el procedimiento.</t>
  </si>
  <si>
    <t>Gestión</t>
  </si>
  <si>
    <t>Porcentaje de entrega o devolución de Documentos Extraviados</t>
  </si>
  <si>
    <t>(Número  total de documentos entregados o devueltos en 2023 / Número total de documentos registrados en el aplicativo SIDE-BIZAGI que cumplen con el tiempo de custodia) * 100</t>
  </si>
  <si>
    <t>Cantidad de documentos registrados en el aplicativo SIDE-BIZAGI con corte al 1 de enero de 2023.</t>
  </si>
  <si>
    <t>Creciente</t>
  </si>
  <si>
    <t>Porcentaje  de entrega o devolución de documentos extraviados</t>
  </si>
  <si>
    <t>Eficacia</t>
  </si>
  <si>
    <t>Consolidado de seguimiento a la gestión del Banco de Documentos extraviados</t>
  </si>
  <si>
    <t>Reporte aplicativo SIDE-BIZAGI</t>
  </si>
  <si>
    <t>Subsecretaría de Gestión Institucional - Servicio a la Ciudadanía</t>
  </si>
  <si>
    <t>Para el primer trimestre de 2023 se hizo entrega de 1741 documentos, frente al total de documentos registrados en el aplicativo SIDE-BIZAGI que cumplieron con el tiempo de custodia, lo cual corresponde al 26%, este porcentaje supera en un 16% la meta programada para el primer trimestre.</t>
  </si>
  <si>
    <t>Consolidado actas de entrega de documentos a titulares, oficios de devolucion a entidades generadores y oficios de recepción de documentos.</t>
  </si>
  <si>
    <t>Para el primer trimestre de 2023 se hizo entrega de 1741 documentos, frente al total de documentos registrados en el aplicativo SIDE-BIZAGI que cumplimieron con el tiempo de custodia, superando en un 16% la meta programada para el primer trimestre.</t>
  </si>
  <si>
    <t>2</t>
  </si>
  <si>
    <t>Realizar 4 seguimientos a los puntos de Atención a la Ciudadanía (Nivel central, Alcaldías Locales, Red CADE), para la verificación del cumplimiento de los criterios del formato "Monitoreo a la calidad del servicio - Alcaldías locales" del plan de acción de la Política Pública Distrital de Servicio a la Ciudadanía, así como del cumplimiento de Accesibilidad a Medios Fisicos NTC 6047 de 2013.</t>
  </si>
  <si>
    <t>Retadora (mejora)</t>
  </si>
  <si>
    <t>Seguimiento a los puntos de atención a la ciudadanía para la verificación del cumplimiento de criterios.</t>
  </si>
  <si>
    <t>Número de seguimientos realizados a los puntos de atención a la ciudadanía</t>
  </si>
  <si>
    <t>1 visita de seguimiento a los puntos de atención realizada en la vigencia 2022.</t>
  </si>
  <si>
    <t>Suma</t>
  </si>
  <si>
    <t>Acta de visitas realizadas.</t>
  </si>
  <si>
    <t>Formatos de verificación de  "Monitoreo a la calidad del servicio - Alcaldías locales" del plan de acción de la Política Pública Distrital de Servicio a la Ciudadanía, así como del cumplimiento de Accesibilidad a Medios Fisicos NTC 6047 de 2013.</t>
  </si>
  <si>
    <t>Se realiza visita de seguimiento por parte de la oficina de Servicio de Atención a la Ciudadanía,  a los 24 puntos de atención presencial, Diecinueve (19) Alcaldías Locales y Cinco (5) superCADES para verificar el cumplimiento de accesibilidad a medios físicos de conformidad a la NTC 6047 de 2013.</t>
  </si>
  <si>
    <t>Actas de visita y seguimiento al cumplimiento de las condiciones de la NTC 6047 de 2013 de accesibilidad a medios físicos.</t>
  </si>
  <si>
    <t>3</t>
  </si>
  <si>
    <t>Realizar una actividad de disminución de barreras que permita fortalecer el impacto e incidencia de la estrategia Gobierno Sin Límites.</t>
  </si>
  <si>
    <t>Actividades de disminución de barreras</t>
  </si>
  <si>
    <t>Número de eventos de disminución de barreras realizados</t>
  </si>
  <si>
    <t>1 actividad de disminución de barreras realizada en la vigencia 2022.</t>
  </si>
  <si>
    <t>Número</t>
  </si>
  <si>
    <t>Actas de reuniones adelantadas en cada trimestre para la organización del evento, registros fotográficos, grabaciones de reuniones virtuales, archivos y anexos generales relacionados con el evento.</t>
  </si>
  <si>
    <t>Informes, reportes, planes y demás registros de información pertinentes al asunto.</t>
  </si>
  <si>
    <t>Para el primer trimestre de 2023 no se contempló ningún entregable ni avance asociado a esta actividad.</t>
  </si>
  <si>
    <t>4</t>
  </si>
  <si>
    <t>Realizar cuatro (4) ferias itinerantes de servicios enfocadas en la atención a la ciudadanía con enfoque diferencial, preferencial e incluyente en el territorio en el marco de la estrategia "Gobierno al territorio".</t>
  </si>
  <si>
    <t>Ferias itinerantes de servicios</t>
  </si>
  <si>
    <t>Número de ferias itinerantes de servicios realizadas</t>
  </si>
  <si>
    <t>4 ferias realizadas en la vigencia 2022.</t>
  </si>
  <si>
    <t>Actas de asistencia y registro fotográfico de cada feria desarrollada</t>
  </si>
  <si>
    <t>Se llevó a cabo la primer feria itinerante del año 2023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25 de febrero en la Plaza Fundacional de Bosa.</t>
  </si>
  <si>
    <t>Acta de los servicios prestados y los ciudadanos beneficiados, incluye planilla de asistencia y registro fotográfico.</t>
  </si>
  <si>
    <t xml:space="preserve">Se realiza la primer feria itinerante con un enfoque diferencial, preferencial e incluyente, en compañía de Alcaldías Locales de la zona, entidades distritales y entidades privadas cuyo objetivo fue brindar servicios alternos a la comunidad con un sentido </t>
  </si>
  <si>
    <t>Verificar las respuesta a las solicitudes de los ciudadanos de manera oportuna y amigable, para garantizar sus derechos.</t>
  </si>
  <si>
    <t>5</t>
  </si>
  <si>
    <t>Adelantar el seguimiento al 100% de las peticiones ciudadanas registradas, recibidas e ingresadas por el aplicativo Bogotá Te Escucha.</t>
  </si>
  <si>
    <t>Porcentaje de seguimiento a las peticiones  ciudadanas registradas, recibidas e ingresadas por el aplicativo Bogotá Te Escucha.</t>
  </si>
  <si>
    <t>(Número total de peticiones con seguimiento / Número  total de peticiones registradas, recibidas e ingresadas) x 100%</t>
  </si>
  <si>
    <t>Saldo de peticiones pendientes registradas, recibidas e ingresadas con seguimiento adelantado en el periodo a analizar con corte al 1 de enero de 2023.</t>
  </si>
  <si>
    <t>Constante</t>
  </si>
  <si>
    <t>Porcentaje</t>
  </si>
  <si>
    <t>Consolidado de seguimientos efectuados a las peticiones registradas, recibidas e ingresadas por el aplicativo Bogotá Te Escucha.</t>
  </si>
  <si>
    <t>Aplicativo de Gestión Documental ORFEO</t>
  </si>
  <si>
    <t xml:space="preserve">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 </t>
  </si>
  <si>
    <t>Reportes Semanales seguimiento a peticiones por Alcaldías Locales y Dependencias de Nivel Central.</t>
  </si>
  <si>
    <t>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t>
  </si>
  <si>
    <t>6</t>
  </si>
  <si>
    <t>Realizar 1 reporte mensual a la Oficina Asesora de Planeación de la cantidad de peticiones registradas y clasificadas como sugerencias</t>
  </si>
  <si>
    <t>Reporte mensual de peticiones registradas y clasificadas como Sugerencias.</t>
  </si>
  <si>
    <t>Número de reportes mensuales de peticiones registradas y clasificadas como sugerencias enviados a la OAP</t>
  </si>
  <si>
    <t>N/A</t>
  </si>
  <si>
    <t>Reporte de peticiones clasificadas como sugerencias.</t>
  </si>
  <si>
    <t>Reporte PQRS Oficina de Servicio Atención a la Ciudadanía y/o Reporte PQRS Secretaria General</t>
  </si>
  <si>
    <t>En el primer trimestre de 2023, se enviaron 3 reportes de peticiones clasificadas como sugerencias a la Oficina Asesora de Planeación, indicando datos relacionados con el estado de gestión de estas.</t>
  </si>
  <si>
    <t>Reporte PQRS Oficina de Servicio Atención a la Ciudadanía y/o Reporte PQRS Secretaria General y Soporte de Correos remitidos a la OAP.</t>
  </si>
  <si>
    <t>7</t>
  </si>
  <si>
    <t>Efectuar 1 reporte semanal que de cuenta de la cantidad de peticiones vencidas y pendientes de respuesta en las dependencias del nivel central y local de la entidad.</t>
  </si>
  <si>
    <t>Reporte semanal de peticiones vencidas y pendientes de respuesta.</t>
  </si>
  <si>
    <t>Número de reportes semanales realizados en el mes respecto de peticiones  vencidas y pendientes de respuesta en las dependencias del nivel central y local de la entidad</t>
  </si>
  <si>
    <t>52 reportes realizados en la vigencia 2022.</t>
  </si>
  <si>
    <t>Reportes semanales enviados por correo que den cuenta de la cantidad de peticiones vencidas y pendientes de respuesta en las dependencias del nivel central y local de la entidad.</t>
  </si>
  <si>
    <t xml:space="preserve">En el primer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 que incluyen (37) reportes a los promotores de mejora (12 en enero, 14 en febrero y 11 en marzo), veinticuatro (24) correos de información preventiva (8 en enero y 8 en febrero, 8 en marzo), cuarenta y nueve (49) alertas de peticiones vencidas a dependencias de nivel central (17 en enero, 23 en febrero y 9 en marzo), y setenta y un (71) alertas de peticiones vencidas a Alcaldías Locales (26 enero, 23 en febrero y 22 en marzo). </t>
  </si>
  <si>
    <t>Reporte PQRS Oficina de Servicio Atención a la Ciudadanía y/o Reporte PQRS Secretaria General, correos de alertas e información preventiva remitidos a Alcaldías Locales y Dependencias del Nivel Central.</t>
  </si>
  <si>
    <t>En cada semana la Oficina SAC realiza el envío de reportes, alertas y correos de información preventiva a Alcaldías Locales y Dependencias del Nivel Central, por tanto, entendiendo que esto se realiza en algunos casos de manera individual (20 Alcaldías Locales y más de 25 dependencias del nivel central), se tiene un número elevado de alertas, reportes y correos; sin embargo estos obedecen a un envío realizado de manera semanal, lo cual equivale a las 13 semanas del trimestre.</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</si>
  <si>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</si>
  <si>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</si>
  <si>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</si>
  <si>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</si>
  <si>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</si>
  <si>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</si>
  <si>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</si>
  <si>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</si>
  <si>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</si>
  <si>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</si>
  <si>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</si>
  <si>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</si>
  <si>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</si>
  <si>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</si>
  <si>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</si>
  <si>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</si>
  <si>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</si>
  <si>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</si>
  <si>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</si>
  <si>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</si>
  <si>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</si>
  <si>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</si>
  <si>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</si>
  <si>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</si>
  <si>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</si>
  <si>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</si>
  <si>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</si>
  <si>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No programado</t>
  </si>
  <si>
    <t>Se3 realizó la actualización del documento SAC-M002 bajo caso HOLA 310617 del día 21 de marzo 2023</t>
  </si>
  <si>
    <t>28 de abril de 2023</t>
  </si>
  <si>
    <t>Para el primer trimestre de la vigencia 2023, el Plan de Gestión del proceso Servicio Atención a la Ciudadanía  alcanzó un nivel de desempeño del 100,00% y 33,50% del acumulado para la vigencia.</t>
  </si>
  <si>
    <t>Listado maestro de documentos</t>
  </si>
  <si>
    <t>03 de mayo de 2023</t>
  </si>
  <si>
    <t>Para el primer trimestre de la vigencia 2023, el Plan de Gestión del proceso Servicio Atención a la Ciudadanía  alcanzó un nivel de desempeño del 100,00% y 18,83%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</si>
</sst>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theme="1"/>
      <name val="Calibri Light"/>
      <family val="2"/>
    </font>
    <font>
      <b/>
      <u/>
      <sz val="11"/>
      <color theme="1"/>
      <name val="Calibri Light"/>
      <family val="2"/>
      <scheme val="major"/>
    </font>
    <font>
      <b/>
      <sz val="11"/>
      <color rgb="FF000000"/>
      <name val="Calibri Light"/>
    </font>
    <font>
      <sz val="11"/>
      <color rgb="FF000000"/>
      <name val="Calibri Light"/>
    </font>
    <font>
      <sz val="11"/>
      <name val="Calibri Light"/>
      <family val="2"/>
    </font>
    <font>
      <sz val="1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41" fontId="3" fillId="0" borderId="0" applyFont="0" applyFill="0" applyBorder="0" applyAlignment="0" applyProtection="0"/>
  </cellStyleXfs>
  <cellXfs count="12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1" fillId="0" borderId="13" xfId="0" applyFont="1" applyBorder="1" applyAlignment="1">
      <alignment vertical="center" wrapText="1"/>
    </xf>
    <xf numFmtId="0" fontId="13" fillId="0" borderId="1" xfId="0" applyFont="1" applyBorder="1" applyAlignment="1">
      <alignment horizontal="justify" vertical="center" wrapText="1"/>
    </xf>
    <xf numFmtId="9" fontId="1" fillId="0" borderId="1" xfId="1" applyFont="1" applyFill="1" applyBorder="1" applyAlignment="1">
      <alignment horizontal="justify" vertical="center" wrapText="1"/>
    </xf>
    <xf numFmtId="2" fontId="1"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9" fontId="1" fillId="9" borderId="1" xfId="1" applyFont="1" applyFill="1" applyBorder="1" applyAlignment="1">
      <alignment horizontal="justify" vertical="center" wrapText="1"/>
    </xf>
    <xf numFmtId="9" fontId="1" fillId="0" borderId="1" xfId="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1" fillId="0" borderId="1" xfId="1" applyFont="1" applyBorder="1" applyAlignment="1">
      <alignment horizontal="center"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64"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xf>
    <xf numFmtId="0" fontId="18" fillId="9" borderId="1" xfId="0" applyFont="1" applyFill="1" applyBorder="1" applyAlignment="1">
      <alignment horizontal="justify" vertical="center"/>
    </xf>
    <xf numFmtId="0" fontId="16"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6"/>
  <sheetViews>
    <sheetView tabSelected="1" zoomScale="85" zoomScaleNormal="85" workbookViewId="0">
      <selection activeCell="E9" sqref="E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2.7109375" style="1" customWidth="1"/>
    <col min="5" max="5" width="10.85546875" style="1" customWidth="1"/>
    <col min="6" max="6" width="24.42578125" style="1" customWidth="1"/>
    <col min="7" max="7" width="23.5703125" style="1" customWidth="1"/>
    <col min="8" max="8" width="17.710937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21.285156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0" customFormat="1" ht="70.5" customHeight="1" x14ac:dyDescent="0.25">
      <c r="A1" s="70" t="s">
        <v>0</v>
      </c>
      <c r="B1" s="71"/>
      <c r="C1" s="71"/>
      <c r="D1" s="71"/>
      <c r="E1" s="71"/>
      <c r="F1" s="71"/>
      <c r="G1" s="71"/>
      <c r="H1" s="71"/>
      <c r="I1" s="71"/>
      <c r="J1" s="71"/>
      <c r="K1" s="93" t="s">
        <v>1</v>
      </c>
      <c r="L1" s="94"/>
      <c r="M1" s="94"/>
      <c r="N1" s="94"/>
      <c r="O1" s="94"/>
    </row>
    <row r="2" spans="1:43" s="32" customFormat="1" ht="23.45" customHeight="1" x14ac:dyDescent="0.25">
      <c r="A2" s="73" t="s">
        <v>2</v>
      </c>
      <c r="B2" s="74"/>
      <c r="C2" s="74"/>
      <c r="D2" s="74"/>
      <c r="E2" s="74"/>
      <c r="F2" s="74"/>
      <c r="G2" s="74"/>
      <c r="H2" s="74"/>
      <c r="I2" s="74"/>
      <c r="J2" s="74"/>
      <c r="K2" s="31"/>
      <c r="L2" s="31"/>
      <c r="M2" s="31"/>
      <c r="N2" s="31"/>
      <c r="O2" s="31"/>
    </row>
    <row r="3" spans="1:43" s="30" customFormat="1" x14ac:dyDescent="0.25"/>
    <row r="4" spans="1:43" s="30" customFormat="1" ht="29.1" customHeight="1" x14ac:dyDescent="0.25">
      <c r="A4" s="75" t="s">
        <v>3</v>
      </c>
      <c r="B4" s="76"/>
      <c r="C4" s="81" t="s">
        <v>4</v>
      </c>
      <c r="D4" s="82"/>
      <c r="E4" s="87" t="s">
        <v>5</v>
      </c>
      <c r="F4" s="88"/>
      <c r="G4" s="88"/>
      <c r="H4" s="88"/>
      <c r="I4" s="88"/>
      <c r="J4" s="89"/>
    </row>
    <row r="5" spans="1:43" s="30" customFormat="1" ht="15" customHeight="1" x14ac:dyDescent="0.25">
      <c r="A5" s="77"/>
      <c r="B5" s="78"/>
      <c r="C5" s="83"/>
      <c r="D5" s="84"/>
      <c r="E5" s="2" t="s">
        <v>6</v>
      </c>
      <c r="F5" s="2" t="s">
        <v>7</v>
      </c>
      <c r="G5" s="87" t="s">
        <v>8</v>
      </c>
      <c r="H5" s="88"/>
      <c r="I5" s="88"/>
      <c r="J5" s="89"/>
    </row>
    <row r="6" spans="1:43" s="30" customFormat="1" x14ac:dyDescent="0.25">
      <c r="A6" s="77"/>
      <c r="B6" s="78"/>
      <c r="C6" s="83"/>
      <c r="D6" s="84"/>
      <c r="E6" s="33">
        <v>1</v>
      </c>
      <c r="F6" s="33" t="s">
        <v>9</v>
      </c>
      <c r="G6" s="90" t="s">
        <v>10</v>
      </c>
      <c r="H6" s="90"/>
      <c r="I6" s="90"/>
      <c r="J6" s="90"/>
    </row>
    <row r="7" spans="1:43" s="30" customFormat="1" ht="74.25" customHeight="1" x14ac:dyDescent="0.25">
      <c r="A7" s="77"/>
      <c r="B7" s="78"/>
      <c r="C7" s="83"/>
      <c r="D7" s="84"/>
      <c r="E7" s="22">
        <v>2</v>
      </c>
      <c r="F7" s="22" t="s">
        <v>11</v>
      </c>
      <c r="G7" s="90" t="s">
        <v>12</v>
      </c>
      <c r="H7" s="90"/>
      <c r="I7" s="90"/>
      <c r="J7" s="90"/>
    </row>
    <row r="8" spans="1:43" s="30" customFormat="1" ht="65.25" customHeight="1" x14ac:dyDescent="0.25">
      <c r="A8" s="79"/>
      <c r="B8" s="80"/>
      <c r="C8" s="85"/>
      <c r="D8" s="86"/>
      <c r="E8" s="33">
        <v>3</v>
      </c>
      <c r="F8" s="33" t="s">
        <v>151</v>
      </c>
      <c r="G8" s="91" t="s">
        <v>152</v>
      </c>
      <c r="H8" s="92"/>
      <c r="I8" s="92"/>
      <c r="J8" s="92"/>
    </row>
    <row r="9" spans="1:43" s="30" customFormat="1" ht="65.25" customHeight="1" x14ac:dyDescent="0.25">
      <c r="A9" s="126"/>
      <c r="B9" s="126"/>
      <c r="C9" s="125"/>
      <c r="D9" s="125"/>
      <c r="E9" s="33">
        <v>4</v>
      </c>
      <c r="F9" s="33" t="s">
        <v>154</v>
      </c>
      <c r="G9" s="91" t="s">
        <v>155</v>
      </c>
      <c r="H9" s="92"/>
      <c r="I9" s="92"/>
      <c r="J9" s="92"/>
    </row>
    <row r="10" spans="1:43" s="30" customFormat="1" x14ac:dyDescent="0.25"/>
    <row r="11" spans="1:43" ht="14.45" customHeight="1" x14ac:dyDescent="0.25">
      <c r="A11" s="69" t="s">
        <v>13</v>
      </c>
      <c r="B11" s="69"/>
      <c r="C11" s="69" t="s">
        <v>14</v>
      </c>
      <c r="D11" s="69"/>
      <c r="E11" s="69"/>
      <c r="F11" s="72" t="s">
        <v>15</v>
      </c>
      <c r="G11" s="72"/>
      <c r="H11" s="72"/>
      <c r="I11" s="72"/>
      <c r="J11" s="72"/>
      <c r="K11" s="72"/>
      <c r="L11" s="72"/>
      <c r="M11" s="72"/>
      <c r="N11" s="72"/>
      <c r="O11" s="72"/>
      <c r="P11" s="72"/>
      <c r="Q11" s="69" t="s">
        <v>16</v>
      </c>
      <c r="R11" s="69"/>
      <c r="S11" s="69"/>
      <c r="T11" s="95" t="s">
        <v>17</v>
      </c>
      <c r="U11" s="96"/>
      <c r="V11" s="96"/>
      <c r="W11" s="96"/>
      <c r="X11" s="97"/>
      <c r="Y11" s="101" t="s">
        <v>18</v>
      </c>
      <c r="Z11" s="102"/>
      <c r="AA11" s="102"/>
      <c r="AB11" s="102"/>
      <c r="AC11" s="103"/>
      <c r="AD11" s="107" t="s">
        <v>19</v>
      </c>
      <c r="AE11" s="108"/>
      <c r="AF11" s="108"/>
      <c r="AG11" s="108"/>
      <c r="AH11" s="109"/>
      <c r="AI11" s="113" t="s">
        <v>20</v>
      </c>
      <c r="AJ11" s="114"/>
      <c r="AK11" s="114"/>
      <c r="AL11" s="114"/>
      <c r="AM11" s="115"/>
      <c r="AN11" s="119" t="s">
        <v>21</v>
      </c>
      <c r="AO11" s="120"/>
      <c r="AP11" s="120"/>
      <c r="AQ11" s="121"/>
    </row>
    <row r="12" spans="1:43" ht="14.45" customHeight="1" x14ac:dyDescent="0.25">
      <c r="A12" s="69"/>
      <c r="B12" s="69"/>
      <c r="C12" s="69"/>
      <c r="D12" s="69"/>
      <c r="E12" s="69"/>
      <c r="F12" s="72"/>
      <c r="G12" s="72"/>
      <c r="H12" s="72"/>
      <c r="I12" s="72"/>
      <c r="J12" s="72"/>
      <c r="K12" s="72"/>
      <c r="L12" s="72"/>
      <c r="M12" s="72"/>
      <c r="N12" s="72"/>
      <c r="O12" s="72"/>
      <c r="P12" s="72"/>
      <c r="Q12" s="69"/>
      <c r="R12" s="69"/>
      <c r="S12" s="69"/>
      <c r="T12" s="98"/>
      <c r="U12" s="99"/>
      <c r="V12" s="99"/>
      <c r="W12" s="99"/>
      <c r="X12" s="100"/>
      <c r="Y12" s="104"/>
      <c r="Z12" s="105"/>
      <c r="AA12" s="105"/>
      <c r="AB12" s="105"/>
      <c r="AC12" s="106"/>
      <c r="AD12" s="110"/>
      <c r="AE12" s="111"/>
      <c r="AF12" s="111"/>
      <c r="AG12" s="111"/>
      <c r="AH12" s="112"/>
      <c r="AI12" s="116"/>
      <c r="AJ12" s="117"/>
      <c r="AK12" s="117"/>
      <c r="AL12" s="117"/>
      <c r="AM12" s="118"/>
      <c r="AN12" s="122"/>
      <c r="AO12" s="123"/>
      <c r="AP12" s="123"/>
      <c r="AQ12" s="124"/>
    </row>
    <row r="13" spans="1:43" ht="45" x14ac:dyDescent="0.25">
      <c r="A13" s="2" t="s">
        <v>22</v>
      </c>
      <c r="B13" s="2" t="s">
        <v>23</v>
      </c>
      <c r="C13" s="2" t="s">
        <v>24</v>
      </c>
      <c r="D13" s="2" t="s">
        <v>25</v>
      </c>
      <c r="E13" s="2" t="s">
        <v>26</v>
      </c>
      <c r="F13" s="20" t="s">
        <v>27</v>
      </c>
      <c r="G13" s="20" t="s">
        <v>28</v>
      </c>
      <c r="H13" s="20" t="s">
        <v>29</v>
      </c>
      <c r="I13" s="20" t="s">
        <v>30</v>
      </c>
      <c r="J13" s="20" t="s">
        <v>31</v>
      </c>
      <c r="K13" s="20" t="s">
        <v>32</v>
      </c>
      <c r="L13" s="20" t="s">
        <v>33</v>
      </c>
      <c r="M13" s="20" t="s">
        <v>34</v>
      </c>
      <c r="N13" s="20" t="s">
        <v>35</v>
      </c>
      <c r="O13" s="20" t="s">
        <v>36</v>
      </c>
      <c r="P13" s="20" t="s">
        <v>37</v>
      </c>
      <c r="Q13" s="2" t="s">
        <v>38</v>
      </c>
      <c r="R13" s="2" t="s">
        <v>39</v>
      </c>
      <c r="S13" s="2" t="s">
        <v>40</v>
      </c>
      <c r="T13" s="3" t="s">
        <v>41</v>
      </c>
      <c r="U13" s="3" t="s">
        <v>42</v>
      </c>
      <c r="V13" s="3" t="s">
        <v>43</v>
      </c>
      <c r="W13" s="3" t="s">
        <v>44</v>
      </c>
      <c r="X13" s="3" t="s">
        <v>45</v>
      </c>
      <c r="Y13" s="23" t="s">
        <v>41</v>
      </c>
      <c r="Z13" s="23" t="s">
        <v>42</v>
      </c>
      <c r="AA13" s="23" t="s">
        <v>43</v>
      </c>
      <c r="AB13" s="23" t="s">
        <v>44</v>
      </c>
      <c r="AC13" s="23" t="s">
        <v>45</v>
      </c>
      <c r="AD13" s="24" t="s">
        <v>41</v>
      </c>
      <c r="AE13" s="24" t="s">
        <v>42</v>
      </c>
      <c r="AF13" s="24" t="s">
        <v>43</v>
      </c>
      <c r="AG13" s="24" t="s">
        <v>44</v>
      </c>
      <c r="AH13" s="24" t="s">
        <v>45</v>
      </c>
      <c r="AI13" s="25" t="s">
        <v>41</v>
      </c>
      <c r="AJ13" s="25" t="s">
        <v>42</v>
      </c>
      <c r="AK13" s="25" t="s">
        <v>43</v>
      </c>
      <c r="AL13" s="25" t="s">
        <v>44</v>
      </c>
      <c r="AM13" s="25" t="s">
        <v>45</v>
      </c>
      <c r="AN13" s="4" t="s">
        <v>41</v>
      </c>
      <c r="AO13" s="4" t="s">
        <v>42</v>
      </c>
      <c r="AP13" s="4" t="s">
        <v>43</v>
      </c>
      <c r="AQ13" s="4" t="s">
        <v>44</v>
      </c>
    </row>
    <row r="14" spans="1:43" s="28" customFormat="1" ht="135" x14ac:dyDescent="0.25">
      <c r="A14" s="40">
        <v>1</v>
      </c>
      <c r="B14" s="40" t="s">
        <v>46</v>
      </c>
      <c r="C14" s="26" t="s">
        <v>47</v>
      </c>
      <c r="D14" s="21" t="s">
        <v>48</v>
      </c>
      <c r="E14" s="21" t="s">
        <v>49</v>
      </c>
      <c r="F14" s="21" t="s">
        <v>50</v>
      </c>
      <c r="G14" s="21" t="s">
        <v>51</v>
      </c>
      <c r="H14" s="29" t="s">
        <v>52</v>
      </c>
      <c r="I14" s="21" t="s">
        <v>53</v>
      </c>
      <c r="J14" s="41" t="s">
        <v>54</v>
      </c>
      <c r="K14" s="34">
        <v>0.1</v>
      </c>
      <c r="L14" s="34">
        <v>0.25</v>
      </c>
      <c r="M14" s="34">
        <v>0.5</v>
      </c>
      <c r="N14" s="34">
        <v>0.8</v>
      </c>
      <c r="O14" s="34">
        <v>0.8</v>
      </c>
      <c r="P14" s="21" t="s">
        <v>55</v>
      </c>
      <c r="Q14" s="21" t="s">
        <v>56</v>
      </c>
      <c r="R14" s="21" t="s">
        <v>57</v>
      </c>
      <c r="S14" s="21" t="s">
        <v>58</v>
      </c>
      <c r="T14" s="42">
        <v>0.1</v>
      </c>
      <c r="U14" s="57">
        <v>0.26</v>
      </c>
      <c r="V14" s="29">
        <f>IF(U14/T14&gt;100%,100%,U14/T14)</f>
        <v>1</v>
      </c>
      <c r="W14" s="21" t="s">
        <v>59</v>
      </c>
      <c r="X14" s="21" t="s">
        <v>60</v>
      </c>
      <c r="Y14" s="42">
        <v>0.25</v>
      </c>
      <c r="Z14" s="21"/>
      <c r="AA14" s="21">
        <f>IF(Z14/Y14&gt;100%,100%,Z14/Y14)</f>
        <v>0</v>
      </c>
      <c r="AB14" s="21"/>
      <c r="AC14" s="21"/>
      <c r="AD14" s="42">
        <v>0.5</v>
      </c>
      <c r="AE14" s="21"/>
      <c r="AF14" s="21">
        <f>IF(AE14/AD14&gt;100%,100%,AE14/AD14)</f>
        <v>0</v>
      </c>
      <c r="AG14" s="21"/>
      <c r="AH14" s="21"/>
      <c r="AI14" s="42">
        <v>0.8</v>
      </c>
      <c r="AJ14" s="21"/>
      <c r="AK14" s="21">
        <f>IF(AJ14/AI14&gt;100%,100%,AJ14/AI14)</f>
        <v>0</v>
      </c>
      <c r="AL14" s="21"/>
      <c r="AM14" s="21"/>
      <c r="AN14" s="54">
        <f>O14</f>
        <v>0.8</v>
      </c>
      <c r="AO14" s="57">
        <v>0.26</v>
      </c>
      <c r="AP14" s="59">
        <f t="shared" ref="AP14:AP19" si="0">IF(AO14/AN14&gt;100%,100%,AO14/AN14)</f>
        <v>0.32500000000000001</v>
      </c>
      <c r="AQ14" s="21" t="s">
        <v>61</v>
      </c>
    </row>
    <row r="15" spans="1:43" s="39" customFormat="1" ht="195" x14ac:dyDescent="0.25">
      <c r="A15" s="40">
        <v>1</v>
      </c>
      <c r="B15" s="40" t="s">
        <v>46</v>
      </c>
      <c r="C15" s="37" t="s">
        <v>62</v>
      </c>
      <c r="D15" s="41" t="s">
        <v>63</v>
      </c>
      <c r="E15" s="36" t="s">
        <v>64</v>
      </c>
      <c r="F15" s="41" t="s">
        <v>65</v>
      </c>
      <c r="G15" s="22" t="s">
        <v>66</v>
      </c>
      <c r="H15" s="29" t="s">
        <v>67</v>
      </c>
      <c r="I15" s="36" t="s">
        <v>68</v>
      </c>
      <c r="J15" s="41" t="s">
        <v>66</v>
      </c>
      <c r="K15" s="35">
        <v>1</v>
      </c>
      <c r="L15" s="38">
        <v>1</v>
      </c>
      <c r="M15" s="38">
        <v>1</v>
      </c>
      <c r="N15" s="38">
        <v>1</v>
      </c>
      <c r="O15" s="38">
        <v>4</v>
      </c>
      <c r="P15" s="36" t="s">
        <v>55</v>
      </c>
      <c r="Q15" s="36" t="s">
        <v>69</v>
      </c>
      <c r="R15" s="36" t="s">
        <v>70</v>
      </c>
      <c r="S15" s="36" t="s">
        <v>58</v>
      </c>
      <c r="T15" s="27">
        <v>1</v>
      </c>
      <c r="U15" s="27">
        <v>1</v>
      </c>
      <c r="V15" s="59">
        <f t="shared" ref="V15:V20" si="1">IF(U15/T15&gt;100%,100%,U15/T15)</f>
        <v>1</v>
      </c>
      <c r="W15" s="36" t="s">
        <v>71</v>
      </c>
      <c r="X15" s="36" t="s">
        <v>72</v>
      </c>
      <c r="Y15" s="43">
        <v>1</v>
      </c>
      <c r="Z15" s="36"/>
      <c r="AA15" s="36"/>
      <c r="AB15" s="36"/>
      <c r="AC15" s="36"/>
      <c r="AD15" s="43">
        <v>1</v>
      </c>
      <c r="AE15" s="36"/>
      <c r="AF15" s="36"/>
      <c r="AG15" s="36"/>
      <c r="AH15" s="36"/>
      <c r="AI15" s="43">
        <v>1</v>
      </c>
      <c r="AJ15" s="36"/>
      <c r="AK15" s="36"/>
      <c r="AL15" s="36"/>
      <c r="AM15" s="36"/>
      <c r="AN15" s="36">
        <f t="shared" ref="AN15:AN16" si="2">O15</f>
        <v>4</v>
      </c>
      <c r="AO15" s="36">
        <v>1</v>
      </c>
      <c r="AP15" s="59">
        <f t="shared" si="0"/>
        <v>0.25</v>
      </c>
      <c r="AQ15" s="36" t="s">
        <v>71</v>
      </c>
    </row>
    <row r="16" spans="1:43" s="39" customFormat="1" ht="138" customHeight="1" x14ac:dyDescent="0.25">
      <c r="A16" s="40">
        <v>1</v>
      </c>
      <c r="B16" s="40" t="s">
        <v>46</v>
      </c>
      <c r="C16" s="37" t="s">
        <v>73</v>
      </c>
      <c r="D16" s="41" t="s">
        <v>74</v>
      </c>
      <c r="E16" s="36" t="s">
        <v>49</v>
      </c>
      <c r="F16" s="41" t="s">
        <v>75</v>
      </c>
      <c r="G16" s="22" t="s">
        <v>76</v>
      </c>
      <c r="H16" s="29" t="s">
        <v>77</v>
      </c>
      <c r="I16" s="36" t="s">
        <v>68</v>
      </c>
      <c r="J16" s="41" t="s">
        <v>78</v>
      </c>
      <c r="K16" s="35">
        <v>0</v>
      </c>
      <c r="L16" s="38">
        <v>0</v>
      </c>
      <c r="M16" s="38">
        <v>0</v>
      </c>
      <c r="N16" s="38">
        <v>1</v>
      </c>
      <c r="O16" s="38">
        <v>1</v>
      </c>
      <c r="P16" s="36" t="s">
        <v>55</v>
      </c>
      <c r="Q16" s="36" t="s">
        <v>79</v>
      </c>
      <c r="R16" s="36" t="s">
        <v>80</v>
      </c>
      <c r="S16" s="36" t="s">
        <v>58</v>
      </c>
      <c r="T16" s="43">
        <v>0</v>
      </c>
      <c r="U16" s="36" t="s">
        <v>130</v>
      </c>
      <c r="V16" s="36" t="s">
        <v>130</v>
      </c>
      <c r="W16" s="36" t="s">
        <v>130</v>
      </c>
      <c r="X16" s="36" t="s">
        <v>130</v>
      </c>
      <c r="Y16" s="43">
        <v>0</v>
      </c>
      <c r="Z16" s="36"/>
      <c r="AA16" s="36"/>
      <c r="AB16" s="36"/>
      <c r="AC16" s="36"/>
      <c r="AD16" s="43">
        <v>0</v>
      </c>
      <c r="AE16" s="36"/>
      <c r="AF16" s="36"/>
      <c r="AG16" s="36"/>
      <c r="AH16" s="36"/>
      <c r="AI16" s="43">
        <v>1</v>
      </c>
      <c r="AJ16" s="36"/>
      <c r="AK16" s="36"/>
      <c r="AL16" s="36"/>
      <c r="AM16" s="36"/>
      <c r="AN16" s="36">
        <f t="shared" si="2"/>
        <v>1</v>
      </c>
      <c r="AO16" s="36">
        <v>0</v>
      </c>
      <c r="AP16" s="59">
        <f t="shared" si="0"/>
        <v>0</v>
      </c>
      <c r="AQ16" s="36" t="s">
        <v>81</v>
      </c>
    </row>
    <row r="17" spans="1:43" s="39" customFormat="1" ht="180" x14ac:dyDescent="0.25">
      <c r="A17" s="40">
        <v>1</v>
      </c>
      <c r="B17" s="40" t="s">
        <v>46</v>
      </c>
      <c r="C17" s="37" t="s">
        <v>82</v>
      </c>
      <c r="D17" s="41" t="s">
        <v>83</v>
      </c>
      <c r="E17" s="36" t="s">
        <v>49</v>
      </c>
      <c r="F17" s="41" t="s">
        <v>84</v>
      </c>
      <c r="G17" s="22" t="s">
        <v>85</v>
      </c>
      <c r="H17" s="29" t="s">
        <v>86</v>
      </c>
      <c r="I17" s="36" t="s">
        <v>68</v>
      </c>
      <c r="J17" s="41" t="s">
        <v>78</v>
      </c>
      <c r="K17" s="35">
        <v>1</v>
      </c>
      <c r="L17" s="38">
        <v>1</v>
      </c>
      <c r="M17" s="38">
        <v>1</v>
      </c>
      <c r="N17" s="38">
        <v>1</v>
      </c>
      <c r="O17" s="38">
        <v>4</v>
      </c>
      <c r="P17" s="36" t="s">
        <v>55</v>
      </c>
      <c r="Q17" s="36" t="s">
        <v>87</v>
      </c>
      <c r="R17" s="36" t="s">
        <v>80</v>
      </c>
      <c r="S17" s="36" t="s">
        <v>58</v>
      </c>
      <c r="T17" s="27">
        <v>1</v>
      </c>
      <c r="U17" s="27">
        <v>1</v>
      </c>
      <c r="V17" s="59">
        <f t="shared" si="1"/>
        <v>1</v>
      </c>
      <c r="W17" s="36" t="s">
        <v>88</v>
      </c>
      <c r="X17" s="36" t="s">
        <v>89</v>
      </c>
      <c r="Y17" s="43">
        <f t="shared" ref="Y17:Y20" si="3">L17</f>
        <v>1</v>
      </c>
      <c r="Z17" s="36"/>
      <c r="AA17" s="36">
        <f t="shared" ref="AA17:AA20" si="4">IF(Z17/Y17&gt;100%,100%,Z17/Y17)</f>
        <v>0</v>
      </c>
      <c r="AB17" s="36"/>
      <c r="AC17" s="36"/>
      <c r="AD17" s="43">
        <f t="shared" ref="AD17:AD20" si="5">M17</f>
        <v>1</v>
      </c>
      <c r="AE17" s="36"/>
      <c r="AF17" s="36">
        <f t="shared" ref="AF17:AF20" si="6">IF(AE17/AD17&gt;100%,100%,AE17/AD17)</f>
        <v>0</v>
      </c>
      <c r="AG17" s="36"/>
      <c r="AH17" s="36"/>
      <c r="AI17" s="43">
        <f t="shared" ref="AI17:AI20" si="7">N17</f>
        <v>1</v>
      </c>
      <c r="AJ17" s="36"/>
      <c r="AK17" s="36">
        <f t="shared" ref="AK17:AK20" si="8">IF(AJ17/AI17&gt;100%,100%,AJ17/AI17)</f>
        <v>0</v>
      </c>
      <c r="AL17" s="36"/>
      <c r="AM17" s="36"/>
      <c r="AN17" s="36">
        <f t="shared" ref="AN17:AN20" si="9">O17</f>
        <v>4</v>
      </c>
      <c r="AO17" s="36">
        <v>1</v>
      </c>
      <c r="AP17" s="59">
        <f t="shared" si="0"/>
        <v>0.25</v>
      </c>
      <c r="AQ17" s="36" t="s">
        <v>90</v>
      </c>
    </row>
    <row r="18" spans="1:43" s="39" customFormat="1" ht="285" x14ac:dyDescent="0.25">
      <c r="A18" s="40">
        <v>2</v>
      </c>
      <c r="B18" s="40" t="s">
        <v>91</v>
      </c>
      <c r="C18" s="37" t="s">
        <v>92</v>
      </c>
      <c r="D18" s="41" t="s">
        <v>93</v>
      </c>
      <c r="E18" s="36" t="s">
        <v>49</v>
      </c>
      <c r="F18" s="41" t="s">
        <v>94</v>
      </c>
      <c r="G18" s="22" t="s">
        <v>95</v>
      </c>
      <c r="H18" s="29" t="s">
        <v>96</v>
      </c>
      <c r="I18" s="36" t="s">
        <v>97</v>
      </c>
      <c r="J18" s="41" t="s">
        <v>98</v>
      </c>
      <c r="K18" s="55">
        <v>1</v>
      </c>
      <c r="L18" s="55">
        <v>1</v>
      </c>
      <c r="M18" s="55">
        <v>1</v>
      </c>
      <c r="N18" s="55">
        <v>1</v>
      </c>
      <c r="O18" s="53">
        <v>1</v>
      </c>
      <c r="P18" s="36" t="s">
        <v>55</v>
      </c>
      <c r="Q18" s="36" t="s">
        <v>99</v>
      </c>
      <c r="R18" s="36" t="s">
        <v>100</v>
      </c>
      <c r="S18" s="36" t="s">
        <v>58</v>
      </c>
      <c r="T18" s="46">
        <v>1</v>
      </c>
      <c r="U18" s="58">
        <v>1</v>
      </c>
      <c r="V18" s="59">
        <f>IF(U18/T18&gt;100%,100%,U18/T18)</f>
        <v>1</v>
      </c>
      <c r="W18" s="36" t="s">
        <v>101</v>
      </c>
      <c r="X18" s="36" t="s">
        <v>102</v>
      </c>
      <c r="Y18" s="46">
        <v>1</v>
      </c>
      <c r="Z18" s="36"/>
      <c r="AA18" s="36">
        <f>IF(Z18/Y18&gt;100%,100%,Z18/Y18)</f>
        <v>0</v>
      </c>
      <c r="AB18" s="36"/>
      <c r="AC18" s="36"/>
      <c r="AD18" s="46">
        <v>1</v>
      </c>
      <c r="AE18" s="36"/>
      <c r="AF18" s="36">
        <f>IF(AE18/AD18&gt;100%,100%,AE18/AD18)</f>
        <v>0</v>
      </c>
      <c r="AG18" s="36"/>
      <c r="AH18" s="36"/>
      <c r="AI18" s="46">
        <v>1</v>
      </c>
      <c r="AJ18" s="36"/>
      <c r="AK18" s="36">
        <f>IF(AJ18/AI18&gt;100%,100%,AJ18/AI18)</f>
        <v>0</v>
      </c>
      <c r="AL18" s="36"/>
      <c r="AM18" s="36"/>
      <c r="AN18" s="54">
        <f t="shared" si="9"/>
        <v>1</v>
      </c>
      <c r="AO18" s="58">
        <v>0.25</v>
      </c>
      <c r="AP18" s="59">
        <f t="shared" si="0"/>
        <v>0.25</v>
      </c>
      <c r="AQ18" s="36" t="s">
        <v>103</v>
      </c>
    </row>
    <row r="19" spans="1:43" s="39" customFormat="1" ht="105" x14ac:dyDescent="0.25">
      <c r="A19" s="40">
        <v>2</v>
      </c>
      <c r="B19" s="40" t="s">
        <v>91</v>
      </c>
      <c r="C19" s="37" t="s">
        <v>104</v>
      </c>
      <c r="D19" s="41" t="s">
        <v>105</v>
      </c>
      <c r="E19" s="36" t="s">
        <v>49</v>
      </c>
      <c r="F19" s="41" t="s">
        <v>106</v>
      </c>
      <c r="G19" s="22" t="s">
        <v>107</v>
      </c>
      <c r="H19" s="29" t="s">
        <v>108</v>
      </c>
      <c r="I19" s="36" t="s">
        <v>68</v>
      </c>
      <c r="J19" s="41" t="s">
        <v>78</v>
      </c>
      <c r="K19" s="35">
        <v>3</v>
      </c>
      <c r="L19" s="38">
        <v>3</v>
      </c>
      <c r="M19" s="38">
        <v>3</v>
      </c>
      <c r="N19" s="38">
        <v>3</v>
      </c>
      <c r="O19" s="38">
        <v>12</v>
      </c>
      <c r="P19" s="36" t="s">
        <v>55</v>
      </c>
      <c r="Q19" s="36" t="s">
        <v>109</v>
      </c>
      <c r="R19" s="36" t="s">
        <v>110</v>
      </c>
      <c r="S19" s="36" t="s">
        <v>58</v>
      </c>
      <c r="T19" s="27">
        <v>3</v>
      </c>
      <c r="U19" s="36">
        <v>3</v>
      </c>
      <c r="V19" s="59">
        <f t="shared" si="1"/>
        <v>1</v>
      </c>
      <c r="W19" s="36" t="s">
        <v>111</v>
      </c>
      <c r="X19" s="36" t="s">
        <v>112</v>
      </c>
      <c r="Y19" s="43">
        <f t="shared" si="3"/>
        <v>3</v>
      </c>
      <c r="Z19" s="36"/>
      <c r="AA19" s="36">
        <f t="shared" si="4"/>
        <v>0</v>
      </c>
      <c r="AB19" s="36"/>
      <c r="AC19" s="36"/>
      <c r="AD19" s="43">
        <f t="shared" si="5"/>
        <v>3</v>
      </c>
      <c r="AE19" s="36"/>
      <c r="AF19" s="36">
        <f t="shared" si="6"/>
        <v>0</v>
      </c>
      <c r="AG19" s="36"/>
      <c r="AH19" s="36"/>
      <c r="AI19" s="43">
        <f t="shared" si="7"/>
        <v>3</v>
      </c>
      <c r="AJ19" s="36"/>
      <c r="AK19" s="36">
        <f t="shared" si="8"/>
        <v>0</v>
      </c>
      <c r="AL19" s="36"/>
      <c r="AM19" s="36"/>
      <c r="AN19" s="36">
        <f t="shared" si="9"/>
        <v>12</v>
      </c>
      <c r="AO19" s="36">
        <v>3</v>
      </c>
      <c r="AP19" s="59">
        <f t="shared" si="0"/>
        <v>0.25</v>
      </c>
      <c r="AQ19" s="36" t="s">
        <v>111</v>
      </c>
    </row>
    <row r="20" spans="1:43" s="39" customFormat="1" ht="330" x14ac:dyDescent="0.25">
      <c r="A20" s="40">
        <v>2</v>
      </c>
      <c r="B20" s="40" t="s">
        <v>91</v>
      </c>
      <c r="C20" s="37" t="s">
        <v>113</v>
      </c>
      <c r="D20" s="41" t="s">
        <v>114</v>
      </c>
      <c r="E20" s="36" t="s">
        <v>49</v>
      </c>
      <c r="F20" s="41" t="s">
        <v>115</v>
      </c>
      <c r="G20" s="22" t="s">
        <v>116</v>
      </c>
      <c r="H20" s="29" t="s">
        <v>117</v>
      </c>
      <c r="I20" s="36" t="s">
        <v>68</v>
      </c>
      <c r="J20" s="41" t="s">
        <v>78</v>
      </c>
      <c r="K20" s="35">
        <v>13</v>
      </c>
      <c r="L20" s="38">
        <v>13</v>
      </c>
      <c r="M20" s="38">
        <v>13</v>
      </c>
      <c r="N20" s="38">
        <v>13</v>
      </c>
      <c r="O20" s="38">
        <v>52</v>
      </c>
      <c r="P20" s="36" t="s">
        <v>55</v>
      </c>
      <c r="Q20" s="36" t="s">
        <v>118</v>
      </c>
      <c r="R20" s="36" t="s">
        <v>110</v>
      </c>
      <c r="S20" s="36" t="s">
        <v>58</v>
      </c>
      <c r="T20" s="27">
        <v>13</v>
      </c>
      <c r="U20" s="36">
        <v>13</v>
      </c>
      <c r="V20" s="59">
        <f t="shared" si="1"/>
        <v>1</v>
      </c>
      <c r="W20" s="36" t="s">
        <v>119</v>
      </c>
      <c r="X20" s="36" t="s">
        <v>120</v>
      </c>
      <c r="Y20" s="43">
        <f t="shared" si="3"/>
        <v>13</v>
      </c>
      <c r="Z20" s="36"/>
      <c r="AA20" s="36">
        <f t="shared" si="4"/>
        <v>0</v>
      </c>
      <c r="AB20" s="36"/>
      <c r="AC20" s="36"/>
      <c r="AD20" s="43">
        <f t="shared" si="5"/>
        <v>13</v>
      </c>
      <c r="AE20" s="36"/>
      <c r="AF20" s="36">
        <f t="shared" si="6"/>
        <v>0</v>
      </c>
      <c r="AG20" s="36"/>
      <c r="AH20" s="36"/>
      <c r="AI20" s="43">
        <f t="shared" si="7"/>
        <v>13</v>
      </c>
      <c r="AJ20" s="36"/>
      <c r="AK20" s="36">
        <f t="shared" si="8"/>
        <v>0</v>
      </c>
      <c r="AL20" s="36"/>
      <c r="AM20" s="36"/>
      <c r="AN20" s="36">
        <f t="shared" si="9"/>
        <v>52</v>
      </c>
      <c r="AO20" s="36">
        <v>13</v>
      </c>
      <c r="AP20" s="59">
        <f t="shared" ref="AP20:AP22" si="10">IF(AO20/AN20&gt;100%,100%,AO20/AN20)</f>
        <v>0.25</v>
      </c>
      <c r="AQ20" s="36" t="s">
        <v>121</v>
      </c>
    </row>
    <row r="21" spans="1:43" s="5" customFormat="1" ht="15.75" x14ac:dyDescent="0.25">
      <c r="A21" s="10"/>
      <c r="B21" s="10"/>
      <c r="C21" s="10"/>
      <c r="D21" s="13" t="s">
        <v>122</v>
      </c>
      <c r="E21" s="10"/>
      <c r="F21" s="10"/>
      <c r="G21" s="10"/>
      <c r="H21" s="10"/>
      <c r="I21" s="10"/>
      <c r="J21" s="10"/>
      <c r="K21" s="15"/>
      <c r="L21" s="15"/>
      <c r="M21" s="15"/>
      <c r="N21" s="15"/>
      <c r="O21" s="15"/>
      <c r="P21" s="10"/>
      <c r="Q21" s="10"/>
      <c r="R21" s="10"/>
      <c r="S21" s="10"/>
      <c r="T21" s="15"/>
      <c r="U21" s="15"/>
      <c r="V21" s="60">
        <f>AVERAGE(V14:V20)*80%</f>
        <v>0.8</v>
      </c>
      <c r="W21" s="15"/>
      <c r="X21" s="15"/>
      <c r="Y21" s="15"/>
      <c r="Z21" s="15"/>
      <c r="AA21" s="15">
        <f>AVERAGE(AA14:AA20)*80%</f>
        <v>0</v>
      </c>
      <c r="AB21" s="15"/>
      <c r="AC21" s="15"/>
      <c r="AD21" s="15"/>
      <c r="AE21" s="15"/>
      <c r="AF21" s="15">
        <f>AVERAGE(AF14:AF20)*80%</f>
        <v>0</v>
      </c>
      <c r="AG21" s="15"/>
      <c r="AH21" s="15"/>
      <c r="AI21" s="15"/>
      <c r="AJ21" s="15"/>
      <c r="AK21" s="15">
        <f>AVERAGE(AK14:AK20)*80%</f>
        <v>0</v>
      </c>
      <c r="AL21" s="10"/>
      <c r="AM21" s="10"/>
      <c r="AN21" s="16"/>
      <c r="AO21" s="16"/>
      <c r="AP21" s="60">
        <f>AVERAGE(AP14:AP20)*80%</f>
        <v>0.18000000000000002</v>
      </c>
      <c r="AQ21" s="10"/>
    </row>
    <row r="22" spans="1:43" s="28" customFormat="1" ht="105" x14ac:dyDescent="0.25">
      <c r="A22" s="47">
        <v>7</v>
      </c>
      <c r="B22" s="44" t="s">
        <v>123</v>
      </c>
      <c r="C22" s="47" t="s">
        <v>124</v>
      </c>
      <c r="D22" s="44" t="s">
        <v>125</v>
      </c>
      <c r="E22" s="44" t="s">
        <v>126</v>
      </c>
      <c r="F22" s="44" t="s">
        <v>127</v>
      </c>
      <c r="G22" s="44" t="s">
        <v>128</v>
      </c>
      <c r="H22" s="50" t="s">
        <v>129</v>
      </c>
      <c r="I22" s="45" t="s">
        <v>97</v>
      </c>
      <c r="J22" s="44" t="s">
        <v>127</v>
      </c>
      <c r="K22" s="48" t="s">
        <v>130</v>
      </c>
      <c r="L22" s="48">
        <v>0.8</v>
      </c>
      <c r="M22" s="48" t="s">
        <v>130</v>
      </c>
      <c r="N22" s="48">
        <v>0.8</v>
      </c>
      <c r="O22" s="48">
        <v>0.8</v>
      </c>
      <c r="P22" s="44" t="s">
        <v>55</v>
      </c>
      <c r="Q22" s="51" t="s">
        <v>131</v>
      </c>
      <c r="R22" s="51" t="s">
        <v>132</v>
      </c>
      <c r="S22" s="51" t="s">
        <v>133</v>
      </c>
      <c r="T22" s="61" t="str">
        <f>K22</f>
        <v>No programada</v>
      </c>
      <c r="U22" s="62">
        <v>0</v>
      </c>
      <c r="V22" s="63" t="s">
        <v>149</v>
      </c>
      <c r="W22" s="47" t="s">
        <v>130</v>
      </c>
      <c r="X22" s="47" t="s">
        <v>108</v>
      </c>
      <c r="Y22" s="64">
        <f>L22</f>
        <v>0.8</v>
      </c>
      <c r="Z22" s="47"/>
      <c r="AA22" s="22">
        <f t="shared" ref="AA22:AA24" si="11">IF(Z22/Y22&gt;100%,100%,Z22/Y22)</f>
        <v>0</v>
      </c>
      <c r="AB22" s="47"/>
      <c r="AC22" s="47"/>
      <c r="AD22" s="35" t="str">
        <f>M22</f>
        <v>No programada</v>
      </c>
      <c r="AE22" s="47"/>
      <c r="AF22" s="22" t="e">
        <f t="shared" ref="AF22:AF24" si="12">IF(AE22/AD22&gt;100%,100%,AE22/AD22)</f>
        <v>#VALUE!</v>
      </c>
      <c r="AG22" s="47"/>
      <c r="AH22" s="47"/>
      <c r="AI22" s="64">
        <f>N22</f>
        <v>0.8</v>
      </c>
      <c r="AJ22" s="47"/>
      <c r="AK22" s="22">
        <f t="shared" ref="AK22:AK24" si="13">IF(AJ22/AI22&gt;100%,100%,AJ22/AI22)</f>
        <v>0</v>
      </c>
      <c r="AL22" s="47"/>
      <c r="AM22" s="47"/>
      <c r="AN22" s="61">
        <f>O22</f>
        <v>0.8</v>
      </c>
      <c r="AO22" s="62">
        <f>U22</f>
        <v>0</v>
      </c>
      <c r="AP22" s="63">
        <f t="shared" si="10"/>
        <v>0</v>
      </c>
      <c r="AQ22" s="47" t="s">
        <v>130</v>
      </c>
    </row>
    <row r="23" spans="1:43" s="28" customFormat="1" ht="105" x14ac:dyDescent="0.25">
      <c r="A23" s="47">
        <v>7</v>
      </c>
      <c r="B23" s="44" t="s">
        <v>123</v>
      </c>
      <c r="C23" s="47" t="s">
        <v>134</v>
      </c>
      <c r="D23" s="44" t="s">
        <v>135</v>
      </c>
      <c r="E23" s="44" t="s">
        <v>126</v>
      </c>
      <c r="F23" s="44" t="s">
        <v>136</v>
      </c>
      <c r="G23" s="44" t="s">
        <v>137</v>
      </c>
      <c r="H23" s="50" t="s">
        <v>138</v>
      </c>
      <c r="I23" s="45" t="s">
        <v>68</v>
      </c>
      <c r="J23" s="44" t="s">
        <v>136</v>
      </c>
      <c r="K23" s="56">
        <v>0.125</v>
      </c>
      <c r="L23" s="49">
        <v>0.25</v>
      </c>
      <c r="M23" s="56">
        <v>0.625</v>
      </c>
      <c r="N23" s="49">
        <v>0</v>
      </c>
      <c r="O23" s="49">
        <v>1</v>
      </c>
      <c r="P23" s="44" t="s">
        <v>55</v>
      </c>
      <c r="Q23" s="51" t="s">
        <v>139</v>
      </c>
      <c r="R23" s="51" t="s">
        <v>140</v>
      </c>
      <c r="S23" s="51" t="s">
        <v>133</v>
      </c>
      <c r="T23" s="67">
        <f>K23</f>
        <v>0.125</v>
      </c>
      <c r="U23" s="62">
        <v>0.125</v>
      </c>
      <c r="V23" s="63">
        <v>1</v>
      </c>
      <c r="W23" s="47" t="s">
        <v>150</v>
      </c>
      <c r="X23" s="47" t="s">
        <v>153</v>
      </c>
      <c r="Y23" s="64">
        <f>L23</f>
        <v>0.25</v>
      </c>
      <c r="Z23" s="47"/>
      <c r="AA23" s="64">
        <f t="shared" si="11"/>
        <v>0</v>
      </c>
      <c r="AB23" s="47"/>
      <c r="AC23" s="47"/>
      <c r="AD23" s="64">
        <f>M23</f>
        <v>0.625</v>
      </c>
      <c r="AE23" s="47"/>
      <c r="AF23" s="64">
        <f t="shared" si="12"/>
        <v>0</v>
      </c>
      <c r="AG23" s="47"/>
      <c r="AH23" s="47"/>
      <c r="AI23" s="64">
        <f>N23</f>
        <v>0</v>
      </c>
      <c r="AJ23" s="47"/>
      <c r="AK23" s="22" t="e">
        <f t="shared" si="13"/>
        <v>#DIV/0!</v>
      </c>
      <c r="AL23" s="47"/>
      <c r="AM23" s="47"/>
      <c r="AN23" s="61">
        <f>O23</f>
        <v>1</v>
      </c>
      <c r="AO23" s="62">
        <f>U23</f>
        <v>0.125</v>
      </c>
      <c r="AP23" s="63">
        <f>IF(AO23/AN23&gt;100%,100%,AO23/AN23)</f>
        <v>0.125</v>
      </c>
      <c r="AQ23" s="47" t="s">
        <v>150</v>
      </c>
    </row>
    <row r="24" spans="1:43" s="28" customFormat="1" ht="120" x14ac:dyDescent="0.25">
      <c r="A24" s="47">
        <v>7</v>
      </c>
      <c r="B24" s="44" t="s">
        <v>123</v>
      </c>
      <c r="C24" s="47" t="s">
        <v>141</v>
      </c>
      <c r="D24" s="44" t="s">
        <v>142</v>
      </c>
      <c r="E24" s="44" t="s">
        <v>126</v>
      </c>
      <c r="F24" s="44" t="s">
        <v>143</v>
      </c>
      <c r="G24" s="44" t="s">
        <v>144</v>
      </c>
      <c r="H24" s="44" t="s">
        <v>108</v>
      </c>
      <c r="I24" s="45" t="s">
        <v>68</v>
      </c>
      <c r="J24" s="44" t="s">
        <v>143</v>
      </c>
      <c r="K24" s="52">
        <v>0</v>
      </c>
      <c r="L24" s="52">
        <v>1</v>
      </c>
      <c r="M24" s="52">
        <v>1</v>
      </c>
      <c r="N24" s="52">
        <v>0</v>
      </c>
      <c r="O24" s="52">
        <v>2</v>
      </c>
      <c r="P24" s="44" t="s">
        <v>55</v>
      </c>
      <c r="Q24" s="44" t="s">
        <v>145</v>
      </c>
      <c r="R24" s="44" t="s">
        <v>145</v>
      </c>
      <c r="S24" s="44" t="s">
        <v>146</v>
      </c>
      <c r="T24" s="51">
        <f>K24</f>
        <v>0</v>
      </c>
      <c r="U24" s="65">
        <v>0</v>
      </c>
      <c r="V24" s="63" t="s">
        <v>149</v>
      </c>
      <c r="W24" s="47" t="s">
        <v>130</v>
      </c>
      <c r="X24" s="47" t="s">
        <v>108</v>
      </c>
      <c r="Y24" s="35">
        <f>L24</f>
        <v>1</v>
      </c>
      <c r="Z24" s="47"/>
      <c r="AA24" s="22">
        <f t="shared" si="11"/>
        <v>0</v>
      </c>
      <c r="AB24" s="47"/>
      <c r="AC24" s="47"/>
      <c r="AD24" s="35">
        <f>M24</f>
        <v>1</v>
      </c>
      <c r="AE24" s="47"/>
      <c r="AF24" s="22">
        <f t="shared" si="12"/>
        <v>0</v>
      </c>
      <c r="AG24" s="47"/>
      <c r="AH24" s="47"/>
      <c r="AI24" s="35">
        <f>N24</f>
        <v>0</v>
      </c>
      <c r="AJ24" s="47"/>
      <c r="AK24" s="22" t="e">
        <f t="shared" si="13"/>
        <v>#DIV/0!</v>
      </c>
      <c r="AL24" s="47"/>
      <c r="AM24" s="47"/>
      <c r="AN24" s="66">
        <f>O24</f>
        <v>2</v>
      </c>
      <c r="AO24" s="51">
        <f>U24</f>
        <v>0</v>
      </c>
      <c r="AP24" s="63">
        <f>IF(AO24/AN24&gt;100%,100%,AO24/AN24)</f>
        <v>0</v>
      </c>
      <c r="AQ24" s="47" t="s">
        <v>130</v>
      </c>
    </row>
    <row r="25" spans="1:43" s="5" customFormat="1" ht="15.75" x14ac:dyDescent="0.25">
      <c r="A25" s="10"/>
      <c r="B25" s="10"/>
      <c r="C25" s="10"/>
      <c r="D25" s="11" t="s">
        <v>147</v>
      </c>
      <c r="E25" s="11"/>
      <c r="F25" s="11"/>
      <c r="G25" s="11"/>
      <c r="H25" s="11"/>
      <c r="I25" s="11"/>
      <c r="J25" s="11"/>
      <c r="K25" s="12"/>
      <c r="L25" s="12"/>
      <c r="M25" s="12"/>
      <c r="N25" s="12"/>
      <c r="O25" s="12"/>
      <c r="P25" s="11"/>
      <c r="Q25" s="10"/>
      <c r="R25" s="10"/>
      <c r="S25" s="10"/>
      <c r="T25" s="12"/>
      <c r="U25" s="12"/>
      <c r="V25" s="60">
        <f>AVERAGE(V22:V24)*20%</f>
        <v>0.2</v>
      </c>
      <c r="W25" s="10"/>
      <c r="X25" s="10"/>
      <c r="Y25" s="12"/>
      <c r="Z25" s="12"/>
      <c r="AA25" s="14">
        <f>AVERAGE(AA22:AA24)*20%</f>
        <v>0</v>
      </c>
      <c r="AB25" s="10"/>
      <c r="AC25" s="10"/>
      <c r="AD25" s="12"/>
      <c r="AE25" s="12"/>
      <c r="AF25" s="14" t="e">
        <f>AVERAGE(AF22:AF24)*20%</f>
        <v>#VALUE!</v>
      </c>
      <c r="AG25" s="10"/>
      <c r="AH25" s="10"/>
      <c r="AI25" s="12"/>
      <c r="AJ25" s="12"/>
      <c r="AK25" s="14" t="e">
        <f>AVERAGE(AK22:AK24)*20%</f>
        <v>#DIV/0!</v>
      </c>
      <c r="AL25" s="10"/>
      <c r="AM25" s="10"/>
      <c r="AN25" s="17"/>
      <c r="AO25" s="17"/>
      <c r="AP25" s="60">
        <f>AVERAGE(AP22:AP24)*20%</f>
        <v>8.3333333333333332E-3</v>
      </c>
      <c r="AQ25" s="10"/>
    </row>
    <row r="26" spans="1:43" s="9" customFormat="1" ht="18.75" x14ac:dyDescent="0.3">
      <c r="A26" s="6"/>
      <c r="B26" s="6"/>
      <c r="C26" s="6"/>
      <c r="D26" s="7" t="s">
        <v>148</v>
      </c>
      <c r="E26" s="6"/>
      <c r="F26" s="6"/>
      <c r="G26" s="6"/>
      <c r="H26" s="6"/>
      <c r="I26" s="6"/>
      <c r="J26" s="6"/>
      <c r="K26" s="8"/>
      <c r="L26" s="8"/>
      <c r="M26" s="8"/>
      <c r="N26" s="8"/>
      <c r="O26" s="8"/>
      <c r="P26" s="6"/>
      <c r="Q26" s="6"/>
      <c r="R26" s="6"/>
      <c r="S26" s="6"/>
      <c r="T26" s="8"/>
      <c r="U26" s="8"/>
      <c r="V26" s="68">
        <f>V21+V25</f>
        <v>1</v>
      </c>
      <c r="W26" s="6"/>
      <c r="X26" s="6"/>
      <c r="Y26" s="8"/>
      <c r="Z26" s="8"/>
      <c r="AA26" s="19">
        <f>AA21+AA25</f>
        <v>0</v>
      </c>
      <c r="AB26" s="6"/>
      <c r="AC26" s="6"/>
      <c r="AD26" s="8"/>
      <c r="AE26" s="8"/>
      <c r="AF26" s="19" t="e">
        <f>AF21+AF25</f>
        <v>#VALUE!</v>
      </c>
      <c r="AG26" s="6"/>
      <c r="AH26" s="6"/>
      <c r="AI26" s="8"/>
      <c r="AJ26" s="8"/>
      <c r="AK26" s="19" t="e">
        <f>AK21+AK25</f>
        <v>#DIV/0!</v>
      </c>
      <c r="AL26" s="6"/>
      <c r="AM26" s="6"/>
      <c r="AN26" s="18"/>
      <c r="AO26" s="18"/>
      <c r="AP26" s="68">
        <f>AP21+AP25</f>
        <v>0.18833333333333335</v>
      </c>
      <c r="AQ26" s="6"/>
    </row>
  </sheetData>
  <mergeCells count="20">
    <mergeCell ref="T11:X12"/>
    <mergeCell ref="Y11:AC12"/>
    <mergeCell ref="AD11:AH12"/>
    <mergeCell ref="AI11:AM12"/>
    <mergeCell ref="AN11:AQ12"/>
    <mergeCell ref="A11:B12"/>
    <mergeCell ref="Q11:S12"/>
    <mergeCell ref="A1:J1"/>
    <mergeCell ref="C11:E12"/>
    <mergeCell ref="F11:P12"/>
    <mergeCell ref="A2:J2"/>
    <mergeCell ref="A4:B8"/>
    <mergeCell ref="C4:D8"/>
    <mergeCell ref="E4:J4"/>
    <mergeCell ref="G5:J5"/>
    <mergeCell ref="G6:J6"/>
    <mergeCell ref="G7:J7"/>
    <mergeCell ref="G8:J8"/>
    <mergeCell ref="K1:O1"/>
    <mergeCell ref="G9:J9"/>
  </mergeCells>
  <dataValidations count="1">
    <dataValidation allowBlank="1" showInputMessage="1" showErrorMessage="1" error="Escriba un texto " promptTitle="Cualquier contenido" sqref="E13 E3:E6 E8:E10" xr:uid="{00000000-0002-0000-0000-000000000000}"/>
  </dataValidations>
  <pageMargins left="0.25" right="0.25" top="0.75" bottom="0.75" header="0.3" footer="0.3"/>
  <pageSetup paperSize="281" scale="18" orientation="landscape" r:id="rId1"/>
  <ignoredErrors>
    <ignoredError sqref="C14" numberStoredAsText="1"/>
    <ignoredError sqref="V21"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E11:E12 E14:E21 E25:E1048576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49</v>
      </c>
    </row>
    <row r="3" spans="1:1" x14ac:dyDescent="0.25">
      <c r="A3" t="s">
        <v>64</v>
      </c>
    </row>
    <row r="4" spans="1:1" x14ac:dyDescent="0.25">
      <c r="A4"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2006/documentManagement/types"/>
    <ds:schemaRef ds:uri="http://schemas.openxmlformats.org/package/2006/metadata/core-properties"/>
    <ds:schemaRef ds:uri="d6eaa91c-3afb-4015-aba1-5ff992c1a5ca"/>
    <ds:schemaRef ds:uri="http://www.w3.org/XML/1998/namespace"/>
    <ds:schemaRef ds:uri="http://purl.org/dc/terms/"/>
    <ds:schemaRef ds:uri="http://schemas.microsoft.com/office/infopath/2007/PartnerControls"/>
    <ds:schemaRef ds:uri="http://purl.org/dc/dcmitype/"/>
    <ds:schemaRef ds:uri="4d1d2e24-7be0-47eb-a1db-99cc6d75caf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2023-05-04T13:20:55Z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