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NC/"/>
    </mc:Choice>
  </mc:AlternateContent>
  <xr:revisionPtr revIDLastSave="145" documentId="14_{700A48EC-579E-4C78-AC67-FF07F8629110}" xr6:coauthVersionLast="47" xr6:coauthVersionMax="47" xr10:uidLastSave="{78B62DB1-AA10-4650-9631-13BB0113C06C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0" i="1" l="1"/>
  <c r="AO21" i="1" l="1"/>
  <c r="AN21" i="1"/>
  <c r="AO19" i="1"/>
  <c r="AN19" i="1"/>
  <c r="T21" i="1"/>
  <c r="T19" i="1"/>
  <c r="AI21" i="1"/>
  <c r="AK21" i="1" s="1"/>
  <c r="AD21" i="1"/>
  <c r="AF21" i="1" s="1"/>
  <c r="Y21" i="1"/>
  <c r="AA21" i="1" s="1"/>
  <c r="AI20" i="1"/>
  <c r="AK20" i="1" s="1"/>
  <c r="AD20" i="1"/>
  <c r="AF20" i="1" s="1"/>
  <c r="Y20" i="1"/>
  <c r="AA20" i="1" s="1"/>
  <c r="T20" i="1"/>
  <c r="V20" i="1" s="1"/>
  <c r="V22" i="1" s="1"/>
  <c r="AI19" i="1"/>
  <c r="AK19" i="1" s="1"/>
  <c r="AD19" i="1"/>
  <c r="AF19" i="1" s="1"/>
  <c r="AA19" i="1"/>
  <c r="Y19" i="1"/>
  <c r="AN14" i="1"/>
  <c r="AP14" i="1" s="1"/>
  <c r="AN15" i="1"/>
  <c r="AP15" i="1" s="1"/>
  <c r="AN16" i="1"/>
  <c r="AP16" i="1" s="1"/>
  <c r="AN17" i="1"/>
  <c r="AP17" i="1" s="1"/>
  <c r="AI14" i="1"/>
  <c r="AK14" i="1" s="1"/>
  <c r="AK18" i="1" s="1"/>
  <c r="AK23" i="1" s="1"/>
  <c r="AI15" i="1"/>
  <c r="AK15" i="1" s="1"/>
  <c r="AK22" i="1"/>
  <c r="AI17" i="1"/>
  <c r="AK17" i="1" s="1"/>
  <c r="AI16" i="1"/>
  <c r="AK16" i="1" s="1"/>
  <c r="AD17" i="1"/>
  <c r="AF17" i="1" s="1"/>
  <c r="AD16" i="1"/>
  <c r="AF16" i="1"/>
  <c r="AD15" i="1"/>
  <c r="AF15" i="1" s="1"/>
  <c r="AD14" i="1"/>
  <c r="AF14" i="1" s="1"/>
  <c r="AA22" i="1"/>
  <c r="Y17" i="1"/>
  <c r="AA17" i="1"/>
  <c r="Y16" i="1"/>
  <c r="AA16" i="1" s="1"/>
  <c r="Y15" i="1"/>
  <c r="AA15" i="1" s="1"/>
  <c r="Y14" i="1"/>
  <c r="AA14" i="1" s="1"/>
  <c r="T17" i="1"/>
  <c r="V17" i="1" s="1"/>
  <c r="T16" i="1"/>
  <c r="T15" i="1"/>
  <c r="T14" i="1"/>
  <c r="V14" i="1" s="1"/>
  <c r="AF22" i="1"/>
  <c r="AP19" i="1" l="1"/>
  <c r="AP22" i="1" s="1"/>
  <c r="AF18" i="1"/>
  <c r="AF23" i="1" s="1"/>
  <c r="AP21" i="1"/>
  <c r="V18" i="1"/>
  <c r="V23" i="1" s="1"/>
  <c r="AA18" i="1"/>
  <c r="AA23" i="1" s="1"/>
  <c r="AP18" i="1"/>
  <c r="AP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3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3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3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3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3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3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3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3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3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3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3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3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3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3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3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3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3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3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3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3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3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3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3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3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3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3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3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3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3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3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3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3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3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3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3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3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3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3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8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2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3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<sst xmlns="http://schemas.openxmlformats.org/spreadsheetml/2006/main" count="186" uniqueCount="116">
  <si>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>PLANEACIÓN Y GESTIÓN SECTORIAL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</si>
  <si>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</si>
  <si>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</si>
  <si>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</si>
  <si>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</si>
  <si>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</si>
  <si>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</si>
  <si>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</si>
  <si>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</si>
  <si>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</si>
  <si>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293010</t>
  </si>
  <si>
    <t>28 de febrero de 2023</t>
  </si>
  <si>
    <t>Se actualiza la programación trimestral de la meta transversal No. 2 de actualización documental, de acuerdo con el cronograma establecido. Caso Hola 305111.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</si>
  <si>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</si>
  <si>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</si>
  <si>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</si>
  <si>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</si>
  <si>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</si>
  <si>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</si>
  <si>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</si>
  <si>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</si>
  <si>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</si>
  <si>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</si>
  <si>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</si>
  <si>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</si>
  <si>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</si>
  <si>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</si>
  <si>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</si>
  <si>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</si>
  <si>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</si>
  <si>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</si>
  <si>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</si>
  <si>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</si>
  <si>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</si>
  <si>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</si>
  <si>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</si>
  <si>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</si>
  <si>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</si>
  <si>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</si>
  <si>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</si>
  <si>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</si>
  <si>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</si>
  <si>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</si>
  <si>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</si>
  <si>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</si>
  <si>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</si>
  <si>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</si>
  <si>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Consolidar y revisar el 100% de los reportes del sector gobierno relacionados con las metas del plan estratégico sectorial, a partir de la información suministrada por los responsables.</t>
  </si>
  <si>
    <t>Gestión</t>
  </si>
  <si>
    <t>Reportes revisados</t>
  </si>
  <si>
    <t>Número de reportes del sector gobierno revisados /  Número de reportes sectoriales elaborados X 100</t>
  </si>
  <si>
    <t xml:space="preserve">Constante </t>
  </si>
  <si>
    <t>Eficacia</t>
  </si>
  <si>
    <t>Reportes trimestrales de seguimiento del plan estratégico sectorial</t>
  </si>
  <si>
    <t>Reportes de seguimiento del PES aportados por los responsables</t>
  </si>
  <si>
    <t>Oficina Asesora de Planeación - Equipo de Planeación Institucional y Sectorial</t>
  </si>
  <si>
    <t xml:space="preserve">Elaborar un informe del nivel de implementación del Modelo Integrado de Planeación y Gestión -MIPG en el Sector Gobierno, a partir de los resultados del FURAG. </t>
  </si>
  <si>
    <t>Informe de implementación del MIPG en el Sector Gobierno</t>
  </si>
  <si>
    <t>Número de informes de implementación del MIPG del Sector Gobierno</t>
  </si>
  <si>
    <t>Suma</t>
  </si>
  <si>
    <t>Informes elaborados</t>
  </si>
  <si>
    <t>Resultados FURAG</t>
  </si>
  <si>
    <t>3</t>
  </si>
  <si>
    <t>Estructurar un instrumento de seguimiento a la implementación de la políticas públicas del sector y en las que la SDG tiene productos asignados</t>
  </si>
  <si>
    <t>Retadora (mejora)</t>
  </si>
  <si>
    <t>Instrumento de seguimiento estructurado</t>
  </si>
  <si>
    <t>Instrumento estructurado</t>
  </si>
  <si>
    <t>Documento de estructuración de instrumento</t>
  </si>
  <si>
    <t>Intranet</t>
  </si>
  <si>
    <t>Oficina Asesora de Planeación - Equipo de políticas públicas</t>
  </si>
  <si>
    <t>4</t>
  </si>
  <si>
    <t>Publicar dos (2) informes sobre el estado de las políticas públicas que lidera el Sector Gobierno con el fin de medir la eficacia de la planeación del sector</t>
  </si>
  <si>
    <t>Informes del estado de las políticas públicas del Sector Gobierno publicados</t>
  </si>
  <si>
    <t>Número de informes del estado de las políticas públicas publicados</t>
  </si>
  <si>
    <t>2 informes publicados</t>
  </si>
  <si>
    <t>Archivo Gestión OAP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</si>
  <si>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</si>
  <si>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</si>
  <si>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</si>
  <si>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</si>
  <si>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</si>
  <si>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</si>
  <si>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</si>
  <si>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</si>
  <si>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Constante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</si>
  <si>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</si>
  <si>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</si>
  <si>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</si>
  <si>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</si>
  <si>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</si>
  <si>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</si>
  <si>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</si>
  <si>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</si>
  <si>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</si>
  <si>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</si>
  <si>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 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</si>
  <si>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</si>
  <si>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</si>
  <si>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</si>
  <si>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</si>
  <si>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</si>
  <si>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</si>
  <si>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</si>
  <si>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</si>
  <si>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</si>
  <si>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En el primer trimestre de 2023 se realizó la revisión de los reportes de seguimiento del sector gobierno relacionados con las metas del plan estratégico sectorial con corte a 31 de diciembre de 2022.</t>
  </si>
  <si>
    <t>Reporte trimestral de seguimiento del plan estratégico sectorial</t>
  </si>
  <si>
    <t xml:space="preserve">En el primer trimestre de 2023 se realizó la revisión de los reportes de seguimiento del sector gobierno relacionados con las metas del plan estratégico sectorial con corte a 31 de diciembre de 2022. El reporte consolidado se encuentra publicado en la página web de la entidad para consulta de la ciudadanía. </t>
  </si>
  <si>
    <t>No programado</t>
  </si>
  <si>
    <t>El proceso realizó la revisión y eliminación del PLE-PGS-IN001 y creó el documento PLE-PGS-P002</t>
  </si>
  <si>
    <t>28 de abril de 2023</t>
  </si>
  <si>
    <t>Para el primer trimtestre de la vigencia 2023, el Plan de Gestión del proceso Planeación y Gestión Sectorial alcanzó un nivel de desempeño del 60,00% y 15,00% del acumulado para la vigencia.</t>
  </si>
  <si>
    <t xml:space="preserve">Se realizó la publicación del estado de las políticas del Sector Gobierno del segundo semestre de la vigencia 2022;  en total son trece políticas sectoriales, de las cuales 6 se encuentran en implementación y se han hecho los seguimentos de acuerdo con lo programado; las restantes siete políticas, se encuentran en reformulación (tres en proceso de acogerse por medio de decreto distrital y cuatro con documento diagnóstico radicado en la SDP). </t>
  </si>
  <si>
    <t>03 de mayo de 2023</t>
  </si>
  <si>
    <t>Para el primer trimtestre de la vigencia 2023, el Plan de Gestión del proceso Planeación y Gestión Sectorial alcanzó un nivel de desempeño del 100% y 18,33% del acumulado para la vigencia.</t>
  </si>
  <si>
    <t>Informe de segimiento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</si>
</sst>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sz val="1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7" fillId="3" borderId="1" xfId="1" applyFont="1" applyFill="1" applyBorder="1" applyAlignment="1">
      <alignment horizontal="center" wrapText="1"/>
    </xf>
    <xf numFmtId="9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9" borderId="1" xfId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wrapText="1"/>
    </xf>
    <xf numFmtId="9" fontId="8" fillId="2" borderId="1" xfId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0" fontId="7" fillId="3" borderId="1" xfId="1" applyNumberFormat="1" applyFont="1" applyFill="1" applyBorder="1" applyAlignment="1">
      <alignment horizont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5" fillId="0" borderId="1" xfId="1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0" fontId="7" fillId="3" borderId="1" xfId="0" applyNumberFormat="1" applyFont="1" applyFill="1" applyBorder="1" applyAlignment="1">
      <alignment horizontal="center" wrapText="1"/>
    </xf>
    <xf numFmtId="10" fontId="9" fillId="2" borderId="1" xfId="0" applyNumberFormat="1" applyFont="1" applyFill="1" applyBorder="1" applyAlignment="1">
      <alignment horizontal="center" wrapText="1"/>
    </xf>
    <xf numFmtId="0" fontId="1" fillId="9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9" fontId="7" fillId="3" borderId="1" xfId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/>
    </xf>
    <xf numFmtId="0" fontId="3" fillId="9" borderId="1" xfId="0" applyFont="1" applyFill="1" applyBorder="1" applyAlignment="1">
      <alignment horizontal="justify" vertical="center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3"/>
  <sheetViews>
    <sheetView tabSelected="1" zoomScale="80" zoomScaleNormal="80" workbookViewId="0">
      <selection activeCell="E9" sqref="E9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1" style="1" customWidth="1"/>
    <col min="9" max="9" width="18.42578125" style="1" customWidth="1"/>
    <col min="10" max="10" width="15.85546875" style="1" customWidth="1"/>
    <col min="11" max="14" width="7.28515625" style="45" customWidth="1"/>
    <col min="15" max="15" width="19.28515625" style="45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4" width="18.7109375" style="79" customWidth="1"/>
    <col min="25" max="27" width="16.5703125" style="1" hidden="1" customWidth="1"/>
    <col min="28" max="28" width="33.42578125" style="1" hidden="1" customWidth="1"/>
    <col min="29" max="32" width="16.5703125" style="1" hidden="1" customWidth="1"/>
    <col min="33" max="33" width="43.7109375" style="1" hidden="1" customWidth="1"/>
    <col min="34" max="34" width="16.5703125" style="1" hidden="1" customWidth="1"/>
    <col min="35" max="36" width="22" style="1" hidden="1" customWidth="1"/>
    <col min="37" max="37" width="16.5703125" style="1" hidden="1" customWidth="1"/>
    <col min="38" max="38" width="34.85546875" style="1" hidden="1" customWidth="1"/>
    <col min="39" max="39" width="16.5703125" style="1" hidden="1" customWidth="1"/>
    <col min="40" max="41" width="16.5703125" style="45" customWidth="1"/>
    <col min="42" max="42" width="21.5703125" style="45" customWidth="1"/>
    <col min="43" max="43" width="39.42578125" style="1" customWidth="1"/>
    <col min="44" max="16384" width="10.85546875" style="1"/>
  </cols>
  <sheetData>
    <row r="1" spans="1:43" s="30" customFormat="1" ht="70.5" customHeight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1</v>
      </c>
      <c r="L1" s="89"/>
      <c r="M1" s="89"/>
      <c r="N1" s="89"/>
      <c r="O1" s="89"/>
      <c r="X1" s="74"/>
      <c r="AN1" s="35"/>
      <c r="AO1" s="35"/>
      <c r="AP1" s="35"/>
    </row>
    <row r="2" spans="1:43" s="31" customFormat="1" ht="23.45" customHeight="1" x14ac:dyDescent="0.25">
      <c r="A2" s="91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34"/>
      <c r="L2" s="34"/>
      <c r="M2" s="34"/>
      <c r="N2" s="34"/>
      <c r="O2" s="34"/>
      <c r="X2" s="73"/>
      <c r="AN2" s="52"/>
      <c r="AO2" s="52"/>
      <c r="AP2" s="52"/>
    </row>
    <row r="3" spans="1:43" s="30" customFormat="1" x14ac:dyDescent="0.25">
      <c r="K3" s="35"/>
      <c r="L3" s="35"/>
      <c r="M3" s="35"/>
      <c r="N3" s="35"/>
      <c r="O3" s="35"/>
      <c r="X3" s="74"/>
      <c r="AN3" s="35"/>
      <c r="AO3" s="35"/>
      <c r="AP3" s="35"/>
    </row>
    <row r="4" spans="1:43" s="30" customFormat="1" ht="29.1" customHeight="1" x14ac:dyDescent="0.25">
      <c r="A4" s="93" t="s">
        <v>3</v>
      </c>
      <c r="B4" s="94"/>
      <c r="C4" s="99" t="s">
        <v>4</v>
      </c>
      <c r="D4" s="100"/>
      <c r="E4" s="81" t="s">
        <v>5</v>
      </c>
      <c r="F4" s="82"/>
      <c r="G4" s="82"/>
      <c r="H4" s="82"/>
      <c r="I4" s="82"/>
      <c r="J4" s="83"/>
      <c r="K4" s="35"/>
      <c r="L4" s="35"/>
      <c r="M4" s="35"/>
      <c r="N4" s="35"/>
      <c r="O4" s="35"/>
      <c r="X4" s="74"/>
      <c r="AN4" s="35"/>
      <c r="AO4" s="35"/>
      <c r="AP4" s="35"/>
    </row>
    <row r="5" spans="1:43" s="30" customFormat="1" ht="15" customHeight="1" x14ac:dyDescent="0.25">
      <c r="A5" s="95"/>
      <c r="B5" s="96"/>
      <c r="C5" s="101"/>
      <c r="D5" s="102"/>
      <c r="E5" s="2" t="s">
        <v>6</v>
      </c>
      <c r="F5" s="2" t="s">
        <v>7</v>
      </c>
      <c r="G5" s="81" t="s">
        <v>8</v>
      </c>
      <c r="H5" s="82"/>
      <c r="I5" s="82"/>
      <c r="J5" s="83"/>
      <c r="K5" s="35"/>
      <c r="L5" s="35"/>
      <c r="M5" s="35"/>
      <c r="N5" s="35"/>
      <c r="O5" s="35"/>
      <c r="X5" s="74"/>
      <c r="AN5" s="35"/>
      <c r="AO5" s="35"/>
      <c r="AP5" s="35"/>
    </row>
    <row r="6" spans="1:43" s="30" customFormat="1" x14ac:dyDescent="0.25">
      <c r="A6" s="95"/>
      <c r="B6" s="96"/>
      <c r="C6" s="101"/>
      <c r="D6" s="102"/>
      <c r="E6" s="32">
        <v>1</v>
      </c>
      <c r="F6" s="32" t="s">
        <v>9</v>
      </c>
      <c r="G6" s="84" t="s">
        <v>10</v>
      </c>
      <c r="H6" s="84"/>
      <c r="I6" s="84"/>
      <c r="J6" s="84"/>
      <c r="K6" s="35"/>
      <c r="L6" s="35"/>
      <c r="M6" s="35"/>
      <c r="N6" s="35"/>
      <c r="O6" s="35"/>
      <c r="X6" s="74"/>
      <c r="AN6" s="35"/>
      <c r="AO6" s="35"/>
      <c r="AP6" s="35"/>
    </row>
    <row r="7" spans="1:43" s="30" customFormat="1" ht="45" customHeight="1" x14ac:dyDescent="0.25">
      <c r="A7" s="95"/>
      <c r="B7" s="96"/>
      <c r="C7" s="101"/>
      <c r="D7" s="102"/>
      <c r="E7" s="32">
        <v>2</v>
      </c>
      <c r="F7" s="32" t="s">
        <v>11</v>
      </c>
      <c r="G7" s="84" t="s">
        <v>12</v>
      </c>
      <c r="H7" s="84"/>
      <c r="I7" s="84"/>
      <c r="J7" s="84"/>
      <c r="K7" s="35"/>
      <c r="L7" s="35"/>
      <c r="M7" s="35"/>
      <c r="N7" s="35"/>
      <c r="O7" s="35"/>
      <c r="X7" s="74"/>
      <c r="AN7" s="35"/>
      <c r="AO7" s="35"/>
      <c r="AP7" s="35"/>
    </row>
    <row r="8" spans="1:43" s="30" customFormat="1" ht="59.25" customHeight="1" x14ac:dyDescent="0.25">
      <c r="A8" s="97"/>
      <c r="B8" s="98"/>
      <c r="C8" s="103"/>
      <c r="D8" s="104"/>
      <c r="E8" s="32">
        <v>3</v>
      </c>
      <c r="F8" s="32" t="s">
        <v>110</v>
      </c>
      <c r="G8" s="85" t="s">
        <v>111</v>
      </c>
      <c r="H8" s="86"/>
      <c r="I8" s="86"/>
      <c r="J8" s="86"/>
      <c r="K8" s="35"/>
      <c r="L8" s="35"/>
      <c r="M8" s="35"/>
      <c r="N8" s="35"/>
      <c r="O8" s="35"/>
      <c r="X8" s="74"/>
      <c r="AN8" s="35"/>
      <c r="AO8" s="35"/>
      <c r="AP8" s="35"/>
    </row>
    <row r="9" spans="1:43" s="30" customFormat="1" ht="59.25" customHeight="1" x14ac:dyDescent="0.25">
      <c r="A9" s="34"/>
      <c r="B9" s="34"/>
      <c r="C9" s="73"/>
      <c r="D9" s="73"/>
      <c r="E9" s="32">
        <v>4</v>
      </c>
      <c r="F9" s="32" t="s">
        <v>113</v>
      </c>
      <c r="G9" s="85" t="s">
        <v>114</v>
      </c>
      <c r="H9" s="86"/>
      <c r="I9" s="86"/>
      <c r="J9" s="86"/>
      <c r="K9" s="35"/>
      <c r="L9" s="35"/>
      <c r="M9" s="35"/>
      <c r="N9" s="35"/>
      <c r="O9" s="35"/>
      <c r="X9" s="74"/>
      <c r="AN9" s="35"/>
      <c r="AO9" s="35"/>
      <c r="AP9" s="35"/>
    </row>
    <row r="10" spans="1:43" s="30" customFormat="1" x14ac:dyDescent="0.25">
      <c r="K10" s="35"/>
      <c r="L10" s="35"/>
      <c r="M10" s="35"/>
      <c r="N10" s="35"/>
      <c r="O10" s="35"/>
      <c r="X10" s="74"/>
      <c r="AN10" s="35"/>
      <c r="AO10" s="35"/>
      <c r="AP10" s="35"/>
    </row>
    <row r="11" spans="1:43" ht="14.45" customHeight="1" x14ac:dyDescent="0.25">
      <c r="A11" s="80" t="s">
        <v>13</v>
      </c>
      <c r="B11" s="80"/>
      <c r="C11" s="80" t="s">
        <v>14</v>
      </c>
      <c r="D11" s="80"/>
      <c r="E11" s="80"/>
      <c r="F11" s="90" t="s">
        <v>15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80" t="s">
        <v>16</v>
      </c>
      <c r="R11" s="80"/>
      <c r="S11" s="80"/>
      <c r="T11" s="105" t="s">
        <v>17</v>
      </c>
      <c r="U11" s="106"/>
      <c r="V11" s="106"/>
      <c r="W11" s="106"/>
      <c r="X11" s="107"/>
      <c r="Y11" s="111" t="s">
        <v>18</v>
      </c>
      <c r="Z11" s="112"/>
      <c r="AA11" s="112"/>
      <c r="AB11" s="112"/>
      <c r="AC11" s="113"/>
      <c r="AD11" s="117" t="s">
        <v>19</v>
      </c>
      <c r="AE11" s="118"/>
      <c r="AF11" s="118"/>
      <c r="AG11" s="118"/>
      <c r="AH11" s="119"/>
      <c r="AI11" s="123" t="s">
        <v>20</v>
      </c>
      <c r="AJ11" s="124"/>
      <c r="AK11" s="124"/>
      <c r="AL11" s="124"/>
      <c r="AM11" s="125"/>
      <c r="AN11" s="129" t="s">
        <v>21</v>
      </c>
      <c r="AO11" s="130"/>
      <c r="AP11" s="130"/>
      <c r="AQ11" s="131"/>
    </row>
    <row r="12" spans="1:43" ht="14.45" customHeight="1" x14ac:dyDescent="0.25">
      <c r="A12" s="80"/>
      <c r="B12" s="80"/>
      <c r="C12" s="80"/>
      <c r="D12" s="80"/>
      <c r="E12" s="8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80"/>
      <c r="R12" s="80"/>
      <c r="S12" s="80"/>
      <c r="T12" s="108"/>
      <c r="U12" s="109"/>
      <c r="V12" s="109"/>
      <c r="W12" s="109"/>
      <c r="X12" s="110"/>
      <c r="Y12" s="114"/>
      <c r="Z12" s="115"/>
      <c r="AA12" s="115"/>
      <c r="AB12" s="115"/>
      <c r="AC12" s="116"/>
      <c r="AD12" s="120"/>
      <c r="AE12" s="121"/>
      <c r="AF12" s="121"/>
      <c r="AG12" s="121"/>
      <c r="AH12" s="122"/>
      <c r="AI12" s="126"/>
      <c r="AJ12" s="127"/>
      <c r="AK12" s="127"/>
      <c r="AL12" s="127"/>
      <c r="AM12" s="128"/>
      <c r="AN12" s="132"/>
      <c r="AO12" s="133"/>
      <c r="AP12" s="133"/>
      <c r="AQ12" s="134"/>
    </row>
    <row r="13" spans="1:43" ht="45" x14ac:dyDescent="0.25">
      <c r="A13" s="2" t="s">
        <v>22</v>
      </c>
      <c r="B13" s="2" t="s">
        <v>23</v>
      </c>
      <c r="C13" s="2" t="s">
        <v>24</v>
      </c>
      <c r="D13" s="2" t="s">
        <v>25</v>
      </c>
      <c r="E13" s="2" t="s">
        <v>26</v>
      </c>
      <c r="F13" s="17" t="s">
        <v>27</v>
      </c>
      <c r="G13" s="17" t="s">
        <v>28</v>
      </c>
      <c r="H13" s="17" t="s">
        <v>29</v>
      </c>
      <c r="I13" s="17" t="s">
        <v>30</v>
      </c>
      <c r="J13" s="17" t="s">
        <v>31</v>
      </c>
      <c r="K13" s="17" t="s">
        <v>32</v>
      </c>
      <c r="L13" s="17" t="s">
        <v>33</v>
      </c>
      <c r="M13" s="17" t="s">
        <v>34</v>
      </c>
      <c r="N13" s="17" t="s">
        <v>35</v>
      </c>
      <c r="O13" s="17" t="s">
        <v>36</v>
      </c>
      <c r="P13" s="17" t="s">
        <v>37</v>
      </c>
      <c r="Q13" s="2" t="s">
        <v>38</v>
      </c>
      <c r="R13" s="2" t="s">
        <v>39</v>
      </c>
      <c r="S13" s="2" t="s">
        <v>40</v>
      </c>
      <c r="T13" s="3" t="s">
        <v>41</v>
      </c>
      <c r="U13" s="3" t="s">
        <v>42</v>
      </c>
      <c r="V13" s="3" t="s">
        <v>43</v>
      </c>
      <c r="W13" s="3" t="s">
        <v>44</v>
      </c>
      <c r="X13" s="75" t="s">
        <v>45</v>
      </c>
      <c r="Y13" s="20" t="s">
        <v>41</v>
      </c>
      <c r="Z13" s="20" t="s">
        <v>42</v>
      </c>
      <c r="AA13" s="20" t="s">
        <v>43</v>
      </c>
      <c r="AB13" s="20" t="s">
        <v>44</v>
      </c>
      <c r="AC13" s="20" t="s">
        <v>45</v>
      </c>
      <c r="AD13" s="21" t="s">
        <v>41</v>
      </c>
      <c r="AE13" s="21" t="s">
        <v>42</v>
      </c>
      <c r="AF13" s="21" t="s">
        <v>43</v>
      </c>
      <c r="AG13" s="21" t="s">
        <v>44</v>
      </c>
      <c r="AH13" s="21" t="s">
        <v>45</v>
      </c>
      <c r="AI13" s="22" t="s">
        <v>41</v>
      </c>
      <c r="AJ13" s="22" t="s">
        <v>42</v>
      </c>
      <c r="AK13" s="22" t="s">
        <v>43</v>
      </c>
      <c r="AL13" s="22" t="s">
        <v>44</v>
      </c>
      <c r="AM13" s="22" t="s">
        <v>45</v>
      </c>
      <c r="AN13" s="4" t="s">
        <v>41</v>
      </c>
      <c r="AO13" s="4" t="s">
        <v>42</v>
      </c>
      <c r="AP13" s="4" t="s">
        <v>43</v>
      </c>
      <c r="AQ13" s="4" t="s">
        <v>44</v>
      </c>
    </row>
    <row r="14" spans="1:43" s="27" customFormat="1" ht="135" x14ac:dyDescent="0.25">
      <c r="A14" s="19">
        <v>1</v>
      </c>
      <c r="B14" s="18" t="s">
        <v>46</v>
      </c>
      <c r="C14" s="23">
        <v>1</v>
      </c>
      <c r="D14" s="18" t="s">
        <v>47</v>
      </c>
      <c r="E14" s="18" t="s">
        <v>48</v>
      </c>
      <c r="F14" s="18" t="s">
        <v>49</v>
      </c>
      <c r="G14" s="18" t="s">
        <v>50</v>
      </c>
      <c r="H14" s="28">
        <v>1</v>
      </c>
      <c r="I14" s="18" t="s">
        <v>51</v>
      </c>
      <c r="J14" s="18" t="s">
        <v>49</v>
      </c>
      <c r="K14" s="36">
        <v>1</v>
      </c>
      <c r="L14" s="36">
        <v>1</v>
      </c>
      <c r="M14" s="36">
        <v>1</v>
      </c>
      <c r="N14" s="36">
        <v>1</v>
      </c>
      <c r="O14" s="37">
        <v>1</v>
      </c>
      <c r="P14" s="33" t="s">
        <v>52</v>
      </c>
      <c r="Q14" s="33" t="s">
        <v>53</v>
      </c>
      <c r="R14" s="18" t="s">
        <v>54</v>
      </c>
      <c r="S14" s="18" t="s">
        <v>55</v>
      </c>
      <c r="T14" s="50">
        <f t="shared" ref="T14:T17" si="0">K14</f>
        <v>1</v>
      </c>
      <c r="U14" s="55">
        <v>1</v>
      </c>
      <c r="V14" s="56">
        <f>IF(U14/T14&gt;100%,100%,U14/T14)</f>
        <v>1</v>
      </c>
      <c r="W14" s="18" t="s">
        <v>107</v>
      </c>
      <c r="X14" s="33" t="s">
        <v>106</v>
      </c>
      <c r="Y14" s="26">
        <f t="shared" ref="Y14:Y17" si="1">L14</f>
        <v>1</v>
      </c>
      <c r="Z14" s="18"/>
      <c r="AA14" s="18">
        <f>IF(Z14/Y14&gt;100%,100%,Z14/Y14)</f>
        <v>0</v>
      </c>
      <c r="AB14" s="18"/>
      <c r="AC14" s="18"/>
      <c r="AD14" s="26">
        <f t="shared" ref="AD14:AD17" si="2">M14</f>
        <v>1</v>
      </c>
      <c r="AE14" s="18"/>
      <c r="AF14" s="18">
        <f>IF(AE14/AD14&gt;100%,100%,AE14/AD14)</f>
        <v>0</v>
      </c>
      <c r="AG14" s="18"/>
      <c r="AH14" s="18"/>
      <c r="AI14" s="26">
        <f t="shared" ref="AI14:AI17" si="3">N14</f>
        <v>1</v>
      </c>
      <c r="AJ14" s="18"/>
      <c r="AK14" s="18">
        <f>IF(AJ14/AI14&gt;100%,100%,AJ14/AI14)</f>
        <v>0</v>
      </c>
      <c r="AL14" s="18"/>
      <c r="AM14" s="18"/>
      <c r="AN14" s="54">
        <f t="shared" ref="AN14:AN17" si="4">O14</f>
        <v>1</v>
      </c>
      <c r="AO14" s="57">
        <v>0.25</v>
      </c>
      <c r="AP14" s="58">
        <f>IF(AO14/AN14&gt;100%,100%,AO14/AN14)</f>
        <v>0.25</v>
      </c>
      <c r="AQ14" s="18" t="s">
        <v>105</v>
      </c>
    </row>
    <row r="15" spans="1:43" s="27" customFormat="1" ht="135" x14ac:dyDescent="0.25">
      <c r="A15" s="19">
        <v>1</v>
      </c>
      <c r="B15" s="18" t="s">
        <v>46</v>
      </c>
      <c r="C15" s="23">
        <v>2</v>
      </c>
      <c r="D15" s="18" t="s">
        <v>56</v>
      </c>
      <c r="E15" s="18" t="s">
        <v>48</v>
      </c>
      <c r="F15" s="18" t="s">
        <v>57</v>
      </c>
      <c r="G15" s="18" t="s">
        <v>58</v>
      </c>
      <c r="H15" s="18">
        <v>1</v>
      </c>
      <c r="I15" s="18" t="s">
        <v>59</v>
      </c>
      <c r="J15" s="18" t="s">
        <v>60</v>
      </c>
      <c r="K15" s="38">
        <v>0</v>
      </c>
      <c r="L15" s="38">
        <v>0</v>
      </c>
      <c r="M15" s="38">
        <v>1</v>
      </c>
      <c r="N15" s="38">
        <v>0</v>
      </c>
      <c r="O15" s="39">
        <v>1</v>
      </c>
      <c r="P15" s="33" t="s">
        <v>52</v>
      </c>
      <c r="Q15" s="18" t="s">
        <v>57</v>
      </c>
      <c r="R15" s="18" t="s">
        <v>61</v>
      </c>
      <c r="S15" s="18" t="s">
        <v>55</v>
      </c>
      <c r="T15" s="26">
        <f t="shared" si="0"/>
        <v>0</v>
      </c>
      <c r="U15" s="18">
        <v>0</v>
      </c>
      <c r="V15" s="18" t="s">
        <v>85</v>
      </c>
      <c r="W15" s="18" t="s">
        <v>85</v>
      </c>
      <c r="X15" s="59" t="s">
        <v>85</v>
      </c>
      <c r="Y15" s="26">
        <f t="shared" si="1"/>
        <v>0</v>
      </c>
      <c r="Z15" s="18"/>
      <c r="AA15" s="18" t="e">
        <f t="shared" ref="AA15:AA17" si="5">IF(Z15/Y15&gt;100%,100%,Z15/Y15)</f>
        <v>#DIV/0!</v>
      </c>
      <c r="AB15" s="18"/>
      <c r="AC15" s="18"/>
      <c r="AD15" s="26">
        <f t="shared" si="2"/>
        <v>1</v>
      </c>
      <c r="AE15" s="18"/>
      <c r="AF15" s="18">
        <f t="shared" ref="AF15:AF17" si="6">IF(AE15/AD15&gt;100%,100%,AE15/AD15)</f>
        <v>0</v>
      </c>
      <c r="AG15" s="18"/>
      <c r="AH15" s="18"/>
      <c r="AI15" s="26">
        <f t="shared" si="3"/>
        <v>0</v>
      </c>
      <c r="AJ15" s="18"/>
      <c r="AK15" s="18" t="e">
        <f t="shared" ref="AK15:AK17" si="7">IF(AJ15/AI15&gt;100%,100%,AJ15/AI15)</f>
        <v>#DIV/0!</v>
      </c>
      <c r="AL15" s="18"/>
      <c r="AM15" s="18"/>
      <c r="AN15" s="59">
        <f t="shared" si="4"/>
        <v>1</v>
      </c>
      <c r="AO15" s="59">
        <v>0</v>
      </c>
      <c r="AP15" s="58">
        <f t="shared" ref="AP15:AP21" si="8">IF(AO15/AN15&gt;100%,100%,AO15/AN15)</f>
        <v>0</v>
      </c>
      <c r="AQ15" s="18" t="s">
        <v>85</v>
      </c>
    </row>
    <row r="16" spans="1:43" s="27" customFormat="1" ht="135" x14ac:dyDescent="0.25">
      <c r="A16" s="19">
        <v>1</v>
      </c>
      <c r="B16" s="18" t="s">
        <v>46</v>
      </c>
      <c r="C16" s="23" t="s">
        <v>62</v>
      </c>
      <c r="D16" s="18" t="s">
        <v>63</v>
      </c>
      <c r="E16" s="18" t="s">
        <v>64</v>
      </c>
      <c r="F16" s="18" t="s">
        <v>65</v>
      </c>
      <c r="G16" s="18" t="s">
        <v>65</v>
      </c>
      <c r="H16" s="18">
        <v>0</v>
      </c>
      <c r="I16" s="18" t="s">
        <v>59</v>
      </c>
      <c r="J16" s="18" t="s">
        <v>66</v>
      </c>
      <c r="K16" s="46">
        <v>0</v>
      </c>
      <c r="L16" s="46">
        <v>0</v>
      </c>
      <c r="M16" s="46">
        <v>1</v>
      </c>
      <c r="N16" s="46">
        <v>0</v>
      </c>
      <c r="O16" s="46">
        <v>1</v>
      </c>
      <c r="P16" s="18" t="s">
        <v>52</v>
      </c>
      <c r="Q16" s="18" t="s">
        <v>67</v>
      </c>
      <c r="R16" s="18" t="s">
        <v>68</v>
      </c>
      <c r="S16" s="18" t="s">
        <v>69</v>
      </c>
      <c r="T16" s="26">
        <f t="shared" si="0"/>
        <v>0</v>
      </c>
      <c r="U16" s="18">
        <v>0</v>
      </c>
      <c r="V16" s="18" t="s">
        <v>85</v>
      </c>
      <c r="W16" s="18" t="s">
        <v>85</v>
      </c>
      <c r="X16" s="59" t="s">
        <v>85</v>
      </c>
      <c r="Y16" s="26">
        <f t="shared" si="1"/>
        <v>0</v>
      </c>
      <c r="Z16" s="18"/>
      <c r="AA16" s="18" t="e">
        <f t="shared" si="5"/>
        <v>#DIV/0!</v>
      </c>
      <c r="AB16" s="18"/>
      <c r="AC16" s="18"/>
      <c r="AD16" s="26">
        <f t="shared" si="2"/>
        <v>1</v>
      </c>
      <c r="AE16" s="18"/>
      <c r="AF16" s="18">
        <f t="shared" si="6"/>
        <v>0</v>
      </c>
      <c r="AG16" s="18"/>
      <c r="AH16" s="18"/>
      <c r="AI16" s="26">
        <f t="shared" si="3"/>
        <v>0</v>
      </c>
      <c r="AJ16" s="18"/>
      <c r="AK16" s="18" t="e">
        <f t="shared" si="7"/>
        <v>#DIV/0!</v>
      </c>
      <c r="AL16" s="18"/>
      <c r="AM16" s="18"/>
      <c r="AN16" s="59">
        <f t="shared" si="4"/>
        <v>1</v>
      </c>
      <c r="AO16" s="59">
        <v>0</v>
      </c>
      <c r="AP16" s="54">
        <f t="shared" si="8"/>
        <v>0</v>
      </c>
      <c r="AQ16" s="18" t="s">
        <v>85</v>
      </c>
    </row>
    <row r="17" spans="1:43" s="27" customFormat="1" ht="195.75" customHeight="1" x14ac:dyDescent="0.25">
      <c r="A17" s="19">
        <v>1</v>
      </c>
      <c r="B17" s="18" t="s">
        <v>46</v>
      </c>
      <c r="C17" s="23" t="s">
        <v>70</v>
      </c>
      <c r="D17" s="18" t="s">
        <v>71</v>
      </c>
      <c r="E17" s="18" t="s">
        <v>48</v>
      </c>
      <c r="F17" s="18" t="s">
        <v>72</v>
      </c>
      <c r="G17" s="18" t="s">
        <v>73</v>
      </c>
      <c r="H17" s="28" t="s">
        <v>74</v>
      </c>
      <c r="I17" s="18" t="s">
        <v>59</v>
      </c>
      <c r="J17" s="18" t="s">
        <v>72</v>
      </c>
      <c r="K17" s="46">
        <v>1</v>
      </c>
      <c r="L17" s="46">
        <v>0</v>
      </c>
      <c r="M17" s="47">
        <v>1</v>
      </c>
      <c r="N17" s="47">
        <v>0</v>
      </c>
      <c r="O17" s="46">
        <v>2</v>
      </c>
      <c r="P17" s="18" t="s">
        <v>52</v>
      </c>
      <c r="Q17" s="18" t="s">
        <v>72</v>
      </c>
      <c r="R17" s="18" t="s">
        <v>75</v>
      </c>
      <c r="S17" s="18" t="s">
        <v>69</v>
      </c>
      <c r="T17" s="60">
        <f t="shared" si="0"/>
        <v>1</v>
      </c>
      <c r="U17" s="59">
        <v>1</v>
      </c>
      <c r="V17" s="58">
        <f t="shared" ref="V17" si="9">IF(U17/T17&gt;100%,100%,U17/T17)</f>
        <v>1</v>
      </c>
      <c r="W17" s="53" t="s">
        <v>112</v>
      </c>
      <c r="X17" s="59" t="s">
        <v>115</v>
      </c>
      <c r="Y17" s="26">
        <f t="shared" si="1"/>
        <v>0</v>
      </c>
      <c r="Z17" s="18"/>
      <c r="AA17" s="18" t="e">
        <f t="shared" si="5"/>
        <v>#DIV/0!</v>
      </c>
      <c r="AB17" s="18"/>
      <c r="AC17" s="18"/>
      <c r="AD17" s="26">
        <f t="shared" si="2"/>
        <v>1</v>
      </c>
      <c r="AE17" s="18"/>
      <c r="AF17" s="18">
        <f t="shared" si="6"/>
        <v>0</v>
      </c>
      <c r="AG17" s="18"/>
      <c r="AH17" s="18"/>
      <c r="AI17" s="26">
        <f t="shared" si="3"/>
        <v>0</v>
      </c>
      <c r="AJ17" s="18"/>
      <c r="AK17" s="18" t="e">
        <f t="shared" si="7"/>
        <v>#DIV/0!</v>
      </c>
      <c r="AL17" s="18"/>
      <c r="AM17" s="18"/>
      <c r="AN17" s="59">
        <f t="shared" si="4"/>
        <v>2</v>
      </c>
      <c r="AO17" s="59">
        <v>1</v>
      </c>
      <c r="AP17" s="58">
        <f t="shared" si="8"/>
        <v>0.5</v>
      </c>
      <c r="AQ17" s="53" t="s">
        <v>112</v>
      </c>
    </row>
    <row r="18" spans="1:43" s="5" customFormat="1" ht="15.75" x14ac:dyDescent="0.25">
      <c r="A18" s="10"/>
      <c r="B18" s="10"/>
      <c r="C18" s="10"/>
      <c r="D18" s="13" t="s">
        <v>76</v>
      </c>
      <c r="E18" s="10"/>
      <c r="F18" s="10"/>
      <c r="G18" s="10"/>
      <c r="H18" s="10"/>
      <c r="I18" s="10"/>
      <c r="J18" s="10"/>
      <c r="K18" s="40"/>
      <c r="L18" s="40"/>
      <c r="M18" s="40"/>
      <c r="N18" s="40"/>
      <c r="O18" s="40"/>
      <c r="P18" s="10"/>
      <c r="Q18" s="10"/>
      <c r="R18" s="10"/>
      <c r="S18" s="10"/>
      <c r="T18" s="15"/>
      <c r="U18" s="15"/>
      <c r="V18" s="61">
        <f>AVERAGE(V14:V17)*80%</f>
        <v>0.8</v>
      </c>
      <c r="W18" s="15"/>
      <c r="X18" s="76"/>
      <c r="Y18" s="15"/>
      <c r="Z18" s="15"/>
      <c r="AA18" s="15" t="e">
        <f>AVERAGE(AA14:AA17)*80%</f>
        <v>#DIV/0!</v>
      </c>
      <c r="AB18" s="15"/>
      <c r="AC18" s="15"/>
      <c r="AD18" s="15"/>
      <c r="AE18" s="15"/>
      <c r="AF18" s="15">
        <f>AVERAGE(AF14:AF17)*80%</f>
        <v>0</v>
      </c>
      <c r="AG18" s="15"/>
      <c r="AH18" s="15"/>
      <c r="AI18" s="15"/>
      <c r="AJ18" s="15"/>
      <c r="AK18" s="15" t="e">
        <f>AVERAGE(AK14:AK17)*80%</f>
        <v>#DIV/0!</v>
      </c>
      <c r="AL18" s="10"/>
      <c r="AM18" s="10"/>
      <c r="AN18" s="40"/>
      <c r="AO18" s="40"/>
      <c r="AP18" s="61">
        <f>AVERAGE(AP14:AP17)*80%</f>
        <v>0.15000000000000002</v>
      </c>
      <c r="AQ18" s="10"/>
    </row>
    <row r="19" spans="1:43" s="27" customFormat="1" ht="105" x14ac:dyDescent="0.25">
      <c r="A19" s="29">
        <v>7</v>
      </c>
      <c r="B19" s="24" t="s">
        <v>77</v>
      </c>
      <c r="C19" s="29" t="s">
        <v>78</v>
      </c>
      <c r="D19" s="24" t="s">
        <v>79</v>
      </c>
      <c r="E19" s="24" t="s">
        <v>80</v>
      </c>
      <c r="F19" s="24" t="s">
        <v>81</v>
      </c>
      <c r="G19" s="24" t="s">
        <v>82</v>
      </c>
      <c r="H19" s="48" t="s">
        <v>83</v>
      </c>
      <c r="I19" s="25" t="s">
        <v>84</v>
      </c>
      <c r="J19" s="24" t="s">
        <v>81</v>
      </c>
      <c r="K19" s="41" t="s">
        <v>85</v>
      </c>
      <c r="L19" s="41">
        <v>0.8</v>
      </c>
      <c r="M19" s="41" t="s">
        <v>85</v>
      </c>
      <c r="N19" s="41">
        <v>0.8</v>
      </c>
      <c r="O19" s="41">
        <v>0.8</v>
      </c>
      <c r="P19" s="24" t="s">
        <v>52</v>
      </c>
      <c r="Q19" s="49" t="s">
        <v>86</v>
      </c>
      <c r="R19" s="49" t="s">
        <v>87</v>
      </c>
      <c r="S19" s="49" t="s">
        <v>88</v>
      </c>
      <c r="T19" s="64" t="str">
        <f>K19</f>
        <v>No programada</v>
      </c>
      <c r="U19" s="65">
        <v>0</v>
      </c>
      <c r="V19" s="66" t="s">
        <v>108</v>
      </c>
      <c r="W19" s="29" t="s">
        <v>85</v>
      </c>
      <c r="X19" s="49"/>
      <c r="Y19" s="50">
        <f>L19</f>
        <v>0.8</v>
      </c>
      <c r="Z19" s="24"/>
      <c r="AA19" s="18">
        <f t="shared" ref="AA19:AA21" si="10">IF(Z19/Y19&gt;100%,100%,Z19/Y19)</f>
        <v>0</v>
      </c>
      <c r="AB19" s="24"/>
      <c r="AC19" s="24"/>
      <c r="AD19" s="26" t="str">
        <f>M19</f>
        <v>No programada</v>
      </c>
      <c r="AE19" s="24"/>
      <c r="AF19" s="18" t="e">
        <f t="shared" ref="AF19:AF21" si="11">IF(AE19/AD19&gt;100%,100%,AE19/AD19)</f>
        <v>#VALUE!</v>
      </c>
      <c r="AG19" s="24"/>
      <c r="AH19" s="24"/>
      <c r="AI19" s="50">
        <f>N19</f>
        <v>0.8</v>
      </c>
      <c r="AJ19" s="24"/>
      <c r="AK19" s="18">
        <f t="shared" ref="AK19:AK21" si="12">IF(AJ19/AI19&gt;100%,100%,AJ19/AI19)</f>
        <v>0</v>
      </c>
      <c r="AL19" s="24"/>
      <c r="AM19" s="24"/>
      <c r="AN19" s="64">
        <f>O19</f>
        <v>0.8</v>
      </c>
      <c r="AO19" s="65">
        <f>U19</f>
        <v>0</v>
      </c>
      <c r="AP19" s="66">
        <f t="shared" si="8"/>
        <v>0</v>
      </c>
      <c r="AQ19" s="29" t="s">
        <v>85</v>
      </c>
    </row>
    <row r="20" spans="1:43" s="27" customFormat="1" ht="105" x14ac:dyDescent="0.25">
      <c r="A20" s="29">
        <v>7</v>
      </c>
      <c r="B20" s="24" t="s">
        <v>77</v>
      </c>
      <c r="C20" s="29" t="s">
        <v>89</v>
      </c>
      <c r="D20" s="24" t="s">
        <v>90</v>
      </c>
      <c r="E20" s="24" t="s">
        <v>80</v>
      </c>
      <c r="F20" s="24" t="s">
        <v>91</v>
      </c>
      <c r="G20" s="24" t="s">
        <v>92</v>
      </c>
      <c r="H20" s="48" t="s">
        <v>93</v>
      </c>
      <c r="I20" s="25" t="s">
        <v>59</v>
      </c>
      <c r="J20" s="24" t="s">
        <v>91</v>
      </c>
      <c r="K20" s="42">
        <v>0.5</v>
      </c>
      <c r="L20" s="42">
        <v>0.5</v>
      </c>
      <c r="M20" s="42">
        <v>0</v>
      </c>
      <c r="N20" s="42">
        <v>0</v>
      </c>
      <c r="O20" s="42">
        <v>1</v>
      </c>
      <c r="P20" s="24" t="s">
        <v>52</v>
      </c>
      <c r="Q20" s="49" t="s">
        <v>94</v>
      </c>
      <c r="R20" s="49" t="s">
        <v>95</v>
      </c>
      <c r="S20" s="49" t="s">
        <v>88</v>
      </c>
      <c r="T20" s="62">
        <f>K20</f>
        <v>0.5</v>
      </c>
      <c r="U20" s="63">
        <v>0.5</v>
      </c>
      <c r="V20" s="63">
        <f t="shared" ref="V20" si="13">IF(U20/T20&gt;100%,100%,U20/T20)</f>
        <v>1</v>
      </c>
      <c r="W20" s="24" t="s">
        <v>109</v>
      </c>
      <c r="X20" s="49"/>
      <c r="Y20" s="50">
        <f>L20</f>
        <v>0.5</v>
      </c>
      <c r="Z20" s="24"/>
      <c r="AA20" s="18">
        <f t="shared" si="10"/>
        <v>0</v>
      </c>
      <c r="AB20" s="24"/>
      <c r="AC20" s="24"/>
      <c r="AD20" s="50">
        <f>M20</f>
        <v>0</v>
      </c>
      <c r="AE20" s="24"/>
      <c r="AF20" s="18" t="e">
        <f t="shared" si="11"/>
        <v>#DIV/0!</v>
      </c>
      <c r="AG20" s="24"/>
      <c r="AH20" s="24"/>
      <c r="AI20" s="50">
        <f>N20</f>
        <v>0</v>
      </c>
      <c r="AJ20" s="24"/>
      <c r="AK20" s="18" t="e">
        <f t="shared" si="12"/>
        <v>#DIV/0!</v>
      </c>
      <c r="AL20" s="24"/>
      <c r="AM20" s="24"/>
      <c r="AN20" s="67">
        <v>1</v>
      </c>
      <c r="AO20" s="67">
        <v>0.5</v>
      </c>
      <c r="AP20" s="68">
        <f t="shared" si="8"/>
        <v>0.5</v>
      </c>
      <c r="AQ20" s="24" t="s">
        <v>109</v>
      </c>
    </row>
    <row r="21" spans="1:43" s="27" customFormat="1" ht="120" x14ac:dyDescent="0.25">
      <c r="A21" s="29">
        <v>7</v>
      </c>
      <c r="B21" s="24" t="s">
        <v>77</v>
      </c>
      <c r="C21" s="29" t="s">
        <v>96</v>
      </c>
      <c r="D21" s="24" t="s">
        <v>97</v>
      </c>
      <c r="E21" s="24" t="s">
        <v>80</v>
      </c>
      <c r="F21" s="24" t="s">
        <v>98</v>
      </c>
      <c r="G21" s="24" t="s">
        <v>99</v>
      </c>
      <c r="H21" s="24" t="s">
        <v>100</v>
      </c>
      <c r="I21" s="25" t="s">
        <v>59</v>
      </c>
      <c r="J21" s="24" t="s">
        <v>98</v>
      </c>
      <c r="K21" s="51">
        <v>0</v>
      </c>
      <c r="L21" s="51">
        <v>1</v>
      </c>
      <c r="M21" s="51">
        <v>1</v>
      </c>
      <c r="N21" s="51">
        <v>0</v>
      </c>
      <c r="O21" s="51">
        <v>2</v>
      </c>
      <c r="P21" s="24" t="s">
        <v>52</v>
      </c>
      <c r="Q21" s="24" t="s">
        <v>101</v>
      </c>
      <c r="R21" s="24" t="s">
        <v>101</v>
      </c>
      <c r="S21" s="24" t="s">
        <v>102</v>
      </c>
      <c r="T21" s="49">
        <f>K21</f>
        <v>0</v>
      </c>
      <c r="U21" s="69">
        <v>0</v>
      </c>
      <c r="V21" s="66" t="s">
        <v>108</v>
      </c>
      <c r="W21" s="29" t="s">
        <v>85</v>
      </c>
      <c r="X21" s="49"/>
      <c r="Y21" s="26">
        <f>L21</f>
        <v>1</v>
      </c>
      <c r="Z21" s="24"/>
      <c r="AA21" s="18">
        <f t="shared" si="10"/>
        <v>0</v>
      </c>
      <c r="AB21" s="24"/>
      <c r="AC21" s="24"/>
      <c r="AD21" s="26">
        <f>M21</f>
        <v>1</v>
      </c>
      <c r="AE21" s="24"/>
      <c r="AF21" s="18">
        <f t="shared" si="11"/>
        <v>0</v>
      </c>
      <c r="AG21" s="24"/>
      <c r="AH21" s="24"/>
      <c r="AI21" s="26">
        <f>N21</f>
        <v>0</v>
      </c>
      <c r="AJ21" s="24"/>
      <c r="AK21" s="18" t="e">
        <f t="shared" si="12"/>
        <v>#DIV/0!</v>
      </c>
      <c r="AL21" s="24"/>
      <c r="AM21" s="24"/>
      <c r="AN21" s="70">
        <f>O21</f>
        <v>2</v>
      </c>
      <c r="AO21" s="49">
        <f>U21</f>
        <v>0</v>
      </c>
      <c r="AP21" s="66">
        <f t="shared" si="8"/>
        <v>0</v>
      </c>
      <c r="AQ21" s="29" t="s">
        <v>85</v>
      </c>
    </row>
    <row r="22" spans="1:43" s="5" customFormat="1" ht="15.75" x14ac:dyDescent="0.25">
      <c r="A22" s="10"/>
      <c r="B22" s="10"/>
      <c r="C22" s="10"/>
      <c r="D22" s="11" t="s">
        <v>103</v>
      </c>
      <c r="E22" s="11"/>
      <c r="F22" s="11"/>
      <c r="G22" s="11"/>
      <c r="H22" s="11"/>
      <c r="I22" s="11"/>
      <c r="J22" s="11"/>
      <c r="K22" s="43"/>
      <c r="L22" s="43"/>
      <c r="M22" s="43"/>
      <c r="N22" s="43"/>
      <c r="O22" s="43"/>
      <c r="P22" s="11"/>
      <c r="Q22" s="10"/>
      <c r="R22" s="10"/>
      <c r="S22" s="10"/>
      <c r="T22" s="12"/>
      <c r="U22" s="12"/>
      <c r="V22" s="71">
        <f>AVERAGE(V19:V21)*20%</f>
        <v>0.2</v>
      </c>
      <c r="W22" s="10"/>
      <c r="X22" s="77"/>
      <c r="Y22" s="12"/>
      <c r="Z22" s="12"/>
      <c r="AA22" s="14" t="e">
        <f>AVERAGE(#REF!)*20%</f>
        <v>#REF!</v>
      </c>
      <c r="AB22" s="10"/>
      <c r="AC22" s="10"/>
      <c r="AD22" s="12"/>
      <c r="AE22" s="12"/>
      <c r="AF22" s="14" t="e">
        <f>AVERAGE(#REF!)*20%</f>
        <v>#REF!</v>
      </c>
      <c r="AG22" s="10"/>
      <c r="AH22" s="10"/>
      <c r="AI22" s="12"/>
      <c r="AJ22" s="12"/>
      <c r="AK22" s="14" t="e">
        <f>AVERAGE(#REF!)*20%</f>
        <v>#REF!</v>
      </c>
      <c r="AL22" s="10"/>
      <c r="AM22" s="10"/>
      <c r="AN22" s="43"/>
      <c r="AO22" s="43"/>
      <c r="AP22" s="71">
        <f>AVERAGE(AP19:AP21)*20%</f>
        <v>3.3333333333333333E-2</v>
      </c>
      <c r="AQ22" s="10"/>
    </row>
    <row r="23" spans="1:43" s="9" customFormat="1" ht="18.75" x14ac:dyDescent="0.3">
      <c r="A23" s="6"/>
      <c r="B23" s="6"/>
      <c r="C23" s="6"/>
      <c r="D23" s="7" t="s">
        <v>104</v>
      </c>
      <c r="E23" s="6"/>
      <c r="F23" s="6"/>
      <c r="G23" s="6"/>
      <c r="H23" s="6"/>
      <c r="I23" s="6"/>
      <c r="J23" s="6"/>
      <c r="K23" s="44"/>
      <c r="L23" s="44"/>
      <c r="M23" s="44"/>
      <c r="N23" s="44"/>
      <c r="O23" s="44"/>
      <c r="P23" s="6"/>
      <c r="Q23" s="6"/>
      <c r="R23" s="6"/>
      <c r="S23" s="6"/>
      <c r="T23" s="8"/>
      <c r="U23" s="8"/>
      <c r="V23" s="72">
        <f>V18+V22</f>
        <v>1</v>
      </c>
      <c r="W23" s="6"/>
      <c r="X23" s="78"/>
      <c r="Y23" s="8"/>
      <c r="Z23" s="8"/>
      <c r="AA23" s="16" t="e">
        <f>AA18+AA22</f>
        <v>#DIV/0!</v>
      </c>
      <c r="AB23" s="6"/>
      <c r="AC23" s="6"/>
      <c r="AD23" s="8"/>
      <c r="AE23" s="8"/>
      <c r="AF23" s="16" t="e">
        <f>AF18+AF22</f>
        <v>#REF!</v>
      </c>
      <c r="AG23" s="6"/>
      <c r="AH23" s="6"/>
      <c r="AI23" s="8"/>
      <c r="AJ23" s="8"/>
      <c r="AK23" s="16" t="e">
        <f>AK18+AK22</f>
        <v>#DIV/0!</v>
      </c>
      <c r="AL23" s="6"/>
      <c r="AM23" s="6"/>
      <c r="AN23" s="44"/>
      <c r="AO23" s="44"/>
      <c r="AP23" s="72">
        <f>AP18+AP22</f>
        <v>0.18333333333333335</v>
      </c>
      <c r="AQ23" s="6"/>
    </row>
  </sheetData>
  <mergeCells count="20">
    <mergeCell ref="T11:X12"/>
    <mergeCell ref="Y11:AC12"/>
    <mergeCell ref="AD11:AH12"/>
    <mergeCell ref="AI11:AM12"/>
    <mergeCell ref="AN11:AQ12"/>
    <mergeCell ref="A11:B12"/>
    <mergeCell ref="A1:J1"/>
    <mergeCell ref="K1:O1"/>
    <mergeCell ref="C11:E12"/>
    <mergeCell ref="F11:P12"/>
    <mergeCell ref="A2:J2"/>
    <mergeCell ref="A4:B8"/>
    <mergeCell ref="C4:D8"/>
    <mergeCell ref="G9:J9"/>
    <mergeCell ref="Q11:S12"/>
    <mergeCell ref="E4:J4"/>
    <mergeCell ref="G5:J5"/>
    <mergeCell ref="G6:J6"/>
    <mergeCell ref="G7:J7"/>
    <mergeCell ref="G8:J8"/>
  </mergeCells>
  <dataValidations count="1">
    <dataValidation allowBlank="1" showInputMessage="1" showErrorMessage="1" error="Escriba un texto " promptTitle="Cualquier contenido" sqref="E13 E3:E10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E11:E12 E14:E18 E22:E1048576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48</v>
      </c>
    </row>
    <row r="3" spans="1:1" x14ac:dyDescent="0.25">
      <c r="A3" t="s">
        <v>64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d1d2e24-7be0-47eb-a1db-99cc6d75caff"/>
    <ds:schemaRef ds:uri="d6eaa91c-3afb-4015-aba1-5ff992c1a5c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2023-05-04T13:37:42Z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