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3/OFICINA DE PLANEACION/39. Planes de gestion Rvdos/Ajustados NC/"/>
    </mc:Choice>
  </mc:AlternateContent>
  <xr:revisionPtr revIDLastSave="203" documentId="8_{0E224C96-B1A2-41EF-B6A7-460DB8019FAB}" xr6:coauthVersionLast="47" xr6:coauthVersionMax="47" xr10:uidLastSave="{641F4542-C39B-4D06-95CB-88230690B5DF}"/>
  <bookViews>
    <workbookView xWindow="-120" yWindow="-120" windowWidth="29040" windowHeight="15840" xr2:uid="{82425007-B10C-4B30-B14E-E133B79C6502}"/>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7" i="1" l="1"/>
  <c r="AP26" i="1"/>
  <c r="AP25" i="1"/>
  <c r="AP28" i="1" s="1"/>
  <c r="AP20" i="1"/>
  <c r="V28" i="1"/>
  <c r="AO27" i="1"/>
  <c r="AN27" i="1"/>
  <c r="AO26" i="1"/>
  <c r="AN26" i="1"/>
  <c r="AO25" i="1"/>
  <c r="AN25" i="1"/>
  <c r="T26" i="1"/>
  <c r="T27" i="1"/>
  <c r="T25" i="1"/>
  <c r="T19" i="1"/>
  <c r="T18" i="1"/>
  <c r="AO15" i="1"/>
  <c r="AI27" i="1"/>
  <c r="AK27" i="1" s="1"/>
  <c r="AD27" i="1"/>
  <c r="AF27" i="1" s="1"/>
  <c r="Y27" i="1"/>
  <c r="AA27" i="1" s="1"/>
  <c r="AI26" i="1"/>
  <c r="AK26" i="1" s="1"/>
  <c r="AD26" i="1"/>
  <c r="AF26" i="1" s="1"/>
  <c r="Y26" i="1"/>
  <c r="AA26" i="1" s="1"/>
  <c r="AI25" i="1"/>
  <c r="AK25" i="1" s="1"/>
  <c r="AD25" i="1"/>
  <c r="AF25" i="1" s="1"/>
  <c r="Y25" i="1"/>
  <c r="AA25" i="1" s="1"/>
  <c r="AN22" i="1"/>
  <c r="AP22" i="1" s="1"/>
  <c r="AI22" i="1"/>
  <c r="AK22" i="1" s="1"/>
  <c r="AD22" i="1"/>
  <c r="AF22" i="1" s="1"/>
  <c r="Y22" i="1"/>
  <c r="AA22" i="1" s="1"/>
  <c r="T22" i="1"/>
  <c r="V22" i="1"/>
  <c r="AN15" i="1"/>
  <c r="AP15" i="1" s="1"/>
  <c r="AN16" i="1"/>
  <c r="AP16" i="1" s="1"/>
  <c r="AN17" i="1"/>
  <c r="AP17" i="1" s="1"/>
  <c r="AN18" i="1"/>
  <c r="AP18" i="1" s="1"/>
  <c r="AN19" i="1"/>
  <c r="AP19" i="1" s="1"/>
  <c r="AN20" i="1"/>
  <c r="AN21" i="1"/>
  <c r="AP21" i="1" s="1"/>
  <c r="AN23" i="1"/>
  <c r="AP23" i="1" s="1"/>
  <c r="AI15" i="1"/>
  <c r="AK15" i="1" s="1"/>
  <c r="AI16" i="1"/>
  <c r="AK16" i="1" s="1"/>
  <c r="AI17" i="1"/>
  <c r="AK17" i="1" s="1"/>
  <c r="AI18" i="1"/>
  <c r="AK18" i="1" s="1"/>
  <c r="AK28" i="1"/>
  <c r="AI23" i="1"/>
  <c r="AK23" i="1" s="1"/>
  <c r="AI21" i="1"/>
  <c r="AK21" i="1" s="1"/>
  <c r="AI20" i="1"/>
  <c r="AK20" i="1" s="1"/>
  <c r="AI19" i="1"/>
  <c r="AK19" i="1" s="1"/>
  <c r="AD23" i="1"/>
  <c r="AF23" i="1" s="1"/>
  <c r="AD21" i="1"/>
  <c r="AF21" i="1" s="1"/>
  <c r="AD20" i="1"/>
  <c r="AF20" i="1" s="1"/>
  <c r="AD19" i="1"/>
  <c r="AF19" i="1" s="1"/>
  <c r="AD18" i="1"/>
  <c r="AF18" i="1" s="1"/>
  <c r="AD17" i="1"/>
  <c r="AF17" i="1" s="1"/>
  <c r="AD16" i="1"/>
  <c r="AF16" i="1" s="1"/>
  <c r="AD15" i="1"/>
  <c r="AF15" i="1" s="1"/>
  <c r="Y23" i="1"/>
  <c r="AA23" i="1" s="1"/>
  <c r="Y21" i="1"/>
  <c r="AA21" i="1" s="1"/>
  <c r="Y20" i="1"/>
  <c r="AA20" i="1" s="1"/>
  <c r="Y19" i="1"/>
  <c r="AA19" i="1" s="1"/>
  <c r="Y18" i="1"/>
  <c r="AA18" i="1" s="1"/>
  <c r="Y17" i="1"/>
  <c r="AA17" i="1"/>
  <c r="Y16" i="1"/>
  <c r="AA16" i="1" s="1"/>
  <c r="Y15" i="1"/>
  <c r="AA15" i="1" s="1"/>
  <c r="T23" i="1"/>
  <c r="V23" i="1" s="1"/>
  <c r="T21" i="1"/>
  <c r="V21" i="1" s="1"/>
  <c r="T20" i="1"/>
  <c r="V20" i="1" s="1"/>
  <c r="V17" i="1"/>
  <c r="T16" i="1"/>
  <c r="T15" i="1"/>
  <c r="V15" i="1" s="1"/>
  <c r="AF28" i="1"/>
  <c r="AA28" i="1"/>
  <c r="AF24" i="1" l="1"/>
  <c r="AK24" i="1"/>
  <c r="AK29" i="1" s="1"/>
  <c r="V24" i="1"/>
  <c r="V29" i="1" s="1"/>
  <c r="AP24" i="1"/>
  <c r="AP29" i="1" s="1"/>
  <c r="AA24" i="1"/>
  <c r="AA29" i="1" s="1"/>
  <c r="AF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B011372B-E314-4D7A-ABA2-BAC2779934D9}">
      <text>
        <r>
          <rPr>
            <b/>
            <sz val="9"/>
            <color indexed="81"/>
            <rFont val="Tahoma"/>
            <family val="2"/>
          </rPr>
          <t>Cuadro que resume los cambios realizados de una versión a otra</t>
        </r>
      </text>
    </comment>
    <comment ref="E5" authorId="0" shapeId="0" xr:uid="{6D3510AD-814C-4D92-BAFC-71F0839843F3}">
      <text>
        <r>
          <rPr>
            <b/>
            <sz val="9"/>
            <color indexed="81"/>
            <rFont val="Tahoma"/>
            <family val="2"/>
          </rPr>
          <t xml:space="preserve">Número consecutivo de la versión generada </t>
        </r>
      </text>
    </comment>
    <comment ref="F5" authorId="0" shapeId="0" xr:uid="{455B4D1B-4D4F-46D8-A045-91E14430E00E}">
      <text>
        <r>
          <rPr>
            <b/>
            <sz val="9"/>
            <color indexed="81"/>
            <rFont val="Tahoma"/>
            <family val="2"/>
          </rPr>
          <t>Fecha de la versión generada</t>
        </r>
      </text>
    </comment>
    <comment ref="G5" authorId="0" shapeId="0" xr:uid="{4F6DD881-4064-46E2-AD27-7B033F5287F5}">
      <text>
        <r>
          <rPr>
            <b/>
            <sz val="9"/>
            <color indexed="81"/>
            <rFont val="Tahoma"/>
            <family val="2"/>
          </rPr>
          <t>Breve descripción del cambio realizado en la nueva versión</t>
        </r>
      </text>
    </comment>
    <comment ref="A14" authorId="0" shapeId="0" xr:uid="{2DD4CECD-D756-4467-A62C-53A6FC3549DD}">
      <text>
        <r>
          <rPr>
            <b/>
            <sz val="9"/>
            <color indexed="81"/>
            <rFont val="Tahoma"/>
            <family val="2"/>
          </rPr>
          <t>Incluya el número del objetivo estratégico, de acuerdo con lo adoptado en el Plan Estratégico Institucional</t>
        </r>
      </text>
    </comment>
    <comment ref="B14" authorId="0" shapeId="0" xr:uid="{BA0E1B6A-9724-479C-9C24-7C202AB8373D}">
      <text>
        <r>
          <rPr>
            <b/>
            <sz val="9"/>
            <color indexed="81"/>
            <rFont val="Tahoma"/>
            <family val="2"/>
          </rPr>
          <t>Incluya el objetivo estratégico, de acuerdo con lo adoptado en el Plan Estratégico Institucional, al cual se asocia la meta</t>
        </r>
      </text>
    </comment>
    <comment ref="C14" authorId="0" shapeId="0" xr:uid="{119F47BD-BB9E-4059-B26B-7A00F4141FBE}">
      <text>
        <r>
          <rPr>
            <b/>
            <sz val="9"/>
            <color indexed="81"/>
            <rFont val="Tahoma"/>
            <family val="2"/>
          </rPr>
          <t>Escriba el número de la meta, en orden consecutivo</t>
        </r>
      </text>
    </comment>
    <comment ref="D14" authorId="0" shapeId="0" xr:uid="{751BB42F-F6E4-422B-91AD-AD50D5510A18}">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4" authorId="0" shapeId="0" xr:uid="{66100535-6C62-4F58-A17C-0BE85EBD4F67}">
      <text>
        <r>
          <rPr>
            <b/>
            <sz val="9"/>
            <color indexed="81"/>
            <rFont val="Tahoma"/>
            <family val="2"/>
          </rPr>
          <t xml:space="preserve">Seleccione la opción que corresponda
</t>
        </r>
      </text>
    </comment>
    <comment ref="F14" authorId="0" shapeId="0" xr:uid="{2A83FE2C-B2C1-4597-A76A-578AAE54FC34}">
      <text>
        <r>
          <rPr>
            <b/>
            <sz val="9"/>
            <color indexed="81"/>
            <rFont val="Tahoma"/>
            <family val="2"/>
          </rPr>
          <t>Indique un nombre corto que refleje lo que pretende medir. 
Ej. Porcentaje de giros acumulados</t>
        </r>
      </text>
    </comment>
    <comment ref="G14" authorId="0" shapeId="0" xr:uid="{D0800236-B4FE-4CB1-B3B9-634F81DF4156}">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4" authorId="0" shapeId="0" xr:uid="{9720355A-42B5-4521-A971-3991DAD0CBDD}">
      <text>
        <r>
          <rPr>
            <b/>
            <sz val="9"/>
            <color indexed="81"/>
            <rFont val="Tahoma"/>
            <family val="2"/>
          </rPr>
          <t>Valor inicial que se toma como referencia para comparar el avance de la meta. Es imporante indicar la magnitud, unidad de medida y la vigencia en la cual se obtuvo</t>
        </r>
      </text>
    </comment>
    <comment ref="I14" authorId="0" shapeId="0" xr:uid="{1AECC889-2B35-4962-8482-78F84CE03D6F}">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4" authorId="0" shapeId="0" xr:uid="{2208232E-487F-4B17-B920-92D360C002B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4" authorId="0" shapeId="0" xr:uid="{B30BBDB4-EC1D-4EA1-8538-25A32CED2539}">
      <text>
        <r>
          <rPr>
            <b/>
            <sz val="9"/>
            <color indexed="81"/>
            <rFont val="Tahoma"/>
            <family val="2"/>
          </rPr>
          <t xml:space="preserve">Indique la magnitud programada para el trimestre. </t>
        </r>
      </text>
    </comment>
    <comment ref="L14" authorId="0" shapeId="0" xr:uid="{31373292-3723-487A-8503-BD0B0A79E8B6}">
      <text>
        <r>
          <rPr>
            <b/>
            <sz val="9"/>
            <color indexed="81"/>
            <rFont val="Tahoma"/>
            <family val="2"/>
          </rPr>
          <t xml:space="preserve">Indique la magnitud programada para el trimestre. </t>
        </r>
      </text>
    </comment>
    <comment ref="M14" authorId="0" shapeId="0" xr:uid="{C846E2D7-3065-4128-8C76-51161E0D7C17}">
      <text>
        <r>
          <rPr>
            <b/>
            <sz val="9"/>
            <color indexed="81"/>
            <rFont val="Tahoma"/>
            <family val="2"/>
          </rPr>
          <t xml:space="preserve">Indique la magnitud programada para el trimestre. </t>
        </r>
      </text>
    </comment>
    <comment ref="N14" authorId="0" shapeId="0" xr:uid="{474117DA-14AA-4BAF-B752-1413A5718EC7}">
      <text>
        <r>
          <rPr>
            <b/>
            <sz val="9"/>
            <color indexed="81"/>
            <rFont val="Tahoma"/>
            <family val="2"/>
          </rPr>
          <t xml:space="preserve">Indique la magnitud programada para el trimestre. </t>
        </r>
      </text>
    </comment>
    <comment ref="O14" authorId="0" shapeId="0" xr:uid="{F1D07228-88D0-4309-9D4E-5EB885D7FDC6}">
      <text>
        <r>
          <rPr>
            <b/>
            <sz val="9"/>
            <color indexed="81"/>
            <rFont val="Tahoma"/>
            <family val="2"/>
          </rPr>
          <t>Indique la programación total de la vigencia. 
Debe ser coherente con la meta.</t>
        </r>
      </text>
    </comment>
    <comment ref="P14" authorId="0" shapeId="0" xr:uid="{FE21DFDB-AFF8-4147-B537-10C1B10248CA}">
      <text>
        <r>
          <rPr>
            <b/>
            <sz val="9"/>
            <color indexed="81"/>
            <rFont val="Tahoma"/>
            <family val="2"/>
          </rPr>
          <t xml:space="preserve">Indique el tipo de indicador: 
- Eficancia 
- Eficiencia 
- Efectividad </t>
        </r>
      </text>
    </comment>
    <comment ref="Q14" authorId="0" shapeId="0" xr:uid="{F21E4E22-60F3-48C1-9204-B22990CF58E2}">
      <text>
        <r>
          <rPr>
            <b/>
            <sz val="9"/>
            <color indexed="81"/>
            <rFont val="Tahoma"/>
            <family val="2"/>
          </rPr>
          <t>Indique la evidencia a presentar del cumplimiento de la meta. Se debe redactar de forma concreta y coherente con la meta</t>
        </r>
      </text>
    </comment>
    <comment ref="R14" authorId="0" shapeId="0" xr:uid="{1B621C19-38F6-4806-A4C4-B1C8550B782C}">
      <text>
        <r>
          <rPr>
            <b/>
            <sz val="9"/>
            <color indexed="81"/>
            <rFont val="Tahoma"/>
            <family val="2"/>
          </rPr>
          <t>Indique la herramienta o aplicativo donde reposa la información que da origen al entregable o en el que es posible contrastar o verificar la información de ser necesario.</t>
        </r>
      </text>
    </comment>
    <comment ref="S14" authorId="0" shapeId="0" xr:uid="{29D96EE3-F7F5-47F6-888D-8FBFF7195BF0}">
      <text>
        <r>
          <rPr>
            <b/>
            <sz val="9"/>
            <color indexed="81"/>
            <rFont val="Tahoma"/>
            <family val="2"/>
          </rPr>
          <t>Indique el área y grupo de trabajo (si se tiene), responsable de cumplir o ejecutar la meta</t>
        </r>
      </text>
    </comment>
    <comment ref="T14" authorId="0" shapeId="0" xr:uid="{F773CF66-93F3-45C1-8401-3500EA5DFE30}">
      <text>
        <r>
          <rPr>
            <b/>
            <sz val="9"/>
            <color indexed="81"/>
            <rFont val="Tahoma"/>
            <family val="2"/>
          </rPr>
          <t>Indique la magnitud programada</t>
        </r>
      </text>
    </comment>
    <comment ref="U14" authorId="0" shapeId="0" xr:uid="{F5228218-2E22-4357-BBA2-F05EC2E0672D}">
      <text>
        <r>
          <rPr>
            <b/>
            <sz val="9"/>
            <color indexed="81"/>
            <rFont val="Tahoma"/>
            <family val="2"/>
          </rPr>
          <t>Indique la magnitud ejecutada. Corresponde al resultado de medir el indicador de la meta</t>
        </r>
      </text>
    </comment>
    <comment ref="V14" authorId="0" shapeId="0" xr:uid="{83E45AA4-B05B-44F9-939A-1584783024C0}">
      <text>
        <r>
          <rPr>
            <b/>
            <sz val="9"/>
            <color indexed="81"/>
            <rFont val="Tahoma"/>
            <family val="2"/>
          </rPr>
          <t>Es el resultado porcentual de dividir lo ejecutado vs. lo programado. En caso de sobre ejecución, el resultado máximo es el 100%</t>
        </r>
      </text>
    </comment>
    <comment ref="W14" authorId="0" shapeId="0" xr:uid="{988C4601-812E-40FE-85FE-3C09AFA1D7E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4" authorId="0" shapeId="0" xr:uid="{D0D90FBE-E6E2-4075-87AB-6F323F2D84BC}">
      <text>
        <r>
          <rPr>
            <b/>
            <sz val="9"/>
            <color indexed="81"/>
            <rFont val="Tahoma"/>
            <family val="2"/>
          </rPr>
          <t xml:space="preserve">Indicar el nombre concreto de la evidencia aportada. </t>
        </r>
      </text>
    </comment>
    <comment ref="Y14" authorId="0" shapeId="0" xr:uid="{B6305720-C9BD-47A6-9225-C9206B502FD0}">
      <text>
        <r>
          <rPr>
            <b/>
            <sz val="9"/>
            <color indexed="81"/>
            <rFont val="Tahoma"/>
            <family val="2"/>
          </rPr>
          <t>Indique la magnitud programada</t>
        </r>
      </text>
    </comment>
    <comment ref="Z14" authorId="0" shapeId="0" xr:uid="{49896E7A-471D-4CA3-B6D2-CA055AA84F85}">
      <text>
        <r>
          <rPr>
            <b/>
            <sz val="9"/>
            <color indexed="81"/>
            <rFont val="Tahoma"/>
            <family val="2"/>
          </rPr>
          <t>Indique la magnitud ejecutada. Corresponde al resultado de medir el indicador de la meta</t>
        </r>
      </text>
    </comment>
    <comment ref="AA14" authorId="0" shapeId="0" xr:uid="{6C4CA308-F62A-4560-A290-C6F961DD9EB9}">
      <text>
        <r>
          <rPr>
            <b/>
            <sz val="9"/>
            <color indexed="81"/>
            <rFont val="Tahoma"/>
            <family val="2"/>
          </rPr>
          <t>Es el resultado porcentual de dividir lo ejecutado vs. lo programado. En caso de sobre ejecución, el resultado máximo es el 100%</t>
        </r>
      </text>
    </comment>
    <comment ref="AB14" authorId="0" shapeId="0" xr:uid="{911B7D68-1818-41B4-A811-431278669113}">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4" authorId="0" shapeId="0" xr:uid="{BF2915B6-D49D-4DC1-86C3-8A2E656FD968}">
      <text>
        <r>
          <rPr>
            <b/>
            <sz val="9"/>
            <color indexed="81"/>
            <rFont val="Tahoma"/>
            <family val="2"/>
          </rPr>
          <t xml:space="preserve">Indicar el nombre concreto de la evidencia aportada. </t>
        </r>
      </text>
    </comment>
    <comment ref="AD14" authorId="0" shapeId="0" xr:uid="{5CCDF014-BF0B-42B7-92F7-6CBF58EA98EF}">
      <text>
        <r>
          <rPr>
            <b/>
            <sz val="9"/>
            <color indexed="81"/>
            <rFont val="Tahoma"/>
            <family val="2"/>
          </rPr>
          <t>Indique la magnitud programada</t>
        </r>
      </text>
    </comment>
    <comment ref="AE14" authorId="0" shapeId="0" xr:uid="{A3FA785E-EDEC-4164-99A5-88C5B890A708}">
      <text>
        <r>
          <rPr>
            <b/>
            <sz val="9"/>
            <color indexed="81"/>
            <rFont val="Tahoma"/>
            <family val="2"/>
          </rPr>
          <t>Indique la magnitud ejecutada. Corresponde al resultado de medir el indicador de la meta</t>
        </r>
      </text>
    </comment>
    <comment ref="AF14" authorId="0" shapeId="0" xr:uid="{005E4D9E-D1F6-4A46-8371-9EB40A9C2F76}">
      <text>
        <r>
          <rPr>
            <b/>
            <sz val="9"/>
            <color indexed="81"/>
            <rFont val="Tahoma"/>
            <family val="2"/>
          </rPr>
          <t>Es el resultado porcentual de dividir lo ejecutado vs. lo programado. En caso de sobre ejecución, el resultado máximo es el 100%</t>
        </r>
      </text>
    </comment>
    <comment ref="AG14" authorId="0" shapeId="0" xr:uid="{F4977502-E86B-42EE-B00B-334848FCB9A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4" authorId="0" shapeId="0" xr:uid="{07F8A95D-778F-4057-9D7F-FC1A1EDBDEC6}">
      <text>
        <r>
          <rPr>
            <b/>
            <sz val="9"/>
            <color indexed="81"/>
            <rFont val="Tahoma"/>
            <family val="2"/>
          </rPr>
          <t xml:space="preserve">Indicar el nombre concreto de la evidencia aportada. </t>
        </r>
      </text>
    </comment>
    <comment ref="AI14" authorId="0" shapeId="0" xr:uid="{1CF6DDD2-D0F7-497B-A878-3984E176C12A}">
      <text>
        <r>
          <rPr>
            <b/>
            <sz val="9"/>
            <color indexed="81"/>
            <rFont val="Tahoma"/>
            <family val="2"/>
          </rPr>
          <t>Indique la magnitud programada</t>
        </r>
      </text>
    </comment>
    <comment ref="AJ14" authorId="0" shapeId="0" xr:uid="{978B8E67-E2CF-4EA1-B0E8-C23EE154AD33}">
      <text>
        <r>
          <rPr>
            <b/>
            <sz val="9"/>
            <color indexed="81"/>
            <rFont val="Tahoma"/>
            <family val="2"/>
          </rPr>
          <t>Indique la magnitud ejecutada. Corresponde al resultado de medir el indicador de la meta</t>
        </r>
      </text>
    </comment>
    <comment ref="AK14" authorId="0" shapeId="0" xr:uid="{7949A3C4-FD79-41C9-B393-15F71C2BB313}">
      <text>
        <r>
          <rPr>
            <b/>
            <sz val="9"/>
            <color indexed="81"/>
            <rFont val="Tahoma"/>
            <family val="2"/>
          </rPr>
          <t>Es el resultado porcentual de dividir lo ejecutado vs. lo programado. En caso de sobre ejecución, el resultado máximo es el 100%</t>
        </r>
      </text>
    </comment>
    <comment ref="AL14" authorId="0" shapeId="0" xr:uid="{F1983010-98A0-4525-A8F5-BC9974C9F9F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4" authorId="0" shapeId="0" xr:uid="{517F2593-F76E-4236-90C8-0209530447DA}">
      <text>
        <r>
          <rPr>
            <b/>
            <sz val="9"/>
            <color indexed="81"/>
            <rFont val="Tahoma"/>
            <family val="2"/>
          </rPr>
          <t xml:space="preserve">Indicar el nombre concreto de la evidencia aportada. </t>
        </r>
      </text>
    </comment>
    <comment ref="AN14" authorId="0" shapeId="0" xr:uid="{A3C321AB-87DC-4E7F-8C8F-8F767BB0A1DF}">
      <text>
        <r>
          <rPr>
            <b/>
            <sz val="9"/>
            <color indexed="81"/>
            <rFont val="Tahoma"/>
            <family val="2"/>
          </rPr>
          <t>Indique la magnitud total programada para la vigencia</t>
        </r>
      </text>
    </comment>
    <comment ref="AO14" authorId="0" shapeId="0" xr:uid="{FC771540-1D2C-4B21-9686-7D6684444881}">
      <text>
        <r>
          <rPr>
            <b/>
            <sz val="9"/>
            <color indexed="81"/>
            <rFont val="Tahoma"/>
            <family val="2"/>
          </rPr>
          <t xml:space="preserve">Indique la magnitud ejecutada acumulada para la vigencia </t>
        </r>
      </text>
    </comment>
    <comment ref="AP14" authorId="0" shapeId="0" xr:uid="{1ECDFD14-21A6-444C-BF6C-3E8B35E647CC}">
      <text>
        <r>
          <rPr>
            <b/>
            <sz val="9"/>
            <color indexed="81"/>
            <rFont val="Tahoma"/>
            <family val="2"/>
          </rPr>
          <t>Es el resultado porcentual de dividir lo ejecutado vs. lo programado. En caso de sobre ejecución, el resultado máximo es el 100%</t>
        </r>
      </text>
    </comment>
    <comment ref="AQ14" authorId="0" shapeId="0" xr:uid="{308CE112-015B-49F8-A4DA-7DB95EB2D67D}">
      <text>
        <r>
          <rPr>
            <b/>
            <sz val="9"/>
            <color indexed="81"/>
            <rFont val="Tahoma"/>
            <family val="2"/>
          </rPr>
          <t>Es la descripción detallada de los avances y logros obtenidos con la ejecución de la meta acumulados para la vigencia</t>
        </r>
      </text>
    </comment>
    <comment ref="D24" authorId="0" shapeId="0" xr:uid="{CD94BD62-55DA-4C1E-96B6-1A5F6A4412D7}">
      <text>
        <r>
          <rPr>
            <b/>
            <sz val="9"/>
            <color indexed="81"/>
            <rFont val="Tahoma"/>
            <family val="2"/>
          </rPr>
          <t>Promedio obtenido para el periodo x 80%</t>
        </r>
      </text>
    </comment>
    <comment ref="D28" authorId="0" shapeId="0" xr:uid="{9871DD7B-59A9-4D33-830E-91A8A028A8A2}">
      <text>
        <r>
          <rPr>
            <b/>
            <sz val="9"/>
            <color indexed="81"/>
            <rFont val="Tahoma"/>
            <family val="2"/>
          </rPr>
          <t>Promedio obtenido en las metas transversales para el periodo x 20%</t>
        </r>
      </text>
    </comment>
    <comment ref="D29" authorId="0" shapeId="0" xr:uid="{30E82D26-5BE8-4336-B590-55EFD66077D4}">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<sst xmlns="http://schemas.openxmlformats.org/spreadsheetml/2006/main" count="269" uniqueCount="157">
  <si>
    <r>
      <rPr>
        <b/>
        <sz val="14"/>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PLANEACIÓN INSTITUCIONAL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</si>
  <si>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</si>
  <si>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</si>
  <si>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</si>
  <si>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Oficina Asesora de Planeación</t>
  </si>
  <si>
    <t>CONTROL DE CAMBIOS</t>
  </si>
  <si>
    <t>VERSIÓN</t>
  </si>
  <si>
    <t>FECHA</t>
  </si>
  <si>
    <t>DESCRIPCIÓN DE LA MODIFICACIÓN</t>
  </si>
  <si>
    <t>27 de enero de 2023</t>
  </si>
  <si>
    <t>Publicación del plan de gestión aprobado. Caso HOLA: 293010</t>
  </si>
  <si>
    <t>28 de febrero de 2023</t>
  </si>
  <si>
    <t>Se actualiza la programación trimestral de la meta transversal No. 2 de actualización documental, de acuerdo con el cronograma establecido. Caso Hola No. 305111</t>
  </si>
  <si>
    <t>16 de marzo de 2023</t>
  </si>
  <si>
    <t>Teniendo en cuenta el comunicado publicado por el Departamento Administrativo de la Función Pública DAFP dispinible en su página web, en el que se indica que se posterga la medición DAFP, se modifica la programación trimestral de las metas No. 4 y 5 a la espera de los lineamientos específicos y el cronograma del DAFP sobre la medición de la vigencia 2022 que se realizará en la vigencia 2023. Caso Hola No. 310001.</t>
  </si>
  <si>
    <t>28 de abril de 2023</t>
  </si>
  <si>
    <t>Para el primer trimestre de la vigencia 2023, el Plan de Gestión del proceso Planeación Institucional alcanzó un nivel de desempeño del 100,00% y 23,48% del acumulado para la vigencia.</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</si>
  <si>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</si>
  <si>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</si>
  <si>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</si>
  <si>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</si>
  <si>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</si>
  <si>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</si>
  <si>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</si>
  <si>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</si>
  <si>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</si>
  <si>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</si>
  <si>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</si>
  <si>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</si>
  <si>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</si>
  <si>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</si>
  <si>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</si>
  <si>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</si>
  <si>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</si>
  <si>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</si>
  <si>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</si>
  <si>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</si>
  <si>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</si>
  <si>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</si>
  <si>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</si>
  <si>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</si>
  <si>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</si>
  <si>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</si>
  <si>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</si>
  <si>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</si>
  <si>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</si>
  <si>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</si>
  <si>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</si>
  <si>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</si>
  <si>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</si>
  <si>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Fomentar la gestión del conocimiento y la innovación para agilizar la comunicación con el ciudadano, la prestación de trámites y servicios, y garantizar la toma de decisiones con base en evidencia.</t>
  </si>
  <si>
    <t>1</t>
  </si>
  <si>
    <t xml:space="preserve">Realizar el 100% del proceso de seguimiento y su correspondiente registro trimestral de los proyectos de inversión en el aplicativo SEGPLAN </t>
  </si>
  <si>
    <t>Gestión</t>
  </si>
  <si>
    <t>Porcentaje de seguimiento trimestral de proyectos de inversión en SEGPLAN</t>
  </si>
  <si>
    <t>(Número de  seguimientos registrados en SEGPLAN / Número de seguimientos realizados para el periodo)* 100</t>
  </si>
  <si>
    <t>4 seguimientos anuales</t>
  </si>
  <si>
    <t>Constante</t>
  </si>
  <si>
    <t>Eficacia</t>
  </si>
  <si>
    <t>Reportes de seguimiento SEGPLAN</t>
  </si>
  <si>
    <t>Reportes de las Gerencias de los Proyectos de Inversión</t>
  </si>
  <si>
    <t>Oficina Asesora de Planeación - Equipo de Proyectos de Inversión</t>
  </si>
  <si>
    <t xml:space="preserve">Se realizó el seguimiento y su correspondiente registro en SEGPLAN correspondiente al reporte físico y presupuestal de las metas proyecto y metas plan de desarrollo programas para toda la vigencia 2022. Dicho proceso de seguimiento y registro es con corte a 31 de diciembre de 2022. </t>
  </si>
  <si>
    <t xml:space="preserve">Reporte de seguimiento físico y presupuestal validado en el sistema SEGPLAN. </t>
  </si>
  <si>
    <t>Fortalecer la gestión institucional aumentando las capacidades de la entidad para la planeación, seguimiento y ejecución de sus metas y recursos, y la gestión del talento humano.</t>
  </si>
  <si>
    <t>2</t>
  </si>
  <si>
    <t xml:space="preserve">Mantener o superar la calificación de 700 puntos en la implementación del Sistema de Gestión Ambiental de la entidad en el Programa de Excelencia Ambiental Distrital </t>
  </si>
  <si>
    <t>Sostenibilidad del sistema de gestión</t>
  </si>
  <si>
    <t>Calificación Programa de Excelencia Ambiental Distrital</t>
  </si>
  <si>
    <t>Puntaje obtenido en el Programa de Excelencia Ambiental</t>
  </si>
  <si>
    <t xml:space="preserve">Categoría Elite 
900 puntos 
</t>
  </si>
  <si>
    <t>Puntaje obtenido en auditoría externa</t>
  </si>
  <si>
    <t>Efectividad</t>
  </si>
  <si>
    <t>Informe auditoría externa al Programa de Excelencia Ambiental</t>
  </si>
  <si>
    <t>Repositorio del Sistema de Gestión Ambiental en la herramienta SharePoint de la Oficina Asesora de Planeación</t>
  </si>
  <si>
    <t>Oficina Asesora de Planeación - Equipo de Gestión Ambiental</t>
  </si>
  <si>
    <t>No programada</t>
  </si>
  <si>
    <t>3</t>
  </si>
  <si>
    <t>Realizar un (1) reporte trimestral de avance del plan estratégico institucional</t>
  </si>
  <si>
    <t>Reporte trimestral del plan estratégico institucional</t>
  </si>
  <si>
    <t>Número de reportes realizados trimestralmente</t>
  </si>
  <si>
    <t>Reporte de las dependencias PEI</t>
  </si>
  <si>
    <t>Oficina Asesora de Planeación - Equipo de Planeación Institucional y Sectorial</t>
  </si>
  <si>
    <t xml:space="preserve">En el primer trimestre de 2023 se realizó la revisión y consolidación del seguimiento al Plan Estratégico Institucional, el cual presenta los avances y logros con corte a 31 de diciembre de 2022. </t>
  </si>
  <si>
    <t>4</t>
  </si>
  <si>
    <t>Establecer una (1) metodología para el reporte de FURAG vigencia 2022</t>
  </si>
  <si>
    <t>Medología de reporte FURAG establecida</t>
  </si>
  <si>
    <t>Número de metodologías para el reporte de FURAG establecidas</t>
  </si>
  <si>
    <t>Suma</t>
  </si>
  <si>
    <t>Soporte de la medología de reporte FURAG establecida</t>
  </si>
  <si>
    <t>Archivo de gestión OAP</t>
  </si>
  <si>
    <t>5</t>
  </si>
  <si>
    <t>Realizar un (1) reporte de FURAG vigencia 2022 para la medición del Modelo Integrado de Planeación y Gestión MIPG</t>
  </si>
  <si>
    <t>Reporte FURAG para la medición del Modelo Integrado de Planeación y Gestión MIPG</t>
  </si>
  <si>
    <t xml:space="preserve">Número de reportes de FURAG </t>
  </si>
  <si>
    <t>Reporte o soporte FURAG  para la medición del Modelo Integrado de Planeación y Gestión MIPG</t>
  </si>
  <si>
    <t>6</t>
  </si>
  <si>
    <t>Realizar la revisión del 100% de los planes de mejoramiento enviados a la OAP a través del aplicativo MIMEC</t>
  </si>
  <si>
    <t>Porcentaje de revisión de planes de mejoramiento</t>
  </si>
  <si>
    <t>(Número de planes de mejoramiento revisados / Número de planes de mejoramiento enviados a la OAP a través del MIMEC) * 100</t>
  </si>
  <si>
    <t>Porcentaje de planes de mejoramiento revisados en MIMEC</t>
  </si>
  <si>
    <t>Reporte de planes de mejoramiento revisados en MIMEC</t>
  </si>
  <si>
    <t>Se realizó la revisión del 100% de  los planes de mejoramiento formulados en MIMEC. De igual forma se realizaron las devoluciones a aquellos que no fueron validados de forma correcta.</t>
  </si>
  <si>
    <t>Reporte MIMEC</t>
  </si>
  <si>
    <t>7</t>
  </si>
  <si>
    <t>Realizar la revisión trimestral del avance del 100% de los planes de gestión de los procesos en el nivel central y local</t>
  </si>
  <si>
    <t>Porcentaje de reportes trimestrales plan de gestión revisados</t>
  </si>
  <si>
    <t>(Número de reportes de plan de gestión revisados trimestralmente / Número de reportes de plan de gestión) * 100</t>
  </si>
  <si>
    <t>Reportes trimestrales de planes de gestión revisados por la OAP</t>
  </si>
  <si>
    <t>Reporte de las dependencias / alcaldías locales</t>
  </si>
  <si>
    <t xml:space="preserve">En el primer trimestre de 2023 se realizó la revisión y consolidación del seguimiento a los planes de gestión del nivel central y local, los cuales presentan los avances y logros con corte a 31 de diciembre de 2022. </t>
  </si>
  <si>
    <t>8</t>
  </si>
  <si>
    <t xml:space="preserve">Realizar tres (3) informes cuatrimestrales de monitoreo a los riesgos identificados en la entidad (procesos y corrupción). </t>
  </si>
  <si>
    <t>Informe de monitoreo a los riesgos de procesos y corrupción</t>
  </si>
  <si>
    <t>Número de informes de monitoreo de riesgos realizados</t>
  </si>
  <si>
    <t>Informes de monitoreo</t>
  </si>
  <si>
    <t>Informe cuatrimestral de monitoreo a la gestión de riesgos de procesos y corrupción</t>
  </si>
  <si>
    <t>Matrices de monitoreo de riesgos a nivel central y local</t>
  </si>
  <si>
    <t>En el mes de enero se realizó el monitoreo de riesgos correspondiente al III cuatrimestre de 2022, en el cual se revisaron las evidencias de ejecución de los controles de los 18 procesos del nivel central y las 20 alcaldías locales. Cumplido el monitoreo se realizó la publicación del Informe de monitoreo en la página web (https://www.gobiernobogota.gov.co/sites/gobiernobogota.gov.co/files/documentos/tabla_archivos/informe_monitoreo_de_riesgos_iii_cuatrimestre_2022_version_final.pdf) y la socialización de resultados a los promotores de mejora del nivel central y local.</t>
  </si>
  <si>
    <t>Informe de monitoreo publicado en la página web de la entidad y presentación realizada a los promotores de mejora con los resultados del monitoreo</t>
  </si>
  <si>
    <t>9</t>
  </si>
  <si>
    <t>Realizar tres (3) jornadas de capacitación sobre el sistema de gestión dirigidas a los promotores de mejora</t>
  </si>
  <si>
    <t>Retadora (mejora)</t>
  </si>
  <si>
    <t>Jornadas de capacitación sobre el sistema de gestión realizadas</t>
  </si>
  <si>
    <t>Número de  jornadas de capacitación sobre el sistema de gestión realizadas</t>
  </si>
  <si>
    <t>N/A</t>
  </si>
  <si>
    <t>Registro de asistencia de las jornadas de capacitación</t>
  </si>
  <si>
    <t xml:space="preserve">El 27 de marzo de 2023 se realizó una jornada de capacitación sobre el sistema de gestión a los promotores de mejora, en la que se abordaron temas como mapa de procesos, riesgos, planes de mejoramiento, planes de gestión, rol y responsabilidades de los promotores, entre otros. </t>
  </si>
  <si>
    <t>Registro de asistencia 
Presentación</t>
  </si>
  <si>
    <t>Total metas técnicas (80%)</t>
  </si>
  <si>
    <t>T1</t>
  </si>
  <si>
    <t>Obtener una calificación semestral del 80% en la medición de desempeño ambiental, de acuerdo a los criterios establecidos para el Sistema de Gestión Ambiental</t>
  </si>
  <si>
    <t>Porcentaje de cumplimiento de los criteros ambientales</t>
  </si>
  <si>
    <t>Número de criterios ambientales cumplidos / Total de criterios ambientales establecidos * 100</t>
  </si>
  <si>
    <t>80% meta 2022</t>
  </si>
  <si>
    <t>Reporte ambiental Oficina Asesora de Planeación</t>
  </si>
  <si>
    <t>Herramienta Oficina Asesora de Planeación</t>
  </si>
  <si>
    <t>Aplicación de la meta: dependencias del proceso.
Reporte de la meta: Oficina Asesora de Planeación</t>
  </si>
  <si>
    <t>No programado</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</si>
  <si>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</si>
  <si>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</si>
  <si>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</si>
  <si>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</si>
  <si>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</si>
  <si>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</si>
  <si>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</si>
  <si>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El proceso actualizó los dos documentos que tenía programados para el primer trimestre PLE-PIN-MR bajo caso HOLA 306035 y PLE-PIN-P005 bajo caso HOLA 306319 ambos publicados en MATIZ el 01 de marzo 2023</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</si>
  <si>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</si>
  <si>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</si>
  <si>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</si>
  <si>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</si>
  <si>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</si>
  <si>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Total metas transversales (20%)</t>
  </si>
  <si>
    <t xml:space="preserve">Total plan de gestión </t>
  </si>
  <si>
    <t>Se realizó la revisión de  los planes de mejoramiento formulados en MIMEC. De igual forma se realizaron las devoluciones a aquellos que no fueron validados de forma correcta.</t>
  </si>
  <si>
    <t>03 de mayo de 2023</t>
  </si>
  <si>
    <t>Para el primer trimestre de la vigencia 2023, el Plan de Gestión del proceso Planeación Institucional alcanzó un nivel de desempeño del 100,00% y 15,48%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</si>
</sst>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b/>
      <u/>
      <sz val="11"/>
      <color theme="1"/>
      <name val="Calibri Light"/>
      <family val="2"/>
      <scheme val="maj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9" fontId="3" fillId="0" borderId="0" applyFont="0" applyFill="0" applyBorder="0" applyAlignment="0" applyProtection="0"/>
  </cellStyleXfs>
  <cellXfs count="116">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0" fontId="4" fillId="9" borderId="1" xfId="0" applyFont="1" applyFill="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10" fontId="1"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9" fontId="1" fillId="0" borderId="1" xfId="1" applyFont="1" applyBorder="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2" fillId="9" borderId="0" xfId="0" applyFont="1" applyFill="1" applyAlignment="1">
      <alignment horizontal="center" vertical="center" wrapText="1"/>
    </xf>
    <xf numFmtId="0" fontId="1" fillId="9" borderId="0" xfId="0" applyFont="1" applyFill="1" applyAlignment="1">
      <alignment horizontal="center" wrapText="1"/>
    </xf>
    <xf numFmtId="9" fontId="1" fillId="0" borderId="1" xfId="0" applyNumberFormat="1" applyFont="1" applyBorder="1" applyAlignment="1">
      <alignment horizontal="center" vertical="center" wrapText="1"/>
    </xf>
    <xf numFmtId="9" fontId="6" fillId="3" borderId="1" xfId="1" applyFont="1" applyFill="1" applyBorder="1" applyAlignment="1">
      <alignment horizontal="center" wrapText="1"/>
    </xf>
    <xf numFmtId="9" fontId="4" fillId="9" borderId="1" xfId="0" applyNumberFormat="1" applyFont="1" applyFill="1" applyBorder="1" applyAlignment="1" applyProtection="1">
      <alignment horizontal="center" vertical="center" wrapText="1"/>
      <protection locked="0"/>
    </xf>
    <xf numFmtId="9" fontId="4" fillId="9" borderId="1" xfId="1" applyFont="1" applyFill="1" applyBorder="1" applyAlignment="1">
      <alignment horizontal="center" vertical="center" wrapText="1"/>
    </xf>
    <xf numFmtId="9" fontId="9" fillId="3" borderId="1" xfId="0" applyNumberFormat="1" applyFont="1" applyFill="1" applyBorder="1" applyAlignment="1">
      <alignment horizontal="center" wrapText="1"/>
    </xf>
    <xf numFmtId="9" fontId="7" fillId="2" borderId="1" xfId="1" applyFont="1" applyFill="1" applyBorder="1" applyAlignment="1">
      <alignment horizontal="center" wrapText="1"/>
    </xf>
    <xf numFmtId="0" fontId="1" fillId="0" borderId="0" xfId="0" applyFont="1" applyAlignment="1">
      <alignment horizontal="center" wrapText="1"/>
    </xf>
    <xf numFmtId="1"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1" fontId="1" fillId="0" borderId="1" xfId="1" applyNumberFormat="1" applyFont="1" applyBorder="1" applyAlignment="1">
      <alignment horizontal="center" vertical="center" wrapText="1"/>
    </xf>
    <xf numFmtId="9" fontId="4" fillId="0" borderId="1" xfId="0" applyNumberFormat="1" applyFont="1" applyBorder="1" applyAlignment="1">
      <alignment horizontal="justify" vertical="center" wrapText="1"/>
    </xf>
    <xf numFmtId="0" fontId="4" fillId="0" borderId="1" xfId="0" applyFont="1" applyBorder="1" applyAlignment="1">
      <alignment horizontal="left" vertical="center" wrapText="1"/>
    </xf>
    <xf numFmtId="1" fontId="4" fillId="9" borderId="1" xfId="1" applyNumberFormat="1" applyFont="1" applyFill="1" applyBorder="1" applyAlignment="1">
      <alignment horizontal="center" vertical="center" wrapText="1"/>
    </xf>
    <xf numFmtId="10" fontId="1" fillId="0" borderId="1" xfId="1" applyNumberFormat="1" applyFont="1" applyBorder="1" applyAlignment="1">
      <alignment horizontal="justify" vertical="center" wrapText="1"/>
    </xf>
    <xf numFmtId="164" fontId="1" fillId="0" borderId="1" xfId="1"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10" fontId="6" fillId="3" borderId="1" xfId="1" applyNumberFormat="1" applyFont="1" applyFill="1" applyBorder="1" applyAlignment="1">
      <alignment horizontal="center" wrapText="1"/>
    </xf>
    <xf numFmtId="9" fontId="4" fillId="0" borderId="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0" fontId="4" fillId="0" borderId="1" xfId="0"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9" fontId="4" fillId="0" borderId="1" xfId="1" applyFont="1" applyBorder="1" applyAlignment="1">
      <alignment horizontal="left" vertical="center" wrapText="1"/>
    </xf>
    <xf numFmtId="1" fontId="4" fillId="0" borderId="1" xfId="0" applyNumberFormat="1" applyFont="1" applyBorder="1" applyAlignment="1">
      <alignment horizontal="left" vertical="center" wrapText="1"/>
    </xf>
    <xf numFmtId="10" fontId="6" fillId="3" borderId="1" xfId="0" applyNumberFormat="1" applyFont="1" applyFill="1" applyBorder="1" applyAlignment="1">
      <alignment horizontal="center" wrapText="1"/>
    </xf>
    <xf numFmtId="10" fontId="8" fillId="2" borderId="1" xfId="0" applyNumberFormat="1" applyFont="1" applyFill="1" applyBorder="1" applyAlignment="1">
      <alignment horizont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2" fontId="1" fillId="0" borderId="1" xfId="1" applyNumberFormat="1" applyFont="1" applyBorder="1" applyAlignment="1">
      <alignment horizontal="justify"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Q29"/>
  <sheetViews>
    <sheetView tabSelected="1" zoomScale="70" zoomScaleNormal="70" workbookViewId="0">
      <selection sqref="A1:J1"/>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4.28515625" style="1" bestFit="1" customWidth="1"/>
    <col min="5" max="5" width="12.7109375" style="1" customWidth="1"/>
    <col min="6" max="6" width="24.42578125" style="1" customWidth="1"/>
    <col min="7" max="7" width="23.5703125" style="1" customWidth="1"/>
    <col min="8" max="8" width="10" style="1" customWidth="1"/>
    <col min="9" max="9" width="18.42578125" style="1" customWidth="1"/>
    <col min="10" max="10" width="15.85546875" style="1" customWidth="1"/>
    <col min="11" max="14" width="7.28515625" style="46" customWidth="1"/>
    <col min="15" max="15" width="22.5703125" style="46" customWidth="1"/>
    <col min="16" max="16" width="17.85546875" style="1" customWidth="1"/>
    <col min="17" max="17" width="19.7109375" style="1" customWidth="1"/>
    <col min="18" max="18" width="21.7109375" style="1" customWidth="1"/>
    <col min="19" max="19" width="25.42578125" style="1" customWidth="1"/>
    <col min="20" max="22" width="16.5703125" style="1" customWidth="1"/>
    <col min="23" max="23" width="40.28515625" style="1" customWidth="1"/>
    <col min="24" max="24" width="16.5703125" style="1" customWidth="1"/>
    <col min="25" max="27" width="16.5703125" style="1" hidden="1" customWidth="1"/>
    <col min="28" max="28" width="33.42578125" style="1" hidden="1" customWidth="1"/>
    <col min="29" max="32" width="16.5703125" style="1" hidden="1" customWidth="1"/>
    <col min="33" max="33" width="43.7109375" style="1" hidden="1" customWidth="1"/>
    <col min="34" max="34" width="16.5703125" style="1" hidden="1" customWidth="1"/>
    <col min="35" max="36" width="22" style="1" hidden="1" customWidth="1"/>
    <col min="37" max="37" width="16.5703125" style="1" hidden="1" customWidth="1"/>
    <col min="38" max="38" width="34.85546875" style="1" hidden="1" customWidth="1"/>
    <col min="39" max="39" width="16.5703125" style="1" hidden="1" customWidth="1"/>
    <col min="40" max="41" width="16.5703125" style="1" customWidth="1"/>
    <col min="42" max="42" width="21.5703125" style="1" customWidth="1"/>
    <col min="43" max="43" width="39.42578125" style="1" customWidth="1"/>
    <col min="44" max="16384" width="10.85546875" style="1"/>
  </cols>
  <sheetData>
    <row r="1" spans="1:43" s="35" customFormat="1" ht="70.5" customHeight="1" x14ac:dyDescent="0.25">
      <c r="A1" s="96" t="s">
        <v>0</v>
      </c>
      <c r="B1" s="97"/>
      <c r="C1" s="97"/>
      <c r="D1" s="97"/>
      <c r="E1" s="97"/>
      <c r="F1" s="97"/>
      <c r="G1" s="97"/>
      <c r="H1" s="97"/>
      <c r="I1" s="97"/>
      <c r="J1" s="97"/>
      <c r="K1" s="98" t="s">
        <v>1</v>
      </c>
      <c r="L1" s="98"/>
      <c r="M1" s="98"/>
      <c r="N1" s="98"/>
      <c r="O1" s="98"/>
    </row>
    <row r="2" spans="1:43" s="36" customFormat="1" ht="23.45" customHeight="1" x14ac:dyDescent="0.25">
      <c r="A2" s="100" t="s">
        <v>2</v>
      </c>
      <c r="B2" s="101"/>
      <c r="C2" s="101"/>
      <c r="D2" s="101"/>
      <c r="E2" s="101"/>
      <c r="F2" s="101"/>
      <c r="G2" s="101"/>
      <c r="H2" s="101"/>
      <c r="I2" s="101"/>
      <c r="J2" s="101"/>
      <c r="K2" s="38"/>
      <c r="L2" s="38"/>
      <c r="M2" s="38"/>
      <c r="N2" s="38"/>
      <c r="O2" s="38"/>
    </row>
    <row r="3" spans="1:43" s="35" customFormat="1" x14ac:dyDescent="0.25">
      <c r="K3" s="39"/>
      <c r="L3" s="39"/>
      <c r="M3" s="39"/>
      <c r="N3" s="39"/>
      <c r="O3" s="39"/>
    </row>
    <row r="4" spans="1:43" s="35" customFormat="1" ht="29.1" customHeight="1" x14ac:dyDescent="0.25">
      <c r="A4" s="104" t="s">
        <v>3</v>
      </c>
      <c r="B4" s="105"/>
      <c r="C4" s="110" t="s">
        <v>4</v>
      </c>
      <c r="D4" s="111"/>
      <c r="E4" s="95" t="s">
        <v>5</v>
      </c>
      <c r="F4" s="95"/>
      <c r="G4" s="95"/>
      <c r="H4" s="95"/>
      <c r="I4" s="95"/>
      <c r="J4" s="95"/>
      <c r="K4" s="39"/>
      <c r="L4" s="39"/>
      <c r="M4" s="39"/>
      <c r="N4" s="39"/>
      <c r="O4" s="39"/>
    </row>
    <row r="5" spans="1:43" s="35" customFormat="1" ht="15" customHeight="1" x14ac:dyDescent="0.25">
      <c r="A5" s="106"/>
      <c r="B5" s="107"/>
      <c r="C5" s="112"/>
      <c r="D5" s="113"/>
      <c r="E5" s="2" t="s">
        <v>6</v>
      </c>
      <c r="F5" s="2" t="s">
        <v>7</v>
      </c>
      <c r="G5" s="95" t="s">
        <v>8</v>
      </c>
      <c r="H5" s="95"/>
      <c r="I5" s="95"/>
      <c r="J5" s="95"/>
      <c r="K5" s="39"/>
      <c r="L5" s="39"/>
      <c r="M5" s="39"/>
      <c r="N5" s="39"/>
      <c r="O5" s="39"/>
    </row>
    <row r="6" spans="1:43" s="35" customFormat="1" x14ac:dyDescent="0.25">
      <c r="A6" s="106"/>
      <c r="B6" s="107"/>
      <c r="C6" s="112"/>
      <c r="D6" s="113"/>
      <c r="E6" s="37">
        <v>1</v>
      </c>
      <c r="F6" s="37" t="s">
        <v>9</v>
      </c>
      <c r="G6" s="102" t="s">
        <v>10</v>
      </c>
      <c r="H6" s="102"/>
      <c r="I6" s="102"/>
      <c r="J6" s="102"/>
      <c r="K6" s="39"/>
      <c r="L6" s="39"/>
      <c r="M6" s="39"/>
      <c r="N6" s="39"/>
      <c r="O6" s="39"/>
    </row>
    <row r="7" spans="1:43" s="35" customFormat="1" ht="47.25" customHeight="1" x14ac:dyDescent="0.25">
      <c r="A7" s="106"/>
      <c r="B7" s="107"/>
      <c r="C7" s="112"/>
      <c r="D7" s="113"/>
      <c r="E7" s="37">
        <v>2</v>
      </c>
      <c r="F7" s="37" t="s">
        <v>11</v>
      </c>
      <c r="G7" s="102" t="s">
        <v>12</v>
      </c>
      <c r="H7" s="102"/>
      <c r="I7" s="102"/>
      <c r="J7" s="102"/>
      <c r="K7" s="39"/>
      <c r="L7" s="39"/>
      <c r="M7" s="39"/>
      <c r="N7" s="39"/>
      <c r="O7" s="39"/>
    </row>
    <row r="8" spans="1:43" s="35" customFormat="1" ht="112.5" customHeight="1" x14ac:dyDescent="0.25">
      <c r="A8" s="108"/>
      <c r="B8" s="109"/>
      <c r="C8" s="114"/>
      <c r="D8" s="115"/>
      <c r="E8" s="37">
        <v>3</v>
      </c>
      <c r="F8" s="37" t="s">
        <v>13</v>
      </c>
      <c r="G8" s="102" t="s">
        <v>14</v>
      </c>
      <c r="H8" s="102"/>
      <c r="I8" s="102"/>
      <c r="J8" s="102"/>
      <c r="K8" s="39"/>
      <c r="L8" s="39"/>
      <c r="M8" s="39"/>
      <c r="N8" s="39"/>
      <c r="O8" s="39"/>
    </row>
    <row r="9" spans="1:43" s="35" customFormat="1" ht="64.5" customHeight="1" x14ac:dyDescent="0.25">
      <c r="A9" s="39"/>
      <c r="B9" s="39"/>
      <c r="C9" s="39"/>
      <c r="D9" s="39"/>
      <c r="E9" s="37">
        <v>4</v>
      </c>
      <c r="F9" s="37" t="s">
        <v>15</v>
      </c>
      <c r="G9" s="102" t="s">
        <v>16</v>
      </c>
      <c r="H9" s="102"/>
      <c r="I9" s="102"/>
      <c r="J9" s="102"/>
      <c r="K9" s="39"/>
      <c r="L9" s="39"/>
      <c r="M9" s="39"/>
      <c r="N9" s="39"/>
      <c r="O9" s="39"/>
    </row>
    <row r="10" spans="1:43" s="35" customFormat="1" ht="61.5" customHeight="1" x14ac:dyDescent="0.25">
      <c r="A10" s="39"/>
      <c r="B10" s="39"/>
      <c r="C10" s="39"/>
      <c r="D10" s="39"/>
      <c r="E10" s="37">
        <v>5</v>
      </c>
      <c r="F10" s="37" t="s">
        <v>155</v>
      </c>
      <c r="G10" s="102" t="s">
        <v>156</v>
      </c>
      <c r="H10" s="102"/>
      <c r="I10" s="102"/>
      <c r="J10" s="102"/>
      <c r="K10" s="39"/>
      <c r="L10" s="39"/>
      <c r="M10" s="39"/>
      <c r="N10" s="39"/>
      <c r="O10" s="39"/>
    </row>
    <row r="11" spans="1:43" s="35" customFormat="1" x14ac:dyDescent="0.25">
      <c r="K11" s="39"/>
      <c r="L11" s="39"/>
      <c r="M11" s="39"/>
      <c r="N11" s="39"/>
      <c r="O11" s="39"/>
    </row>
    <row r="12" spans="1:43" ht="14.45" customHeight="1" x14ac:dyDescent="0.25">
      <c r="A12" s="95" t="s">
        <v>17</v>
      </c>
      <c r="B12" s="95"/>
      <c r="C12" s="95" t="s">
        <v>18</v>
      </c>
      <c r="D12" s="95"/>
      <c r="E12" s="95"/>
      <c r="F12" s="99" t="s">
        <v>19</v>
      </c>
      <c r="G12" s="99"/>
      <c r="H12" s="99"/>
      <c r="I12" s="99"/>
      <c r="J12" s="99"/>
      <c r="K12" s="99"/>
      <c r="L12" s="99"/>
      <c r="M12" s="99"/>
      <c r="N12" s="99"/>
      <c r="O12" s="99"/>
      <c r="P12" s="99"/>
      <c r="Q12" s="95" t="s">
        <v>20</v>
      </c>
      <c r="R12" s="95"/>
      <c r="S12" s="95"/>
      <c r="T12" s="65" t="s">
        <v>21</v>
      </c>
      <c r="U12" s="66"/>
      <c r="V12" s="66"/>
      <c r="W12" s="66"/>
      <c r="X12" s="67"/>
      <c r="Y12" s="71" t="s">
        <v>22</v>
      </c>
      <c r="Z12" s="72"/>
      <c r="AA12" s="72"/>
      <c r="AB12" s="72"/>
      <c r="AC12" s="73"/>
      <c r="AD12" s="77" t="s">
        <v>23</v>
      </c>
      <c r="AE12" s="78"/>
      <c r="AF12" s="78"/>
      <c r="AG12" s="78"/>
      <c r="AH12" s="79"/>
      <c r="AI12" s="83" t="s">
        <v>24</v>
      </c>
      <c r="AJ12" s="84"/>
      <c r="AK12" s="84"/>
      <c r="AL12" s="84"/>
      <c r="AM12" s="85"/>
      <c r="AN12" s="89" t="s">
        <v>25</v>
      </c>
      <c r="AO12" s="90"/>
      <c r="AP12" s="90"/>
      <c r="AQ12" s="91"/>
    </row>
    <row r="13" spans="1:43" ht="14.45" customHeight="1" x14ac:dyDescent="0.25">
      <c r="A13" s="95"/>
      <c r="B13" s="95"/>
      <c r="C13" s="95"/>
      <c r="D13" s="95"/>
      <c r="E13" s="95"/>
      <c r="F13" s="99"/>
      <c r="G13" s="99"/>
      <c r="H13" s="99"/>
      <c r="I13" s="99"/>
      <c r="J13" s="99"/>
      <c r="K13" s="99"/>
      <c r="L13" s="99"/>
      <c r="M13" s="99"/>
      <c r="N13" s="99"/>
      <c r="O13" s="99"/>
      <c r="P13" s="99"/>
      <c r="Q13" s="95"/>
      <c r="R13" s="95"/>
      <c r="S13" s="95"/>
      <c r="T13" s="68"/>
      <c r="U13" s="69"/>
      <c r="V13" s="69"/>
      <c r="W13" s="69"/>
      <c r="X13" s="70"/>
      <c r="Y13" s="74"/>
      <c r="Z13" s="75"/>
      <c r="AA13" s="75"/>
      <c r="AB13" s="75"/>
      <c r="AC13" s="76"/>
      <c r="AD13" s="80"/>
      <c r="AE13" s="81"/>
      <c r="AF13" s="81"/>
      <c r="AG13" s="81"/>
      <c r="AH13" s="82"/>
      <c r="AI13" s="86"/>
      <c r="AJ13" s="87"/>
      <c r="AK13" s="87"/>
      <c r="AL13" s="87"/>
      <c r="AM13" s="88"/>
      <c r="AN13" s="92"/>
      <c r="AO13" s="93"/>
      <c r="AP13" s="93"/>
      <c r="AQ13" s="94"/>
    </row>
    <row r="14" spans="1:43" ht="45" x14ac:dyDescent="0.25">
      <c r="A14" s="2" t="s">
        <v>26</v>
      </c>
      <c r="B14" s="2" t="s">
        <v>27</v>
      </c>
      <c r="C14" s="2" t="s">
        <v>28</v>
      </c>
      <c r="D14" s="2" t="s">
        <v>29</v>
      </c>
      <c r="E14" s="2" t="s">
        <v>30</v>
      </c>
      <c r="F14" s="20" t="s">
        <v>31</v>
      </c>
      <c r="G14" s="20" t="s">
        <v>32</v>
      </c>
      <c r="H14" s="20" t="s">
        <v>33</v>
      </c>
      <c r="I14" s="20" t="s">
        <v>34</v>
      </c>
      <c r="J14" s="20" t="s">
        <v>35</v>
      </c>
      <c r="K14" s="20" t="s">
        <v>36</v>
      </c>
      <c r="L14" s="20" t="s">
        <v>37</v>
      </c>
      <c r="M14" s="20" t="s">
        <v>38</v>
      </c>
      <c r="N14" s="20" t="s">
        <v>39</v>
      </c>
      <c r="O14" s="20" t="s">
        <v>40</v>
      </c>
      <c r="P14" s="20" t="s">
        <v>41</v>
      </c>
      <c r="Q14" s="2" t="s">
        <v>42</v>
      </c>
      <c r="R14" s="2" t="s">
        <v>43</v>
      </c>
      <c r="S14" s="2" t="s">
        <v>44</v>
      </c>
      <c r="T14" s="3" t="s">
        <v>45</v>
      </c>
      <c r="U14" s="3" t="s">
        <v>46</v>
      </c>
      <c r="V14" s="3" t="s">
        <v>47</v>
      </c>
      <c r="W14" s="3" t="s">
        <v>48</v>
      </c>
      <c r="X14" s="3" t="s">
        <v>49</v>
      </c>
      <c r="Y14" s="23" t="s">
        <v>45</v>
      </c>
      <c r="Z14" s="23" t="s">
        <v>46</v>
      </c>
      <c r="AA14" s="23" t="s">
        <v>47</v>
      </c>
      <c r="AB14" s="23" t="s">
        <v>48</v>
      </c>
      <c r="AC14" s="23" t="s">
        <v>49</v>
      </c>
      <c r="AD14" s="24" t="s">
        <v>45</v>
      </c>
      <c r="AE14" s="24" t="s">
        <v>46</v>
      </c>
      <c r="AF14" s="24" t="s">
        <v>47</v>
      </c>
      <c r="AG14" s="24" t="s">
        <v>48</v>
      </c>
      <c r="AH14" s="24" t="s">
        <v>49</v>
      </c>
      <c r="AI14" s="25" t="s">
        <v>45</v>
      </c>
      <c r="AJ14" s="25" t="s">
        <v>46</v>
      </c>
      <c r="AK14" s="25" t="s">
        <v>47</v>
      </c>
      <c r="AL14" s="25" t="s">
        <v>48</v>
      </c>
      <c r="AM14" s="25" t="s">
        <v>49</v>
      </c>
      <c r="AN14" s="4" t="s">
        <v>45</v>
      </c>
      <c r="AO14" s="4" t="s">
        <v>46</v>
      </c>
      <c r="AP14" s="4" t="s">
        <v>47</v>
      </c>
      <c r="AQ14" s="4" t="s">
        <v>48</v>
      </c>
    </row>
    <row r="15" spans="1:43" s="30" customFormat="1" ht="135" x14ac:dyDescent="0.25">
      <c r="A15" s="22">
        <v>1</v>
      </c>
      <c r="B15" s="21" t="s">
        <v>50</v>
      </c>
      <c r="C15" s="26" t="s">
        <v>51</v>
      </c>
      <c r="D15" s="21" t="s">
        <v>52</v>
      </c>
      <c r="E15" s="21" t="s">
        <v>53</v>
      </c>
      <c r="F15" s="21" t="s">
        <v>54</v>
      </c>
      <c r="G15" s="21" t="s">
        <v>55</v>
      </c>
      <c r="H15" s="31" t="s">
        <v>56</v>
      </c>
      <c r="I15" s="21" t="s">
        <v>57</v>
      </c>
      <c r="J15" s="21" t="s">
        <v>54</v>
      </c>
      <c r="K15" s="40">
        <v>1</v>
      </c>
      <c r="L15" s="40">
        <v>1</v>
      </c>
      <c r="M15" s="40">
        <v>1</v>
      </c>
      <c r="N15" s="40">
        <v>1</v>
      </c>
      <c r="O15" s="40">
        <v>1</v>
      </c>
      <c r="P15" s="21" t="s">
        <v>58</v>
      </c>
      <c r="Q15" s="48" t="s">
        <v>59</v>
      </c>
      <c r="R15" s="48" t="s">
        <v>60</v>
      </c>
      <c r="S15" s="48" t="s">
        <v>61</v>
      </c>
      <c r="T15" s="33">
        <f t="shared" ref="T15:T23" si="0">K15</f>
        <v>1</v>
      </c>
      <c r="U15" s="55">
        <v>1</v>
      </c>
      <c r="V15" s="53">
        <f>IF(U15/T15&gt;100%,100%,U15/T15)</f>
        <v>1</v>
      </c>
      <c r="W15" s="21" t="s">
        <v>62</v>
      </c>
      <c r="X15" s="21" t="s">
        <v>63</v>
      </c>
      <c r="Y15" s="33">
        <f t="shared" ref="Y15:Y23" si="1">L15</f>
        <v>1</v>
      </c>
      <c r="Z15" s="21"/>
      <c r="AA15" s="21">
        <f>IF(Z15/Y15&gt;100%,100%,Z15/Y15)</f>
        <v>0</v>
      </c>
      <c r="AB15" s="21"/>
      <c r="AC15" s="21"/>
      <c r="AD15" s="33">
        <f t="shared" ref="AD15:AD23" si="2">M15</f>
        <v>1</v>
      </c>
      <c r="AE15" s="21"/>
      <c r="AF15" s="21">
        <f>IF(AE15/AD15&gt;100%,100%,AE15/AD15)</f>
        <v>0</v>
      </c>
      <c r="AG15" s="21"/>
      <c r="AH15" s="21"/>
      <c r="AI15" s="33">
        <f t="shared" ref="AI15:AI23" si="3">N15</f>
        <v>1</v>
      </c>
      <c r="AJ15" s="21"/>
      <c r="AK15" s="21">
        <f>IF(AJ15/AI15&gt;100%,100%,AJ15/AI15)</f>
        <v>0</v>
      </c>
      <c r="AL15" s="21"/>
      <c r="AM15" s="21"/>
      <c r="AN15" s="33">
        <f t="shared" ref="AN15:AN23" si="4">O15</f>
        <v>1</v>
      </c>
      <c r="AO15" s="55">
        <f>1/4</f>
        <v>0.25</v>
      </c>
      <c r="AP15" s="31">
        <f>IF(AO15/AN15&gt;100%,100%,AO15/AN15)</f>
        <v>0.25</v>
      </c>
      <c r="AQ15" s="21" t="s">
        <v>62</v>
      </c>
    </row>
    <row r="16" spans="1:43" s="30" customFormat="1" ht="105" x14ac:dyDescent="0.25">
      <c r="A16" s="22">
        <v>7</v>
      </c>
      <c r="B16" s="21" t="s">
        <v>64</v>
      </c>
      <c r="C16" s="26" t="s">
        <v>65</v>
      </c>
      <c r="D16" s="21" t="s">
        <v>66</v>
      </c>
      <c r="E16" s="21" t="s">
        <v>67</v>
      </c>
      <c r="F16" s="21" t="s">
        <v>68</v>
      </c>
      <c r="G16" s="21" t="s">
        <v>69</v>
      </c>
      <c r="H16" s="21" t="s">
        <v>70</v>
      </c>
      <c r="I16" s="21" t="s">
        <v>57</v>
      </c>
      <c r="J16" s="21" t="s">
        <v>71</v>
      </c>
      <c r="K16" s="47">
        <v>0</v>
      </c>
      <c r="L16" s="47">
        <v>0</v>
      </c>
      <c r="M16" s="47">
        <v>0</v>
      </c>
      <c r="N16" s="47">
        <v>700</v>
      </c>
      <c r="O16" s="47">
        <v>700</v>
      </c>
      <c r="P16" s="21" t="s">
        <v>72</v>
      </c>
      <c r="Q16" s="48" t="s">
        <v>73</v>
      </c>
      <c r="R16" s="48" t="s">
        <v>74</v>
      </c>
      <c r="S16" s="48" t="s">
        <v>75</v>
      </c>
      <c r="T16" s="29">
        <f t="shared" si="0"/>
        <v>0</v>
      </c>
      <c r="U16" s="21">
        <v>0</v>
      </c>
      <c r="V16" s="21" t="s">
        <v>76</v>
      </c>
      <c r="W16" s="21" t="s">
        <v>76</v>
      </c>
      <c r="X16" s="21" t="s">
        <v>76</v>
      </c>
      <c r="Y16" s="29">
        <f t="shared" si="1"/>
        <v>0</v>
      </c>
      <c r="Z16" s="21"/>
      <c r="AA16" s="21" t="e">
        <f t="shared" ref="AA16:AA23" si="5">IF(Z16/Y16&gt;100%,100%,Z16/Y16)</f>
        <v>#DIV/0!</v>
      </c>
      <c r="AB16" s="21"/>
      <c r="AC16" s="21"/>
      <c r="AD16" s="29">
        <f t="shared" si="2"/>
        <v>0</v>
      </c>
      <c r="AE16" s="21"/>
      <c r="AF16" s="21" t="e">
        <f t="shared" ref="AF16:AF23" si="6">IF(AE16/AD16&gt;100%,100%,AE16/AD16)</f>
        <v>#DIV/0!</v>
      </c>
      <c r="AG16" s="21"/>
      <c r="AH16" s="21"/>
      <c r="AI16" s="29">
        <f t="shared" si="3"/>
        <v>700</v>
      </c>
      <c r="AJ16" s="21"/>
      <c r="AK16" s="21">
        <f t="shared" ref="AK16:AK23" si="7">IF(AJ16/AI16&gt;100%,100%,AJ16/AI16)</f>
        <v>0</v>
      </c>
      <c r="AL16" s="21"/>
      <c r="AM16" s="21"/>
      <c r="AN16" s="21">
        <f t="shared" si="4"/>
        <v>700</v>
      </c>
      <c r="AO16" s="21">
        <v>0</v>
      </c>
      <c r="AP16" s="53">
        <f t="shared" ref="AP16:AP27" si="8">IF(AO16/AN16&gt;100%,100%,AO16/AN16)</f>
        <v>0</v>
      </c>
      <c r="AQ16" s="21" t="s">
        <v>76</v>
      </c>
    </row>
    <row r="17" spans="1:43" s="30" customFormat="1" ht="105" x14ac:dyDescent="0.25">
      <c r="A17" s="22">
        <v>7</v>
      </c>
      <c r="B17" s="21" t="s">
        <v>64</v>
      </c>
      <c r="C17" s="26" t="s">
        <v>77</v>
      </c>
      <c r="D17" s="21" t="s">
        <v>78</v>
      </c>
      <c r="E17" s="21" t="s">
        <v>53</v>
      </c>
      <c r="F17" s="21" t="s">
        <v>79</v>
      </c>
      <c r="G17" s="21" t="s">
        <v>80</v>
      </c>
      <c r="H17" s="21">
        <v>1</v>
      </c>
      <c r="I17" s="21" t="s">
        <v>57</v>
      </c>
      <c r="J17" s="21" t="s">
        <v>79</v>
      </c>
      <c r="K17" s="47">
        <v>1</v>
      </c>
      <c r="L17" s="47">
        <v>1</v>
      </c>
      <c r="M17" s="47">
        <v>1</v>
      </c>
      <c r="N17" s="47">
        <v>1</v>
      </c>
      <c r="O17" s="47">
        <v>1</v>
      </c>
      <c r="P17" s="21" t="s">
        <v>58</v>
      </c>
      <c r="Q17" s="21" t="s">
        <v>79</v>
      </c>
      <c r="R17" s="21" t="s">
        <v>81</v>
      </c>
      <c r="S17" s="21" t="s">
        <v>82</v>
      </c>
      <c r="T17" s="29">
        <v>1</v>
      </c>
      <c r="U17" s="21">
        <v>1</v>
      </c>
      <c r="V17" s="53">
        <f t="shared" ref="V17:V23" si="9">IF(U17/T17&gt;100%,100%,U17/T17)</f>
        <v>1</v>
      </c>
      <c r="W17" s="21" t="s">
        <v>83</v>
      </c>
      <c r="X17" s="21" t="s">
        <v>79</v>
      </c>
      <c r="Y17" s="29">
        <f t="shared" si="1"/>
        <v>1</v>
      </c>
      <c r="Z17" s="21"/>
      <c r="AA17" s="21">
        <f t="shared" si="5"/>
        <v>0</v>
      </c>
      <c r="AB17" s="21"/>
      <c r="AC17" s="21"/>
      <c r="AD17" s="29">
        <f t="shared" si="2"/>
        <v>1</v>
      </c>
      <c r="AE17" s="21"/>
      <c r="AF17" s="21">
        <f t="shared" si="6"/>
        <v>0</v>
      </c>
      <c r="AG17" s="21"/>
      <c r="AH17" s="21"/>
      <c r="AI17" s="29">
        <f t="shared" si="3"/>
        <v>1</v>
      </c>
      <c r="AJ17" s="21"/>
      <c r="AK17" s="21">
        <f t="shared" si="7"/>
        <v>0</v>
      </c>
      <c r="AL17" s="21"/>
      <c r="AM17" s="21"/>
      <c r="AN17" s="21">
        <f t="shared" si="4"/>
        <v>1</v>
      </c>
      <c r="AO17" s="103">
        <v>0.25</v>
      </c>
      <c r="AP17" s="53">
        <f t="shared" si="8"/>
        <v>0.25</v>
      </c>
      <c r="AQ17" s="21" t="s">
        <v>83</v>
      </c>
    </row>
    <row r="18" spans="1:43" s="30" customFormat="1" ht="135" x14ac:dyDescent="0.25">
      <c r="A18" s="22">
        <v>1</v>
      </c>
      <c r="B18" s="21" t="s">
        <v>50</v>
      </c>
      <c r="C18" s="26" t="s">
        <v>84</v>
      </c>
      <c r="D18" s="21" t="s">
        <v>85</v>
      </c>
      <c r="E18" s="21" t="s">
        <v>53</v>
      </c>
      <c r="F18" s="21" t="s">
        <v>86</v>
      </c>
      <c r="G18" s="21" t="s">
        <v>87</v>
      </c>
      <c r="H18" s="29">
        <v>1</v>
      </c>
      <c r="I18" s="21" t="s">
        <v>88</v>
      </c>
      <c r="J18" s="21" t="s">
        <v>86</v>
      </c>
      <c r="K18" s="47">
        <v>0</v>
      </c>
      <c r="L18" s="47">
        <v>1</v>
      </c>
      <c r="M18" s="49">
        <v>0</v>
      </c>
      <c r="N18" s="49">
        <v>0</v>
      </c>
      <c r="O18" s="47">
        <v>1</v>
      </c>
      <c r="P18" s="21" t="s">
        <v>58</v>
      </c>
      <c r="Q18" s="21" t="s">
        <v>89</v>
      </c>
      <c r="R18" s="21" t="s">
        <v>90</v>
      </c>
      <c r="S18" s="21" t="s">
        <v>82</v>
      </c>
      <c r="T18" s="29">
        <f t="shared" ref="T18" si="10">K18</f>
        <v>0</v>
      </c>
      <c r="U18" s="21">
        <v>0</v>
      </c>
      <c r="V18" s="21" t="s">
        <v>76</v>
      </c>
      <c r="W18" s="21" t="s">
        <v>76</v>
      </c>
      <c r="X18" s="21" t="s">
        <v>76</v>
      </c>
      <c r="Y18" s="29">
        <f t="shared" si="1"/>
        <v>1</v>
      </c>
      <c r="Z18" s="21"/>
      <c r="AA18" s="21">
        <f t="shared" si="5"/>
        <v>0</v>
      </c>
      <c r="AB18" s="21"/>
      <c r="AC18" s="21"/>
      <c r="AD18" s="29">
        <f t="shared" si="2"/>
        <v>0</v>
      </c>
      <c r="AE18" s="21"/>
      <c r="AF18" s="21" t="e">
        <f t="shared" si="6"/>
        <v>#DIV/0!</v>
      </c>
      <c r="AG18" s="21"/>
      <c r="AH18" s="21"/>
      <c r="AI18" s="29">
        <f t="shared" si="3"/>
        <v>0</v>
      </c>
      <c r="AJ18" s="21"/>
      <c r="AK18" s="21" t="e">
        <f t="shared" si="7"/>
        <v>#DIV/0!</v>
      </c>
      <c r="AL18" s="21"/>
      <c r="AM18" s="21"/>
      <c r="AN18" s="21">
        <f t="shared" si="4"/>
        <v>1</v>
      </c>
      <c r="AO18" s="21">
        <v>0</v>
      </c>
      <c r="AP18" s="53">
        <f t="shared" si="8"/>
        <v>0</v>
      </c>
      <c r="AQ18" s="21" t="s">
        <v>76</v>
      </c>
    </row>
    <row r="19" spans="1:43" s="30" customFormat="1" ht="135" x14ac:dyDescent="0.25">
      <c r="A19" s="22">
        <v>1</v>
      </c>
      <c r="B19" s="21" t="s">
        <v>50</v>
      </c>
      <c r="C19" s="26" t="s">
        <v>91</v>
      </c>
      <c r="D19" s="21" t="s">
        <v>92</v>
      </c>
      <c r="E19" s="21" t="s">
        <v>53</v>
      </c>
      <c r="F19" s="21" t="s">
        <v>93</v>
      </c>
      <c r="G19" s="21" t="s">
        <v>94</v>
      </c>
      <c r="H19" s="29">
        <v>1</v>
      </c>
      <c r="I19" s="21" t="s">
        <v>88</v>
      </c>
      <c r="J19" s="21" t="s">
        <v>95</v>
      </c>
      <c r="K19" s="47">
        <v>0</v>
      </c>
      <c r="L19" s="47">
        <v>1</v>
      </c>
      <c r="M19" s="49">
        <v>0</v>
      </c>
      <c r="N19" s="49">
        <v>0</v>
      </c>
      <c r="O19" s="47">
        <v>1</v>
      </c>
      <c r="P19" s="21" t="s">
        <v>58</v>
      </c>
      <c r="Q19" s="21" t="s">
        <v>93</v>
      </c>
      <c r="R19" s="21" t="s">
        <v>90</v>
      </c>
      <c r="S19" s="21" t="s">
        <v>82</v>
      </c>
      <c r="T19" s="29">
        <f t="shared" ref="T19" si="11">K19</f>
        <v>0</v>
      </c>
      <c r="U19" s="21">
        <v>0</v>
      </c>
      <c r="V19" s="21" t="s">
        <v>76</v>
      </c>
      <c r="W19" s="21" t="s">
        <v>76</v>
      </c>
      <c r="X19" s="21" t="s">
        <v>76</v>
      </c>
      <c r="Y19" s="29">
        <f t="shared" si="1"/>
        <v>1</v>
      </c>
      <c r="Z19" s="21"/>
      <c r="AA19" s="21">
        <f t="shared" si="5"/>
        <v>0</v>
      </c>
      <c r="AB19" s="21"/>
      <c r="AC19" s="21"/>
      <c r="AD19" s="29">
        <f t="shared" si="2"/>
        <v>0</v>
      </c>
      <c r="AE19" s="21"/>
      <c r="AF19" s="21" t="e">
        <f t="shared" si="6"/>
        <v>#DIV/0!</v>
      </c>
      <c r="AG19" s="21"/>
      <c r="AH19" s="21"/>
      <c r="AI19" s="29">
        <f t="shared" si="3"/>
        <v>0</v>
      </c>
      <c r="AJ19" s="21"/>
      <c r="AK19" s="21" t="e">
        <f t="shared" si="7"/>
        <v>#DIV/0!</v>
      </c>
      <c r="AL19" s="21"/>
      <c r="AM19" s="21"/>
      <c r="AN19" s="21">
        <f t="shared" si="4"/>
        <v>1</v>
      </c>
      <c r="AO19" s="21">
        <v>0</v>
      </c>
      <c r="AP19" s="53">
        <f t="shared" si="8"/>
        <v>0</v>
      </c>
      <c r="AQ19" s="21" t="s">
        <v>76</v>
      </c>
    </row>
    <row r="20" spans="1:43" s="30" customFormat="1" ht="135" x14ac:dyDescent="0.25">
      <c r="A20" s="22">
        <v>1</v>
      </c>
      <c r="B20" s="21" t="s">
        <v>50</v>
      </c>
      <c r="C20" s="26" t="s">
        <v>96</v>
      </c>
      <c r="D20" s="21" t="s">
        <v>97</v>
      </c>
      <c r="E20" s="21" t="s">
        <v>53</v>
      </c>
      <c r="F20" s="21" t="s">
        <v>98</v>
      </c>
      <c r="G20" s="21" t="s">
        <v>99</v>
      </c>
      <c r="H20" s="21">
        <v>1</v>
      </c>
      <c r="I20" s="21" t="s">
        <v>57</v>
      </c>
      <c r="J20" s="21" t="s">
        <v>100</v>
      </c>
      <c r="K20" s="40">
        <v>1</v>
      </c>
      <c r="L20" s="40">
        <v>1</v>
      </c>
      <c r="M20" s="40">
        <v>1</v>
      </c>
      <c r="N20" s="40">
        <v>1</v>
      </c>
      <c r="O20" s="40">
        <v>1</v>
      </c>
      <c r="P20" s="21" t="s">
        <v>58</v>
      </c>
      <c r="Q20" s="21" t="s">
        <v>101</v>
      </c>
      <c r="R20" s="21" t="s">
        <v>90</v>
      </c>
      <c r="S20" s="21" t="s">
        <v>82</v>
      </c>
      <c r="T20" s="33">
        <f t="shared" si="0"/>
        <v>1</v>
      </c>
      <c r="U20" s="55">
        <v>1</v>
      </c>
      <c r="V20" s="53">
        <f t="shared" si="9"/>
        <v>1</v>
      </c>
      <c r="W20" s="21" t="s">
        <v>102</v>
      </c>
      <c r="X20" s="21" t="s">
        <v>103</v>
      </c>
      <c r="Y20" s="33">
        <f t="shared" si="1"/>
        <v>1</v>
      </c>
      <c r="Z20" s="21"/>
      <c r="AA20" s="21">
        <f t="shared" si="5"/>
        <v>0</v>
      </c>
      <c r="AB20" s="21"/>
      <c r="AC20" s="21"/>
      <c r="AD20" s="33">
        <f t="shared" si="2"/>
        <v>1</v>
      </c>
      <c r="AE20" s="21"/>
      <c r="AF20" s="21">
        <f t="shared" si="6"/>
        <v>0</v>
      </c>
      <c r="AG20" s="21"/>
      <c r="AH20" s="21"/>
      <c r="AI20" s="33">
        <f t="shared" si="3"/>
        <v>1</v>
      </c>
      <c r="AJ20" s="21"/>
      <c r="AK20" s="21">
        <f t="shared" si="7"/>
        <v>0</v>
      </c>
      <c r="AL20" s="21"/>
      <c r="AM20" s="21"/>
      <c r="AN20" s="33">
        <f t="shared" si="4"/>
        <v>1</v>
      </c>
      <c r="AO20" s="53">
        <v>0.25</v>
      </c>
      <c r="AP20" s="53">
        <f t="shared" si="8"/>
        <v>0.25</v>
      </c>
      <c r="AQ20" s="21" t="s">
        <v>154</v>
      </c>
    </row>
    <row r="21" spans="1:43" s="30" customFormat="1" ht="135" x14ac:dyDescent="0.25">
      <c r="A21" s="22">
        <v>1</v>
      </c>
      <c r="B21" s="21" t="s">
        <v>50</v>
      </c>
      <c r="C21" s="26" t="s">
        <v>104</v>
      </c>
      <c r="D21" s="21" t="s">
        <v>105</v>
      </c>
      <c r="E21" s="21" t="s">
        <v>53</v>
      </c>
      <c r="F21" s="21" t="s">
        <v>106</v>
      </c>
      <c r="G21" s="21" t="s">
        <v>107</v>
      </c>
      <c r="H21" s="32">
        <v>1</v>
      </c>
      <c r="I21" s="21" t="s">
        <v>57</v>
      </c>
      <c r="J21" s="21" t="s">
        <v>106</v>
      </c>
      <c r="K21" s="40">
        <v>1</v>
      </c>
      <c r="L21" s="40">
        <v>1</v>
      </c>
      <c r="M21" s="40">
        <v>1</v>
      </c>
      <c r="N21" s="40">
        <v>1</v>
      </c>
      <c r="O21" s="40">
        <v>1</v>
      </c>
      <c r="P21" s="21" t="s">
        <v>58</v>
      </c>
      <c r="Q21" s="21" t="s">
        <v>108</v>
      </c>
      <c r="R21" s="21" t="s">
        <v>109</v>
      </c>
      <c r="S21" s="21" t="s">
        <v>82</v>
      </c>
      <c r="T21" s="33">
        <f t="shared" si="0"/>
        <v>1</v>
      </c>
      <c r="U21" s="55">
        <v>1</v>
      </c>
      <c r="V21" s="53">
        <f t="shared" si="9"/>
        <v>1</v>
      </c>
      <c r="W21" s="21" t="s">
        <v>110</v>
      </c>
      <c r="X21" s="21" t="s">
        <v>108</v>
      </c>
      <c r="Y21" s="33">
        <f t="shared" si="1"/>
        <v>1</v>
      </c>
      <c r="Z21" s="21"/>
      <c r="AA21" s="21">
        <f t="shared" si="5"/>
        <v>0</v>
      </c>
      <c r="AB21" s="21"/>
      <c r="AC21" s="21"/>
      <c r="AD21" s="33">
        <f t="shared" si="2"/>
        <v>1</v>
      </c>
      <c r="AE21" s="21"/>
      <c r="AF21" s="21">
        <f t="shared" si="6"/>
        <v>0</v>
      </c>
      <c r="AG21" s="21"/>
      <c r="AH21" s="21"/>
      <c r="AI21" s="33">
        <f t="shared" si="3"/>
        <v>1</v>
      </c>
      <c r="AJ21" s="21"/>
      <c r="AK21" s="21">
        <f t="shared" si="7"/>
        <v>0</v>
      </c>
      <c r="AL21" s="21"/>
      <c r="AM21" s="21"/>
      <c r="AN21" s="33">
        <f t="shared" si="4"/>
        <v>1</v>
      </c>
      <c r="AO21" s="55">
        <v>0.25</v>
      </c>
      <c r="AP21" s="53">
        <f t="shared" si="8"/>
        <v>0.25</v>
      </c>
      <c r="AQ21" s="21" t="s">
        <v>110</v>
      </c>
    </row>
    <row r="22" spans="1:43" s="30" customFormat="1" ht="225" x14ac:dyDescent="0.25">
      <c r="A22" s="22">
        <v>1</v>
      </c>
      <c r="B22" s="21" t="s">
        <v>50</v>
      </c>
      <c r="C22" s="26" t="s">
        <v>111</v>
      </c>
      <c r="D22" s="21" t="s">
        <v>112</v>
      </c>
      <c r="E22" s="21" t="s">
        <v>53</v>
      </c>
      <c r="F22" s="21" t="s">
        <v>113</v>
      </c>
      <c r="G22" s="21" t="s">
        <v>114</v>
      </c>
      <c r="H22" s="21">
        <v>3</v>
      </c>
      <c r="I22" s="21" t="s">
        <v>88</v>
      </c>
      <c r="J22" s="21" t="s">
        <v>115</v>
      </c>
      <c r="K22" s="47">
        <v>1</v>
      </c>
      <c r="L22" s="47">
        <v>1</v>
      </c>
      <c r="M22" s="47">
        <v>1</v>
      </c>
      <c r="N22" s="47" t="s">
        <v>76</v>
      </c>
      <c r="O22" s="47">
        <v>3</v>
      </c>
      <c r="P22" s="21" t="s">
        <v>58</v>
      </c>
      <c r="Q22" s="21" t="s">
        <v>116</v>
      </c>
      <c r="R22" s="21" t="s">
        <v>117</v>
      </c>
      <c r="S22" s="21" t="s">
        <v>82</v>
      </c>
      <c r="T22" s="29">
        <f t="shared" ref="T22" si="12">K22</f>
        <v>1</v>
      </c>
      <c r="U22" s="21">
        <v>1</v>
      </c>
      <c r="V22" s="53">
        <f t="shared" ref="V22" si="13">IF(U22/T22&gt;100%,100%,U22/T22)</f>
        <v>1</v>
      </c>
      <c r="W22" s="21" t="s">
        <v>118</v>
      </c>
      <c r="X22" s="21" t="s">
        <v>119</v>
      </c>
      <c r="Y22" s="29">
        <f t="shared" ref="Y22" si="14">L22</f>
        <v>1</v>
      </c>
      <c r="Z22" s="21"/>
      <c r="AA22" s="21">
        <f t="shared" ref="AA22" si="15">IF(Z22/Y22&gt;100%,100%,Z22/Y22)</f>
        <v>0</v>
      </c>
      <c r="AB22" s="21"/>
      <c r="AC22" s="21"/>
      <c r="AD22" s="29">
        <f t="shared" ref="AD22" si="16">M22</f>
        <v>1</v>
      </c>
      <c r="AE22" s="21"/>
      <c r="AF22" s="21">
        <f t="shared" ref="AF22" si="17">IF(AE22/AD22&gt;100%,100%,AE22/AD22)</f>
        <v>0</v>
      </c>
      <c r="AG22" s="21"/>
      <c r="AH22" s="21"/>
      <c r="AI22" s="29" t="str">
        <f t="shared" ref="AI22" si="18">N22</f>
        <v>No programada</v>
      </c>
      <c r="AJ22" s="21"/>
      <c r="AK22" s="21" t="e">
        <f t="shared" ref="AK22" si="19">IF(AJ22/AI22&gt;100%,100%,AJ22/AI22)</f>
        <v>#VALUE!</v>
      </c>
      <c r="AL22" s="21"/>
      <c r="AM22" s="21"/>
      <c r="AN22" s="21">
        <f t="shared" ref="AN22" si="20">O22</f>
        <v>3</v>
      </c>
      <c r="AO22" s="21">
        <v>1</v>
      </c>
      <c r="AP22" s="53">
        <f t="shared" ref="AP22" si="21">IF(AO22/AN22&gt;100%,100%,AO22/AN22)</f>
        <v>0.33333333333333331</v>
      </c>
      <c r="AQ22" s="21" t="s">
        <v>118</v>
      </c>
    </row>
    <row r="23" spans="1:43" s="30" customFormat="1" ht="135" x14ac:dyDescent="0.25">
      <c r="A23" s="22">
        <v>1</v>
      </c>
      <c r="B23" s="21" t="s">
        <v>50</v>
      </c>
      <c r="C23" s="26" t="s">
        <v>120</v>
      </c>
      <c r="D23" s="21" t="s">
        <v>121</v>
      </c>
      <c r="E23" s="21" t="s">
        <v>122</v>
      </c>
      <c r="F23" s="21" t="s">
        <v>123</v>
      </c>
      <c r="G23" s="21" t="s">
        <v>124</v>
      </c>
      <c r="H23" s="21" t="s">
        <v>125</v>
      </c>
      <c r="I23" s="21" t="s">
        <v>88</v>
      </c>
      <c r="J23" s="21" t="s">
        <v>123</v>
      </c>
      <c r="K23" s="47">
        <v>1</v>
      </c>
      <c r="L23" s="47">
        <v>1</v>
      </c>
      <c r="M23" s="47">
        <v>1</v>
      </c>
      <c r="N23" s="47">
        <v>0</v>
      </c>
      <c r="O23" s="47">
        <v>3</v>
      </c>
      <c r="P23" s="21" t="s">
        <v>58</v>
      </c>
      <c r="Q23" s="21" t="s">
        <v>126</v>
      </c>
      <c r="R23" s="21" t="s">
        <v>90</v>
      </c>
      <c r="S23" s="21" t="s">
        <v>82</v>
      </c>
      <c r="T23" s="29">
        <f t="shared" si="0"/>
        <v>1</v>
      </c>
      <c r="U23" s="21">
        <v>1</v>
      </c>
      <c r="V23" s="54">
        <f t="shared" si="9"/>
        <v>1</v>
      </c>
      <c r="W23" s="21" t="s">
        <v>127</v>
      </c>
      <c r="X23" s="21" t="s">
        <v>128</v>
      </c>
      <c r="Y23" s="29">
        <f t="shared" si="1"/>
        <v>1</v>
      </c>
      <c r="Z23" s="21"/>
      <c r="AA23" s="21">
        <f t="shared" si="5"/>
        <v>0</v>
      </c>
      <c r="AB23" s="21"/>
      <c r="AC23" s="21"/>
      <c r="AD23" s="29">
        <f t="shared" si="2"/>
        <v>1</v>
      </c>
      <c r="AE23" s="21"/>
      <c r="AF23" s="21">
        <f t="shared" si="6"/>
        <v>0</v>
      </c>
      <c r="AG23" s="21"/>
      <c r="AH23" s="21"/>
      <c r="AI23" s="29">
        <f t="shared" si="3"/>
        <v>0</v>
      </c>
      <c r="AJ23" s="21"/>
      <c r="AK23" s="21" t="e">
        <f t="shared" si="7"/>
        <v>#DIV/0!</v>
      </c>
      <c r="AL23" s="21"/>
      <c r="AM23" s="21"/>
      <c r="AN23" s="21">
        <f t="shared" si="4"/>
        <v>3</v>
      </c>
      <c r="AO23" s="21">
        <v>1</v>
      </c>
      <c r="AP23" s="53">
        <f t="shared" si="8"/>
        <v>0.33333333333333331</v>
      </c>
      <c r="AQ23" s="21" t="s">
        <v>127</v>
      </c>
    </row>
    <row r="24" spans="1:43" s="5" customFormat="1" ht="15.75" x14ac:dyDescent="0.25">
      <c r="A24" s="10"/>
      <c r="B24" s="10"/>
      <c r="C24" s="10"/>
      <c r="D24" s="13" t="s">
        <v>129</v>
      </c>
      <c r="E24" s="10"/>
      <c r="F24" s="10"/>
      <c r="G24" s="10"/>
      <c r="H24" s="10"/>
      <c r="I24" s="10"/>
      <c r="J24" s="10"/>
      <c r="K24" s="41"/>
      <c r="L24" s="41"/>
      <c r="M24" s="41"/>
      <c r="N24" s="41"/>
      <c r="O24" s="41"/>
      <c r="P24" s="10"/>
      <c r="Q24" s="10"/>
      <c r="R24" s="10"/>
      <c r="S24" s="10"/>
      <c r="T24" s="15"/>
      <c r="U24" s="15"/>
      <c r="V24" s="56">
        <f>AVERAGE(V15:V23)*80%</f>
        <v>0.8</v>
      </c>
      <c r="W24" s="15"/>
      <c r="X24" s="15"/>
      <c r="Y24" s="15"/>
      <c r="Z24" s="15"/>
      <c r="AA24" s="15" t="e">
        <f>AVERAGE(AA15:AA23)*80%</f>
        <v>#DIV/0!</v>
      </c>
      <c r="AB24" s="15"/>
      <c r="AC24" s="15"/>
      <c r="AD24" s="15"/>
      <c r="AE24" s="15"/>
      <c r="AF24" s="15" t="e">
        <f>AVERAGE(AF15:AF23)*80%</f>
        <v>#DIV/0!</v>
      </c>
      <c r="AG24" s="15"/>
      <c r="AH24" s="15"/>
      <c r="AI24" s="15"/>
      <c r="AJ24" s="15"/>
      <c r="AK24" s="15" t="e">
        <f>AVERAGE(AK15:AK23)*80%</f>
        <v>#DIV/0!</v>
      </c>
      <c r="AL24" s="10"/>
      <c r="AM24" s="10"/>
      <c r="AN24" s="16"/>
      <c r="AO24" s="16"/>
      <c r="AP24" s="56">
        <f>AVERAGE(AP15:AP23)*80%</f>
        <v>0.14814814814814814</v>
      </c>
      <c r="AQ24" s="10"/>
    </row>
    <row r="25" spans="1:43" s="30" customFormat="1" ht="105" x14ac:dyDescent="0.25">
      <c r="A25" s="34">
        <v>7</v>
      </c>
      <c r="B25" s="27" t="s">
        <v>64</v>
      </c>
      <c r="C25" s="34" t="s">
        <v>130</v>
      </c>
      <c r="D25" s="27" t="s">
        <v>131</v>
      </c>
      <c r="E25" s="27" t="s">
        <v>67</v>
      </c>
      <c r="F25" s="27" t="s">
        <v>132</v>
      </c>
      <c r="G25" s="27" t="s">
        <v>133</v>
      </c>
      <c r="H25" s="50" t="s">
        <v>134</v>
      </c>
      <c r="I25" s="28" t="s">
        <v>57</v>
      </c>
      <c r="J25" s="27" t="s">
        <v>132</v>
      </c>
      <c r="K25" s="42" t="s">
        <v>76</v>
      </c>
      <c r="L25" s="42">
        <v>0.8</v>
      </c>
      <c r="M25" s="42" t="s">
        <v>76</v>
      </c>
      <c r="N25" s="42">
        <v>0.8</v>
      </c>
      <c r="O25" s="42">
        <v>0.8</v>
      </c>
      <c r="P25" s="27" t="s">
        <v>58</v>
      </c>
      <c r="Q25" s="51" t="s">
        <v>135</v>
      </c>
      <c r="R25" s="51" t="s">
        <v>136</v>
      </c>
      <c r="S25" s="51" t="s">
        <v>137</v>
      </c>
      <c r="T25" s="57" t="str">
        <f>K25</f>
        <v>No programada</v>
      </c>
      <c r="U25" s="58">
        <v>0</v>
      </c>
      <c r="V25" s="59" t="s">
        <v>138</v>
      </c>
      <c r="W25" s="34" t="s">
        <v>76</v>
      </c>
      <c r="X25" s="27"/>
      <c r="Y25" s="33">
        <f>L25</f>
        <v>0.8</v>
      </c>
      <c r="Z25" s="27"/>
      <c r="AA25" s="21">
        <f t="shared" ref="AA25:AA27" si="22">IF(Z25/Y25&gt;100%,100%,Z25/Y25)</f>
        <v>0</v>
      </c>
      <c r="AB25" s="27"/>
      <c r="AC25" s="27"/>
      <c r="AD25" s="29" t="str">
        <f>M25</f>
        <v>No programada</v>
      </c>
      <c r="AE25" s="27"/>
      <c r="AF25" s="21" t="e">
        <f t="shared" ref="AF25:AF27" si="23">IF(AE25/AD25&gt;100%,100%,AE25/AD25)</f>
        <v>#VALUE!</v>
      </c>
      <c r="AG25" s="27"/>
      <c r="AH25" s="27"/>
      <c r="AI25" s="33">
        <f>N25</f>
        <v>0.8</v>
      </c>
      <c r="AJ25" s="27"/>
      <c r="AK25" s="21">
        <f t="shared" ref="AK25:AK27" si="24">IF(AJ25/AI25&gt;100%,100%,AJ25/AI25)</f>
        <v>0</v>
      </c>
      <c r="AL25" s="27"/>
      <c r="AM25" s="27"/>
      <c r="AN25" s="57">
        <f>O25</f>
        <v>0.8</v>
      </c>
      <c r="AO25" s="58">
        <f>U25</f>
        <v>0</v>
      </c>
      <c r="AP25" s="59">
        <f t="shared" si="8"/>
        <v>0</v>
      </c>
      <c r="AQ25" s="34" t="s">
        <v>76</v>
      </c>
    </row>
    <row r="26" spans="1:43" s="30" customFormat="1" ht="105" x14ac:dyDescent="0.25">
      <c r="A26" s="34">
        <v>7</v>
      </c>
      <c r="B26" s="27" t="s">
        <v>64</v>
      </c>
      <c r="C26" s="34" t="s">
        <v>139</v>
      </c>
      <c r="D26" s="27" t="s">
        <v>140</v>
      </c>
      <c r="E26" s="27" t="s">
        <v>67</v>
      </c>
      <c r="F26" s="27" t="s">
        <v>141</v>
      </c>
      <c r="G26" s="27" t="s">
        <v>142</v>
      </c>
      <c r="H26" s="50" t="s">
        <v>143</v>
      </c>
      <c r="I26" s="28" t="s">
        <v>88</v>
      </c>
      <c r="J26" s="27" t="s">
        <v>141</v>
      </c>
      <c r="K26" s="43">
        <v>0.1</v>
      </c>
      <c r="L26" s="43">
        <v>0.35</v>
      </c>
      <c r="M26" s="43">
        <v>0.5</v>
      </c>
      <c r="N26" s="43">
        <v>0.05</v>
      </c>
      <c r="O26" s="43">
        <v>1</v>
      </c>
      <c r="P26" s="27" t="s">
        <v>58</v>
      </c>
      <c r="Q26" s="51" t="s">
        <v>144</v>
      </c>
      <c r="R26" s="51" t="s">
        <v>145</v>
      </c>
      <c r="S26" s="51" t="s">
        <v>137</v>
      </c>
      <c r="T26" s="61">
        <f>K26</f>
        <v>0.1</v>
      </c>
      <c r="U26" s="58">
        <v>0.1</v>
      </c>
      <c r="V26" s="59">
        <v>1</v>
      </c>
      <c r="W26" s="34" t="s">
        <v>146</v>
      </c>
      <c r="X26" s="27"/>
      <c r="Y26" s="33">
        <f>L26</f>
        <v>0.35</v>
      </c>
      <c r="Z26" s="27"/>
      <c r="AA26" s="21">
        <f t="shared" si="22"/>
        <v>0</v>
      </c>
      <c r="AB26" s="27"/>
      <c r="AC26" s="27"/>
      <c r="AD26" s="33">
        <f>M26</f>
        <v>0.5</v>
      </c>
      <c r="AE26" s="27"/>
      <c r="AF26" s="21">
        <f t="shared" si="23"/>
        <v>0</v>
      </c>
      <c r="AG26" s="27"/>
      <c r="AH26" s="27"/>
      <c r="AI26" s="33">
        <f>N26</f>
        <v>0.05</v>
      </c>
      <c r="AJ26" s="27"/>
      <c r="AK26" s="21">
        <f t="shared" si="24"/>
        <v>0</v>
      </c>
      <c r="AL26" s="27"/>
      <c r="AM26" s="27"/>
      <c r="AN26" s="57">
        <f>O26</f>
        <v>1</v>
      </c>
      <c r="AO26" s="58">
        <f>U26</f>
        <v>0.1</v>
      </c>
      <c r="AP26" s="59">
        <f t="shared" si="8"/>
        <v>0.1</v>
      </c>
      <c r="AQ26" s="34" t="s">
        <v>146</v>
      </c>
    </row>
    <row r="27" spans="1:43" s="30" customFormat="1" ht="120" x14ac:dyDescent="0.25">
      <c r="A27" s="34">
        <v>7</v>
      </c>
      <c r="B27" s="27" t="s">
        <v>64</v>
      </c>
      <c r="C27" s="34" t="s">
        <v>147</v>
      </c>
      <c r="D27" s="27" t="s">
        <v>148</v>
      </c>
      <c r="E27" s="27" t="s">
        <v>67</v>
      </c>
      <c r="F27" s="27" t="s">
        <v>123</v>
      </c>
      <c r="G27" s="27" t="s">
        <v>149</v>
      </c>
      <c r="H27" s="27" t="s">
        <v>125</v>
      </c>
      <c r="I27" s="28" t="s">
        <v>88</v>
      </c>
      <c r="J27" s="27" t="s">
        <v>123</v>
      </c>
      <c r="K27" s="52">
        <v>0</v>
      </c>
      <c r="L27" s="52">
        <v>1</v>
      </c>
      <c r="M27" s="52">
        <v>1</v>
      </c>
      <c r="N27" s="52">
        <v>0</v>
      </c>
      <c r="O27" s="52">
        <v>2</v>
      </c>
      <c r="P27" s="27" t="s">
        <v>58</v>
      </c>
      <c r="Q27" s="27" t="s">
        <v>150</v>
      </c>
      <c r="R27" s="27" t="s">
        <v>150</v>
      </c>
      <c r="S27" s="27" t="s">
        <v>151</v>
      </c>
      <c r="T27" s="51">
        <f>K27</f>
        <v>0</v>
      </c>
      <c r="U27" s="60">
        <v>0</v>
      </c>
      <c r="V27" s="59" t="s">
        <v>138</v>
      </c>
      <c r="W27" s="34" t="s">
        <v>76</v>
      </c>
      <c r="X27" s="27"/>
      <c r="Y27" s="29">
        <f>L27</f>
        <v>1</v>
      </c>
      <c r="Z27" s="27"/>
      <c r="AA27" s="21">
        <f t="shared" si="22"/>
        <v>0</v>
      </c>
      <c r="AB27" s="27"/>
      <c r="AC27" s="27"/>
      <c r="AD27" s="29">
        <f>M27</f>
        <v>1</v>
      </c>
      <c r="AE27" s="27"/>
      <c r="AF27" s="21">
        <f t="shared" si="23"/>
        <v>0</v>
      </c>
      <c r="AG27" s="27"/>
      <c r="AH27" s="27"/>
      <c r="AI27" s="29">
        <f>N27</f>
        <v>0</v>
      </c>
      <c r="AJ27" s="27"/>
      <c r="AK27" s="21" t="e">
        <f t="shared" si="24"/>
        <v>#DIV/0!</v>
      </c>
      <c r="AL27" s="27"/>
      <c r="AM27" s="27"/>
      <c r="AN27" s="62">
        <f>O27</f>
        <v>2</v>
      </c>
      <c r="AO27" s="51">
        <f>U27</f>
        <v>0</v>
      </c>
      <c r="AP27" s="59">
        <f t="shared" si="8"/>
        <v>0</v>
      </c>
      <c r="AQ27" s="34" t="s">
        <v>76</v>
      </c>
    </row>
    <row r="28" spans="1:43" s="5" customFormat="1" ht="15.75" x14ac:dyDescent="0.25">
      <c r="A28" s="10"/>
      <c r="B28" s="10"/>
      <c r="C28" s="10"/>
      <c r="D28" s="11" t="s">
        <v>152</v>
      </c>
      <c r="E28" s="11"/>
      <c r="F28" s="11"/>
      <c r="G28" s="11"/>
      <c r="H28" s="11"/>
      <c r="I28" s="11"/>
      <c r="J28" s="11"/>
      <c r="K28" s="44"/>
      <c r="L28" s="44"/>
      <c r="M28" s="44"/>
      <c r="N28" s="44"/>
      <c r="O28" s="44"/>
      <c r="P28" s="11"/>
      <c r="Q28" s="10"/>
      <c r="R28" s="10"/>
      <c r="S28" s="10"/>
      <c r="T28" s="12"/>
      <c r="U28" s="12"/>
      <c r="V28" s="63">
        <f>AVERAGE(V25:V27)*20%</f>
        <v>0.2</v>
      </c>
      <c r="W28" s="10"/>
      <c r="X28" s="10"/>
      <c r="Y28" s="12"/>
      <c r="Z28" s="12"/>
      <c r="AA28" s="14" t="e">
        <f>AVERAGE(#REF!)*20%</f>
        <v>#REF!</v>
      </c>
      <c r="AB28" s="10"/>
      <c r="AC28" s="10"/>
      <c r="AD28" s="12"/>
      <c r="AE28" s="12"/>
      <c r="AF28" s="14" t="e">
        <f>AVERAGE(#REF!)*20%</f>
        <v>#REF!</v>
      </c>
      <c r="AG28" s="10"/>
      <c r="AH28" s="10"/>
      <c r="AI28" s="12"/>
      <c r="AJ28" s="12"/>
      <c r="AK28" s="14" t="e">
        <f>AVERAGE(#REF!)*20%</f>
        <v>#REF!</v>
      </c>
      <c r="AL28" s="10"/>
      <c r="AM28" s="10"/>
      <c r="AN28" s="17"/>
      <c r="AO28" s="17"/>
      <c r="AP28" s="63">
        <f>AVERAGE(AP25:AP27)*20%</f>
        <v>6.6666666666666671E-3</v>
      </c>
      <c r="AQ28" s="10"/>
    </row>
    <row r="29" spans="1:43" s="9" customFormat="1" ht="18.75" x14ac:dyDescent="0.3">
      <c r="A29" s="6"/>
      <c r="B29" s="6"/>
      <c r="C29" s="6"/>
      <c r="D29" s="7" t="s">
        <v>153</v>
      </c>
      <c r="E29" s="6"/>
      <c r="F29" s="6"/>
      <c r="G29" s="6"/>
      <c r="H29" s="6"/>
      <c r="I29" s="6"/>
      <c r="J29" s="6"/>
      <c r="K29" s="45"/>
      <c r="L29" s="45"/>
      <c r="M29" s="45"/>
      <c r="N29" s="45"/>
      <c r="O29" s="45"/>
      <c r="P29" s="6"/>
      <c r="Q29" s="6"/>
      <c r="R29" s="6"/>
      <c r="S29" s="6"/>
      <c r="T29" s="8"/>
      <c r="U29" s="8"/>
      <c r="V29" s="64">
        <f>V24+V28</f>
        <v>1</v>
      </c>
      <c r="W29" s="6"/>
      <c r="X29" s="6"/>
      <c r="Y29" s="8"/>
      <c r="Z29" s="8"/>
      <c r="AA29" s="19" t="e">
        <f>AA24+AA28</f>
        <v>#DIV/0!</v>
      </c>
      <c r="AB29" s="6"/>
      <c r="AC29" s="6"/>
      <c r="AD29" s="8"/>
      <c r="AE29" s="8"/>
      <c r="AF29" s="19" t="e">
        <f>AF24+AF28</f>
        <v>#DIV/0!</v>
      </c>
      <c r="AG29" s="6"/>
      <c r="AH29" s="6"/>
      <c r="AI29" s="8"/>
      <c r="AJ29" s="8"/>
      <c r="AK29" s="19" t="e">
        <f>AK24+AK28</f>
        <v>#DIV/0!</v>
      </c>
      <c r="AL29" s="6"/>
      <c r="AM29" s="6"/>
      <c r="AN29" s="18"/>
      <c r="AO29" s="18"/>
      <c r="AP29" s="64">
        <f>AP24+AP28</f>
        <v>0.15481481481481479</v>
      </c>
      <c r="AQ29" s="6"/>
    </row>
  </sheetData>
  <mergeCells count="21">
    <mergeCell ref="Q12:S13"/>
    <mergeCell ref="E4:J4"/>
    <mergeCell ref="G5:J5"/>
    <mergeCell ref="G6:J6"/>
    <mergeCell ref="G7:J7"/>
    <mergeCell ref="G8:J8"/>
    <mergeCell ref="A12:B13"/>
    <mergeCell ref="A1:J1"/>
    <mergeCell ref="K1:O1"/>
    <mergeCell ref="C12:E13"/>
    <mergeCell ref="F12:P13"/>
    <mergeCell ref="A2:J2"/>
    <mergeCell ref="G9:J9"/>
    <mergeCell ref="G10:J10"/>
    <mergeCell ref="A4:B8"/>
    <mergeCell ref="C4:D8"/>
    <mergeCell ref="T12:X13"/>
    <mergeCell ref="Y12:AC13"/>
    <mergeCell ref="AD12:AH13"/>
    <mergeCell ref="AI12:AM13"/>
    <mergeCell ref="AN12:AQ13"/>
  </mergeCells>
  <dataValidations count="1">
    <dataValidation allowBlank="1" showInputMessage="1" showErrorMessage="1" error="Escriba un texto " promptTitle="Cualquier contenido" sqref="E14 E3:E11" xr:uid="{AB2F453D-9BA8-4F99-93AD-20B9F2FA7BA6}"/>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9E76F605-6537-463A-8FDD-F1BFB46BF568}">
          <x14:formula1>
            <xm:f>Listas!$A$2:$A$4</xm:f>
          </x14:formula1>
          <xm:sqref>E1 E12:E13 E15:E24 E28:E1048576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DBC16-EE94-42F6-8D1F-8473F6A8481E}">
  <dimension ref="A1:A4"/>
  <sheetViews>
    <sheetView workbookViewId="0"/>
  </sheetViews>
  <sheetFormatPr baseColWidth="10" defaultColWidth="11.42578125" defaultRowHeight="15" x14ac:dyDescent="0.25"/>
  <cols>
    <col min="1" max="1" width="34.5703125" bestFit="1" customWidth="1"/>
  </cols>
  <sheetData>
    <row r="1" spans="1:1" x14ac:dyDescent="0.25">
      <c r="A1" t="s">
        <v>30</v>
      </c>
    </row>
    <row r="2" spans="1:1" x14ac:dyDescent="0.25">
      <c r="A2" t="s">
        <v>53</v>
      </c>
    </row>
    <row r="3" spans="1:1" x14ac:dyDescent="0.25">
      <c r="A3" t="s">
        <v>122</v>
      </c>
    </row>
    <row r="4" spans="1:1" x14ac:dyDescent="0.25">
      <c r="A4" t="s">
        <v>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4d1d2e24-7be0-47eb-a1db-99cc6d75ca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Yamile Espinosa Galindo</cp:lastModifiedBy>
  <cp:revision/>
  <dcterms:created xsi:type="dcterms:W3CDTF">2021-01-25T18:44:53Z</dcterms:created>
  <dcterms:modified xsi:type="dcterms:W3CDTF">2023-05-03T20:48:55Z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