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https://gobiernobogota-my.sharepoint.com/personal/yamile_espinosa_gobiernobogota_gov_co/Documents/VIGENCIA 2023/OFICINA DE PLANEACION/39. Planes de gestion Rvdos/Ajustados NC/"/>
    </mc:Choice>
  </mc:AlternateContent>
  <xr:revisionPtr revIDLastSave="12" documentId="14_{F5201811-DD50-41C7-9DF9-CBC11C239155}" xr6:coauthVersionLast="47" xr6:coauthVersionMax="47" xr10:uidLastSave="{6161204C-35D8-4532-905D-3DEBC4DC1183}"/>
  <bookViews>
    <workbookView xWindow="-120" yWindow="-120" windowWidth="29040" windowHeight="15840" xr2:uid="{00000000-000D-0000-FFFF-FFFF00000000}"/>
  </bookViews>
  <sheets>
    <sheet name="Hoja1" sheetId="1" r:id="rId1"/>
    <sheet name="Listas" sheetId="2" state="hidden"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P22" i="1" l="1"/>
  <c r="AP21" i="1"/>
  <c r="AP20" i="1"/>
  <c r="AO18" i="1"/>
  <c r="AO16" i="1"/>
  <c r="AP16" i="1" s="1"/>
  <c r="AO15" i="1"/>
  <c r="AP15" i="1" s="1"/>
  <c r="AO14" i="1"/>
  <c r="O18" i="1"/>
  <c r="AN18" i="1" s="1"/>
  <c r="AN17" i="1"/>
  <c r="AP17" i="1" s="1"/>
  <c r="AI17" i="1"/>
  <c r="AK17" i="1" s="1"/>
  <c r="AK19" i="1" s="1"/>
  <c r="AK26" i="1" s="1"/>
  <c r="AD17" i="1"/>
  <c r="AF17" i="1" s="1"/>
  <c r="AF19" i="1" s="1"/>
  <c r="AF26" i="1" s="1"/>
  <c r="Y17" i="1"/>
  <c r="AA17" i="1" s="1"/>
  <c r="T17" i="1"/>
  <c r="AL16" i="1"/>
  <c r="AG16" i="1"/>
  <c r="AB16" i="1"/>
  <c r="AP14" i="1"/>
  <c r="AK14" i="1"/>
  <c r="AK25" i="1"/>
  <c r="AN24" i="1"/>
  <c r="AP24" i="1"/>
  <c r="AN23" i="1"/>
  <c r="AP23" i="1" s="1"/>
  <c r="AI24" i="1"/>
  <c r="AK24" i="1" s="1"/>
  <c r="AI23" i="1"/>
  <c r="AK23" i="1"/>
  <c r="AI18" i="1"/>
  <c r="AK18" i="1"/>
  <c r="AD24" i="1"/>
  <c r="AF24" i="1" s="1"/>
  <c r="AD23" i="1"/>
  <c r="AF23" i="1" s="1"/>
  <c r="AD18" i="1"/>
  <c r="AF18" i="1"/>
  <c r="AF14" i="1"/>
  <c r="Y24" i="1"/>
  <c r="AA24" i="1" s="1"/>
  <c r="Y23" i="1"/>
  <c r="AA23" i="1" s="1"/>
  <c r="AA25" i="1" s="1"/>
  <c r="Y18" i="1"/>
  <c r="AA18" i="1"/>
  <c r="AA14" i="1"/>
  <c r="T24" i="1"/>
  <c r="V24" i="1" s="1"/>
  <c r="T23" i="1"/>
  <c r="V23" i="1" s="1"/>
  <c r="T18" i="1"/>
  <c r="V18" i="1" s="1"/>
  <c r="V19" i="1" s="1"/>
  <c r="AF25" i="1"/>
  <c r="AA19" i="1" l="1"/>
  <c r="AA26" i="1"/>
  <c r="AP18" i="1"/>
  <c r="AP19" i="1" s="1"/>
  <c r="AP26" i="1" s="1"/>
  <c r="V2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Yamile Espinosa Galindo</author>
  </authors>
  <commentList>
    <comment ref="E4" authorId="0" shapeId="0" xr:uid="{00000000-0006-0000-0000-000001000000}">
      <text>
        <r>
          <rPr>
            <b/>
            <sz val="9"/>
            <color indexed="81"/>
            <rFont val="Tahoma"/>
            <family val="2"/>
          </rPr>
          <t>Cuadro que resume los cambios realizados de una versión a otra</t>
        </r>
      </text>
    </comment>
    <comment ref="E5" authorId="0" shapeId="0" xr:uid="{00000000-0006-0000-0000-000002000000}">
      <text>
        <r>
          <rPr>
            <b/>
            <sz val="9"/>
            <color indexed="81"/>
            <rFont val="Tahoma"/>
            <family val="2"/>
          </rPr>
          <t xml:space="preserve">Número consecutivo de la versión generada </t>
        </r>
      </text>
    </comment>
    <comment ref="F5" authorId="0" shapeId="0" xr:uid="{00000000-0006-0000-0000-000003000000}">
      <text>
        <r>
          <rPr>
            <b/>
            <sz val="9"/>
            <color indexed="81"/>
            <rFont val="Tahoma"/>
            <family val="2"/>
          </rPr>
          <t>Fecha de la versión generada</t>
        </r>
      </text>
    </comment>
    <comment ref="G5" authorId="0" shapeId="0" xr:uid="{00000000-0006-0000-0000-000004000000}">
      <text>
        <r>
          <rPr>
            <b/>
            <sz val="9"/>
            <color indexed="81"/>
            <rFont val="Tahoma"/>
            <family val="2"/>
          </rPr>
          <t>Breve descripción del cambio realizado en la nueva versión</t>
        </r>
      </text>
    </comment>
    <comment ref="A13" authorId="0" shapeId="0" xr:uid="{00000000-0006-0000-0000-000005000000}">
      <text>
        <r>
          <rPr>
            <b/>
            <sz val="9"/>
            <color indexed="81"/>
            <rFont val="Tahoma"/>
            <family val="2"/>
          </rPr>
          <t>Incluya el número del objetivo estratégico, de acuerdo con lo adoptado en el Plan Estratégico Institucional</t>
        </r>
      </text>
    </comment>
    <comment ref="B13" authorId="0" shapeId="0" xr:uid="{00000000-0006-0000-0000-000006000000}">
      <text>
        <r>
          <rPr>
            <b/>
            <sz val="9"/>
            <color indexed="81"/>
            <rFont val="Tahoma"/>
            <family val="2"/>
          </rPr>
          <t>Incluya el objetivo estratégico, de acuerdo con lo adoptado en el Plan Estratégico Institucional, al cual se asocia la meta</t>
        </r>
      </text>
    </comment>
    <comment ref="C13" authorId="0" shapeId="0" xr:uid="{00000000-0006-0000-0000-000007000000}">
      <text>
        <r>
          <rPr>
            <b/>
            <sz val="9"/>
            <color indexed="81"/>
            <rFont val="Tahoma"/>
            <family val="2"/>
          </rPr>
          <t>Escriba el número de la meta, en orden consecutivo</t>
        </r>
      </text>
    </comment>
    <comment ref="D13" authorId="0" shapeId="0" xr:uid="{00000000-0006-0000-0000-000008000000}">
      <text>
        <r>
          <rPr>
            <b/>
            <sz val="9"/>
            <color indexed="81"/>
            <rFont val="Tahoma"/>
            <family val="2"/>
          </rPr>
          <t xml:space="preserve">Son el resultado aceptable que se espera alcanzar en un periodo de tiempo a través de la ejecución y/o cumplimiento de los entregables. 
Se debe redactar la meta iniciando con un verbo en infinitivo fuerte, seguido de una magnitud o cantidad, una unidad de medida que se encuentre en términos numéricos o porcentuales y finalmente el complemento.
verbo + magnitud + unidad de medida + complemento
</t>
        </r>
      </text>
    </comment>
    <comment ref="E13" authorId="0" shapeId="0" xr:uid="{00000000-0006-0000-0000-000009000000}">
      <text>
        <r>
          <rPr>
            <b/>
            <sz val="9"/>
            <color indexed="81"/>
            <rFont val="Tahoma"/>
            <family val="2"/>
          </rPr>
          <t xml:space="preserve">Seleccione la opción que corresponda
</t>
        </r>
      </text>
    </comment>
    <comment ref="F13" authorId="0" shapeId="0" xr:uid="{00000000-0006-0000-0000-00000A000000}">
      <text>
        <r>
          <rPr>
            <b/>
            <sz val="9"/>
            <color indexed="81"/>
            <rFont val="Tahoma"/>
            <family val="2"/>
          </rPr>
          <t>Indique un nombre corto que refleje lo que pretende medir. 
Ej. Porcentaje de giros acumulados</t>
        </r>
      </text>
    </comment>
    <comment ref="G13" authorId="0" shapeId="0" xr:uid="{00000000-0006-0000-0000-00000B000000}">
      <text>
        <r>
          <rPr>
            <b/>
            <sz val="9"/>
            <color indexed="81"/>
            <rFont val="Tahoma"/>
            <family val="2"/>
          </rPr>
          <t>Indique la fórmula (relación entre variables) que permite medir el cumplimiento de la meta. Debe existir una coherencia lógica entre la magnitud y unidad de medida de la meta y las variables del indicador</t>
        </r>
      </text>
    </comment>
    <comment ref="H13" authorId="0" shapeId="0" xr:uid="{00000000-0006-0000-0000-00000C000000}">
      <text>
        <r>
          <rPr>
            <b/>
            <sz val="9"/>
            <color indexed="81"/>
            <rFont val="Tahoma"/>
            <family val="2"/>
          </rPr>
          <t>Valor inicial que se toma como referencia para comparar el avance de la meta. Es imporante indicar la magnitud, unidad de medida y la vigencia en la cual se obtuvo</t>
        </r>
      </text>
    </comment>
    <comment ref="I13" authorId="0" shapeId="0" xr:uid="{00000000-0006-0000-0000-00000D000000}">
      <text>
        <r>
          <rPr>
            <b/>
            <sz val="9"/>
            <color indexed="81"/>
            <rFont val="Tahoma"/>
            <family val="2"/>
          </rPr>
          <t>Indique el tipo de programación que corresponde: 
- Suma
- Constante
- Creciente
- Decreciente 
Este tipo depende de la forma en que se acumulan los resultados del indicador trimestralmente para la vigencia. Ver Manual PLE-PIN-M002</t>
        </r>
      </text>
    </comment>
    <comment ref="J13" authorId="0" shapeId="0" xr:uid="{00000000-0006-0000-0000-00000E000000}">
      <text>
        <r>
          <rPr>
            <b/>
            <sz val="9"/>
            <color indexed="81"/>
            <rFont val="Tahoma"/>
            <family val="2"/>
          </rPr>
          <t xml:space="preserve">Indique la forma en la que se expresa la magnitud de la meta. Ej. Porcentaje, actuaciones administrativas, informes, etc. </t>
        </r>
        <r>
          <rPr>
            <sz val="9"/>
            <color indexed="81"/>
            <rFont val="Tahoma"/>
            <family val="2"/>
          </rPr>
          <t xml:space="preserve">
</t>
        </r>
      </text>
    </comment>
    <comment ref="K13" authorId="0" shapeId="0" xr:uid="{00000000-0006-0000-0000-00000F000000}">
      <text>
        <r>
          <rPr>
            <b/>
            <sz val="9"/>
            <color indexed="81"/>
            <rFont val="Tahoma"/>
            <family val="2"/>
          </rPr>
          <t xml:space="preserve">Indique la magnitud programada para el trimestre. </t>
        </r>
      </text>
    </comment>
    <comment ref="L13" authorId="0" shapeId="0" xr:uid="{00000000-0006-0000-0000-000010000000}">
      <text>
        <r>
          <rPr>
            <b/>
            <sz val="9"/>
            <color indexed="81"/>
            <rFont val="Tahoma"/>
            <family val="2"/>
          </rPr>
          <t xml:space="preserve">Indique la magnitud programada para el trimestre. </t>
        </r>
      </text>
    </comment>
    <comment ref="M13" authorId="0" shapeId="0" xr:uid="{00000000-0006-0000-0000-000011000000}">
      <text>
        <r>
          <rPr>
            <b/>
            <sz val="9"/>
            <color indexed="81"/>
            <rFont val="Tahoma"/>
            <family val="2"/>
          </rPr>
          <t xml:space="preserve">Indique la magnitud programada para el trimestre. </t>
        </r>
      </text>
    </comment>
    <comment ref="N13" authorId="0" shapeId="0" xr:uid="{00000000-0006-0000-0000-000012000000}">
      <text>
        <r>
          <rPr>
            <b/>
            <sz val="9"/>
            <color indexed="81"/>
            <rFont val="Tahoma"/>
            <family val="2"/>
          </rPr>
          <t xml:space="preserve">Indique la magnitud programada para el trimestre. </t>
        </r>
      </text>
    </comment>
    <comment ref="O13" authorId="0" shapeId="0" xr:uid="{00000000-0006-0000-0000-000013000000}">
      <text>
        <r>
          <rPr>
            <b/>
            <sz val="9"/>
            <color indexed="81"/>
            <rFont val="Tahoma"/>
            <family val="2"/>
          </rPr>
          <t>Indique la programación total de la vigencia. 
Debe ser coherente con la meta.</t>
        </r>
      </text>
    </comment>
    <comment ref="P13" authorId="0" shapeId="0" xr:uid="{00000000-0006-0000-0000-000014000000}">
      <text>
        <r>
          <rPr>
            <b/>
            <sz val="9"/>
            <color indexed="81"/>
            <rFont val="Tahoma"/>
            <family val="2"/>
          </rPr>
          <t xml:space="preserve">Indique el tipo de indicador: 
- Eficancia 
- Eficiencia 
- Efectividad </t>
        </r>
      </text>
    </comment>
    <comment ref="Q13" authorId="0" shapeId="0" xr:uid="{00000000-0006-0000-0000-000015000000}">
      <text>
        <r>
          <rPr>
            <b/>
            <sz val="9"/>
            <color indexed="81"/>
            <rFont val="Tahoma"/>
            <family val="2"/>
          </rPr>
          <t>Indique la evidencia a presentar del cumplimiento de la meta. Se debe redactar de forma concreta y coherente con la meta</t>
        </r>
      </text>
    </comment>
    <comment ref="R13" authorId="0" shapeId="0" xr:uid="{00000000-0006-0000-0000-000016000000}">
      <text>
        <r>
          <rPr>
            <b/>
            <sz val="9"/>
            <color indexed="81"/>
            <rFont val="Tahoma"/>
            <family val="2"/>
          </rPr>
          <t>Indique la herramienta o aplicativo donde reposa la información que da origen al entregable o en el que es posible contrastar o verificar la información de ser necesario.</t>
        </r>
      </text>
    </comment>
    <comment ref="S13" authorId="0" shapeId="0" xr:uid="{00000000-0006-0000-0000-000017000000}">
      <text>
        <r>
          <rPr>
            <b/>
            <sz val="9"/>
            <color indexed="81"/>
            <rFont val="Tahoma"/>
            <family val="2"/>
          </rPr>
          <t>Indique el área y grupo de trabajo (si se tiene), responsable de cumplir o ejecutar la meta</t>
        </r>
      </text>
    </comment>
    <comment ref="T13" authorId="0" shapeId="0" xr:uid="{00000000-0006-0000-0000-000018000000}">
      <text>
        <r>
          <rPr>
            <b/>
            <sz val="9"/>
            <color indexed="81"/>
            <rFont val="Tahoma"/>
            <family val="2"/>
          </rPr>
          <t>Indique la magnitud programada</t>
        </r>
      </text>
    </comment>
    <comment ref="U13" authorId="0" shapeId="0" xr:uid="{00000000-0006-0000-0000-000019000000}">
      <text>
        <r>
          <rPr>
            <b/>
            <sz val="9"/>
            <color indexed="81"/>
            <rFont val="Tahoma"/>
            <family val="2"/>
          </rPr>
          <t>Indique la magnitud ejecutada. Corresponde al resultado de medir el indicador de la meta</t>
        </r>
      </text>
    </comment>
    <comment ref="V13" authorId="0" shapeId="0" xr:uid="{00000000-0006-0000-0000-00001A000000}">
      <text>
        <r>
          <rPr>
            <b/>
            <sz val="9"/>
            <color indexed="81"/>
            <rFont val="Tahoma"/>
            <family val="2"/>
          </rPr>
          <t>Es el resultado porcentual de dividir lo ejecutado vs. lo programado. En caso de sobre ejecución, el resultado máximo es el 100%</t>
        </r>
      </text>
    </comment>
    <comment ref="W13" authorId="0" shapeId="0" xr:uid="{00000000-0006-0000-0000-00001B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X13" authorId="0" shapeId="0" xr:uid="{00000000-0006-0000-0000-00001C000000}">
      <text>
        <r>
          <rPr>
            <b/>
            <sz val="9"/>
            <color indexed="81"/>
            <rFont val="Tahoma"/>
            <family val="2"/>
          </rPr>
          <t xml:space="preserve">Indicar el nombre concreto de la evidencia aportada. </t>
        </r>
      </text>
    </comment>
    <comment ref="Y13" authorId="0" shapeId="0" xr:uid="{00000000-0006-0000-0000-00001D000000}">
      <text>
        <r>
          <rPr>
            <b/>
            <sz val="9"/>
            <color indexed="81"/>
            <rFont val="Tahoma"/>
            <family val="2"/>
          </rPr>
          <t>Indique la magnitud programada</t>
        </r>
      </text>
    </comment>
    <comment ref="Z13" authorId="0" shapeId="0" xr:uid="{00000000-0006-0000-0000-00001E000000}">
      <text>
        <r>
          <rPr>
            <b/>
            <sz val="9"/>
            <color indexed="81"/>
            <rFont val="Tahoma"/>
            <family val="2"/>
          </rPr>
          <t>Indique la magnitud ejecutada. Corresponde al resultado de medir el indicador de la meta</t>
        </r>
      </text>
    </comment>
    <comment ref="AA13" authorId="0" shapeId="0" xr:uid="{00000000-0006-0000-0000-00001F000000}">
      <text>
        <r>
          <rPr>
            <b/>
            <sz val="9"/>
            <color indexed="81"/>
            <rFont val="Tahoma"/>
            <family val="2"/>
          </rPr>
          <t>Es el resultado porcentual de dividir lo ejecutado vs. lo programado. En caso de sobre ejecución, el resultado máximo es el 100%</t>
        </r>
      </text>
    </comment>
    <comment ref="AB13" authorId="0" shapeId="0" xr:uid="{00000000-0006-0000-0000-000020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C13" authorId="0" shapeId="0" xr:uid="{00000000-0006-0000-0000-000021000000}">
      <text>
        <r>
          <rPr>
            <b/>
            <sz val="9"/>
            <color indexed="81"/>
            <rFont val="Tahoma"/>
            <family val="2"/>
          </rPr>
          <t xml:space="preserve">Indicar el nombre concreto de la evidencia aportada. </t>
        </r>
      </text>
    </comment>
    <comment ref="AD13" authorId="0" shapeId="0" xr:uid="{00000000-0006-0000-0000-000022000000}">
      <text>
        <r>
          <rPr>
            <b/>
            <sz val="9"/>
            <color indexed="81"/>
            <rFont val="Tahoma"/>
            <family val="2"/>
          </rPr>
          <t>Indique la magnitud programada</t>
        </r>
      </text>
    </comment>
    <comment ref="AE13" authorId="0" shapeId="0" xr:uid="{00000000-0006-0000-0000-000023000000}">
      <text>
        <r>
          <rPr>
            <b/>
            <sz val="9"/>
            <color indexed="81"/>
            <rFont val="Tahoma"/>
            <family val="2"/>
          </rPr>
          <t>Indique la magnitud ejecutada. Corresponde al resultado de medir el indicador de la meta</t>
        </r>
      </text>
    </comment>
    <comment ref="AF13" authorId="0" shapeId="0" xr:uid="{00000000-0006-0000-0000-000024000000}">
      <text>
        <r>
          <rPr>
            <b/>
            <sz val="9"/>
            <color indexed="81"/>
            <rFont val="Tahoma"/>
            <family val="2"/>
          </rPr>
          <t>Es el resultado porcentual de dividir lo ejecutado vs. lo programado. En caso de sobre ejecución, el resultado máximo es el 100%</t>
        </r>
      </text>
    </comment>
    <comment ref="AG13" authorId="0" shapeId="0" xr:uid="{00000000-0006-0000-0000-000025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H13" authorId="0" shapeId="0" xr:uid="{00000000-0006-0000-0000-000026000000}">
      <text>
        <r>
          <rPr>
            <b/>
            <sz val="9"/>
            <color indexed="81"/>
            <rFont val="Tahoma"/>
            <family val="2"/>
          </rPr>
          <t xml:space="preserve">Indicar el nombre concreto de la evidencia aportada. </t>
        </r>
      </text>
    </comment>
    <comment ref="AI13" authorId="0" shapeId="0" xr:uid="{00000000-0006-0000-0000-000027000000}">
      <text>
        <r>
          <rPr>
            <b/>
            <sz val="9"/>
            <color indexed="81"/>
            <rFont val="Tahoma"/>
            <family val="2"/>
          </rPr>
          <t>Indique la magnitud programada</t>
        </r>
      </text>
    </comment>
    <comment ref="AJ13" authorId="0" shapeId="0" xr:uid="{00000000-0006-0000-0000-000028000000}">
      <text>
        <r>
          <rPr>
            <b/>
            <sz val="9"/>
            <color indexed="81"/>
            <rFont val="Tahoma"/>
            <family val="2"/>
          </rPr>
          <t>Indique la magnitud ejecutada. Corresponde al resultado de medir el indicador de la meta</t>
        </r>
      </text>
    </comment>
    <comment ref="AK13" authorId="0" shapeId="0" xr:uid="{00000000-0006-0000-0000-000029000000}">
      <text>
        <r>
          <rPr>
            <b/>
            <sz val="9"/>
            <color indexed="81"/>
            <rFont val="Tahoma"/>
            <family val="2"/>
          </rPr>
          <t>Es el resultado porcentual de dividir lo ejecutado vs. lo programado. En caso de sobre ejecución, el resultado máximo es el 100%</t>
        </r>
      </text>
    </comment>
    <comment ref="AL13" authorId="0" shapeId="0" xr:uid="{00000000-0006-0000-0000-00002A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M13" authorId="0" shapeId="0" xr:uid="{00000000-0006-0000-0000-00002B000000}">
      <text>
        <r>
          <rPr>
            <b/>
            <sz val="9"/>
            <color indexed="81"/>
            <rFont val="Tahoma"/>
            <family val="2"/>
          </rPr>
          <t xml:space="preserve">Indicar el nombre concreto de la evidencia aportada. </t>
        </r>
      </text>
    </comment>
    <comment ref="AN13" authorId="0" shapeId="0" xr:uid="{00000000-0006-0000-0000-00002C000000}">
      <text>
        <r>
          <rPr>
            <b/>
            <sz val="9"/>
            <color indexed="81"/>
            <rFont val="Tahoma"/>
            <family val="2"/>
          </rPr>
          <t>Indique la magnitud total programada para la vigencia</t>
        </r>
      </text>
    </comment>
    <comment ref="AO13" authorId="0" shapeId="0" xr:uid="{00000000-0006-0000-0000-00002D000000}">
      <text>
        <r>
          <rPr>
            <b/>
            <sz val="9"/>
            <color indexed="81"/>
            <rFont val="Tahoma"/>
            <family val="2"/>
          </rPr>
          <t xml:space="preserve">Indique la magnitud ejecutada acumulada para la vigencia </t>
        </r>
      </text>
    </comment>
    <comment ref="AP13" authorId="0" shapeId="0" xr:uid="{00000000-0006-0000-0000-00002E000000}">
      <text>
        <r>
          <rPr>
            <b/>
            <sz val="9"/>
            <color indexed="81"/>
            <rFont val="Tahoma"/>
            <family val="2"/>
          </rPr>
          <t>Es el resultado porcentual de dividir lo ejecutado vs. lo programado. En caso de sobre ejecución, el resultado máximo es el 100%</t>
        </r>
      </text>
    </comment>
    <comment ref="AQ13" authorId="0" shapeId="0" xr:uid="{00000000-0006-0000-0000-00002F000000}">
      <text>
        <r>
          <rPr>
            <b/>
            <sz val="9"/>
            <color indexed="81"/>
            <rFont val="Tahoma"/>
            <family val="2"/>
          </rPr>
          <t>Es la descripción detallada de los avances y logros obtenidos con la ejecución de la meta acumulados para la vigencia</t>
        </r>
      </text>
    </comment>
    <comment ref="D19" authorId="0" shapeId="0" xr:uid="{00000000-0006-0000-0000-000032000000}">
      <text>
        <r>
          <rPr>
            <b/>
            <sz val="9"/>
            <color indexed="81"/>
            <rFont val="Tahoma"/>
            <family val="2"/>
          </rPr>
          <t>Promedio obtenido para el periodo x 80%</t>
        </r>
      </text>
    </comment>
    <comment ref="D25" authorId="0" shapeId="0" xr:uid="{00000000-0006-0000-0000-000033000000}">
      <text>
        <r>
          <rPr>
            <b/>
            <sz val="9"/>
            <color indexed="81"/>
            <rFont val="Tahoma"/>
            <family val="2"/>
          </rPr>
          <t>Promedio obtenido en las metas transversales para el periodo x 20%</t>
        </r>
      </text>
    </comment>
    <comment ref="D26" authorId="0" shapeId="0" xr:uid="{00000000-0006-0000-0000-000034000000}">
      <text>
        <r>
          <rPr>
            <b/>
            <sz val="9"/>
            <color indexed="81"/>
            <rFont val="Tahoma"/>
            <family val="2"/>
          </rPr>
          <t>Sumatoria del total de metas técnicas y metas transversales</t>
        </r>
      </text>
    </comment>
  </commentList>
</comments>
</file>

<file path=xl/sharedStrings.xml><?xml version="1.0" encoding="utf-8"?>
<sst xmlns="http://schemas.openxmlformats.org/spreadsheetml/2006/main" count="230" uniqueCount="126">
  <si>
    <r>
      <rPr>
        <b/>
        <sz val="11"/>
        <color theme="1"/>
        <rFont val="Calibri Light"/>
        <family val="2"/>
        <scheme val="major"/>
      </rPr>
      <t xml:space="preserve">Código Formato: </t>
    </r>
    <r>
      <rPr>
        <sz val="11"/>
        <color theme="1"/>
        <rFont val="Calibri Light"/>
        <family val="2"/>
        <scheme val="major"/>
      </rPr>
      <t xml:space="preserve">PLE-PIN-F017
</t>
    </r>
    <r>
      <rPr>
        <b/>
        <sz val="11"/>
        <color theme="1"/>
        <rFont val="Calibri Light"/>
        <family val="2"/>
        <scheme val="major"/>
      </rPr>
      <t xml:space="preserve">Versión: </t>
    </r>
    <r>
      <rPr>
        <sz val="11"/>
        <color theme="1"/>
        <rFont val="Calibri Light"/>
        <family val="2"/>
        <scheme val="major"/>
      </rPr>
      <t xml:space="preserve">6
</t>
    </r>
    <r>
      <rPr>
        <b/>
        <sz val="11"/>
        <color theme="1"/>
        <rFont val="Calibri Light"/>
        <family val="2"/>
        <scheme val="major"/>
      </rPr>
      <t xml:space="preserve">Vigencia desde: </t>
    </r>
    <r>
      <rPr>
        <sz val="11"/>
        <color theme="1"/>
        <rFont val="Calibri Light"/>
        <family val="2"/>
        <scheme val="major"/>
      </rPr>
      <t xml:space="preserve">23 de enero de 2023
</t>
    </r>
    <r>
      <rPr>
        <b/>
        <sz val="11"/>
        <color theme="1"/>
        <rFont val="Calibri Light"/>
        <family val="2"/>
        <scheme val="major"/>
      </rPr>
      <t xml:space="preserve">Caso HOLA: </t>
    </r>
    <r>
      <rPr>
        <sz val="11"/>
        <color theme="1"/>
        <rFont val="Calibri Light"/>
        <family val="2"/>
        <scheme val="major"/>
      </rPr>
      <t>291736</t>
    </r>
  </si>
  <si>
    <t>VIGENCIA DE LA PLANEACIÓN 2023</t>
  </si>
  <si>
    <t>DEPENDENCIAS ASOCIADAS</t>
  </si>
  <si>
    <t>Dirección de Convivencia y Diálogo Social</t>
  </si>
  <si>
    <t>CONTROL DE CAMBIOS</t>
  </si>
  <si>
    <t>VERSIÓN</t>
  </si>
  <si>
    <t>FECHA</t>
  </si>
  <si>
    <t>DESCRIPCIÓN DE LA MODIFICACIÓN</t>
  </si>
  <si>
    <t>27 de enero 2023</t>
  </si>
  <si>
    <t>Publicación del plan de gestión aprobado. Caso HOLA: 292312</t>
  </si>
  <si>
    <t>27 de marzo de 2023</t>
  </si>
  <si>
    <t>De conformidad con la comunicación del Director de Convivencia y Diálogo Social mediante la cual da alcance al memorando 20233200080853, en la que se presentó el cronograma de actualización documental asociado a la meta transversal No. 2 y de acuerdo con la validación de la analista del proceso Angela Patricia Cabeza presentada el 14 de marzo de 2023, se actualiza la programación trimestral de dicha meta. Caso Hola No. 311073</t>
  </si>
  <si>
    <t>PLAN ESTRATÉGICO INSTITUCIONAL</t>
  </si>
  <si>
    <t>META</t>
  </si>
  <si>
    <t>INDICADOR</t>
  </si>
  <si>
    <t>RESULTADO</t>
  </si>
  <si>
    <t>I TRIMESTRE</t>
  </si>
  <si>
    <t>II TRIMESTRE</t>
  </si>
  <si>
    <t>III TRIMESTRE</t>
  </si>
  <si>
    <t>IV TRIMESTRE</t>
  </si>
  <si>
    <t>SEGUIMIENTO ACUMULADO PLAN GESTIÓN</t>
  </si>
  <si>
    <t>No OE</t>
  </si>
  <si>
    <t>OBJETIVO ESTRATÉGICO</t>
  </si>
  <si>
    <t xml:space="preserve">No. Meta </t>
  </si>
  <si>
    <t>META PLAN DE GESTIÓN VIGENCIA</t>
  </si>
  <si>
    <t>TIPO DE META</t>
  </si>
  <si>
    <t>NOMBRE DEL INDICADOR</t>
  </si>
  <si>
    <t>FÓRMULA DEL INDICADOR</t>
  </si>
  <si>
    <t>LÍNEA BASE</t>
  </si>
  <si>
    <t>TIPO DE PROGRAMACIÓN</t>
  </si>
  <si>
    <t>UNIDAD DE MEDIDA</t>
  </si>
  <si>
    <t>I TRI</t>
  </si>
  <si>
    <t>II TRI</t>
  </si>
  <si>
    <t>III TRI</t>
  </si>
  <si>
    <t>IV TRI</t>
  </si>
  <si>
    <t>TOTAL PROGRAMACIÓN VIGENCIA</t>
  </si>
  <si>
    <t>TIPO DE INDICADOR</t>
  </si>
  <si>
    <t>ENTREGABLE</t>
  </si>
  <si>
    <t>FUENTE DE INFORMACIÓN</t>
  </si>
  <si>
    <t>RESPONSABLES DE LA META</t>
  </si>
  <si>
    <t>PROGRAMADO</t>
  </si>
  <si>
    <t>EJECUTADO</t>
  </si>
  <si>
    <t>RESULTADO DE LA MEDICIÓN</t>
  </si>
  <si>
    <t>ANÁLISIS DE AVANCE</t>
  </si>
  <si>
    <t xml:space="preserve">EVIDENCIA </t>
  </si>
  <si>
    <t>Promover una ciudadanía activa y responsable, propiciando espacios de participación, formación y diálogo con mayor inteligencia colectiva y conciencia común, donde las nuevas ciudadanías se sientan vinculadas e identificadas con el Gobierno Distrital.</t>
  </si>
  <si>
    <t>1</t>
  </si>
  <si>
    <t>Realizar 100% de acompañamientos por parte de la Dirección de Convivencia y Diálogo Social a eventos de alta complejidad solicitados y aprobados mediante plataforma SUGA.</t>
  </si>
  <si>
    <t>Gestión</t>
  </si>
  <si>
    <t xml:space="preserve">Porcentaje de acompañamientos realizados </t>
  </si>
  <si>
    <t>(Número acompañamientos realizados/Número acompañamientos de alta complejidad en sistema SUGA)x 100</t>
  </si>
  <si>
    <t>Constante</t>
  </si>
  <si>
    <t>Acompañamientos</t>
  </si>
  <si>
    <t>Eficiencia</t>
  </si>
  <si>
    <t>Acta evento(s) acompañado(s).
Matriz registro.</t>
  </si>
  <si>
    <t>Actas PMU.
Plataforma SUGA.</t>
  </si>
  <si>
    <t>Dirección de Convivencia y Diálogo SociaL (Equipo SUGA).</t>
  </si>
  <si>
    <t xml:space="preserve">En el primer trimestre de 2023, el equipo SUGA de la Dirección de Convivencia y Diálogo Social, realizó el acompañamiento y labores de secretaría técnica del PMU en el 100% de eventos con aglomeración de público de alta complejidad solicitados y aprobados en la plataforma SUGA equivalente a setenta (70), dentro de los que se encuentran veintisiete (27) eventos deportivos, cuarenta y tres (43) eventos culturales, que se contrastan con el registro en plataforma SUGA. Adicionalmente, se realizaron veintiocho (28) reuniones previas a eventos culturales y 29 soportes de acompañamiento a las verificaciones técnicas de los escenarios. De los 70 eventos acompañados, se reportan 38 soportes de convocatoria, teniendo en cuenta que una misma convocatoria corresponde a varias fechas del mismo evento.
a. EVENTOS DEPORTIVOS: 27 partidos.
1) Millonarios vs. Liga de Quito del 22/01/2023; 2) Colombia vs. Uruguay - Brasil vs. Ecuador del 31/01/2023; 3) Paraguay vs. Venezuela del 31/01/2023; 4) Colombia vs. Paraguay del 03/02/2023; 5)Uruguay vs Ecuador – Brasil vs Venezuela del 03/02/2023; 6) Brasil vs. Paraguay - Colombia vs. Ecuador del 06/02/2023; 7) Venezuela vs. Uruguay del 06/02/2023; 8) Colombia vs. Brasil del 09/02/2023; 9) Ecuador vs. Venezuela - Uruguay vs. Paraguay del 09/02/2023; 10) Colombia vs. Venezuela - Brasil vs. Uruguay del 12/02/2023; 11) Ecuador vs. Paraguay del 12/02/2023; 12) Santa Fe vs. Pasto del 14/02/2023; 13) Equidad vs. Medellín del 15/02/2023; 14) Santa Fe vs. América (Fem) – Santa Fe vs. Unión Magdalena del 26/02/2023; 15) Millonarios vs. Universidad Católica del 02/03/2023; 16) Equidad vs. Alianza Petrolera del 04/03/2023; 17) Millonarios vs. Cali del 05/03/2023; 18) Santa Fe vs. Medellín del 06/03/2023; 19) Millonarios vs. Atlético Mineiro del 08/03/2023; 20) Fortaleza vs. Cúcuta del 08/03/2023 ; 21) Santa Fe vs. América del 14/03/2023; 22) Equidad vs. Millonarios - Equidad vs. Unión Magdalena del 18/03/2023; 23) Millonarios vs. Aguilas Doradas del 19/03/2023 ; 24) Santa Fe vs. Tolima del 21/03/2023; 25) Millonarios vs. Pasto del 22/03/2023; 26) Santa Fe vs. Millonarios del 26/03/2023; 27) Santa Fe vs. Pasto – Santa Fe vs. Boyacá Chicó del 31/03/2023.
b. EVENTOS CULTURALES: 43
1) Celebración Reyes 2023 del 07/01/2023; 2) Celebración Reyes 2023 del 08/01/2023; 3) Celebración Reyes 2023 del 09/01/2023; 4) NCT 127 del 25/01/2023; 5) Convención Luz del Mundo del 31/01/2023; 6) Convención Luz del Mundo del 01/02/2023; 7) Convención Luz del Mundo del 02/02/2023; 8) Convención Luz del Mundo del 03/02/2023; 9) Gaby del 04/02/2023; 10) Alimentarte Virrey del 04/02/2023; 11) Alimentarte Virrey del 05/02/2023; 12) Alimentarte Virrey del 10/02/2023; 13) Alimentarte Virrey del 11/02/2023; 14) Alimentarte Virrey del 12/02/2023; 15) Peter Pan On Ice del 17/02/2023; 16) Peter Pan On Ice del 18/02/2023; 17) Ha ash del 22/02/2023; 18) Suena Vol 1 del 25/02/2023; 19) Motley Crue del 25/02/2023; 20) IL VOLO del 26/02/2023; 21) Plantando la semilla del 26/02/2023; 22) Big Time Rush del 28/02/2023; 23) Joaquín Sabina del 01/03/2023; 24) Miguel Mateos del 04/03/2023; 25) Pájara Race del 05/03/2023; 26) Romeo Santos 07-03-2023; 27) Romeo Santos 08-03-2023; 28) Festival pa gozar y cantar del 11/03/2023; 29) Final FMS Internacional del 11/03/2023; 30) Final FMS Internacional del 12/03/2023; 31) Paramore Sur America 14/03/2023; 32) Alejandro Fernández del 16/03/2023; 33) Alejandro Fernández del 17/03/2023; 34) Conexión 4Life del 17/03/2023; 35) Conexión 4Life del 18/03/2023; 36) Más Salsa del 18/03/2023; 37) Cuarto aniversario Doom Bogotá del 18/03/2023; 38) Carrera Night Race 10K del 19/03/2023; 39) Blondie Mas Cut Copy del 22/03/2023; 40) Día de la Mujer Davivienda 22/03/2023; 41) Rendición de cuentas Secretaría General 23/03/2023; 42) Natalia Jiménez 24/03/2023; 43) Sube Monserrate 25/03/2023.     </t>
  </si>
  <si>
    <t xml:space="preserve">1) Matriz en excel con el listado de eventos acompañados desde el equipo SUGA por ser de alta complejidad y participación en reuniones previas de PMU.
2) veintisiete (27) actas de PMU, eventos deportivos y cuarenta y tres (43) actas de PMU, eventos culturales.
3) Pantallazos en PDF de la plataforma SUGA con el registro de los eventos acompañados y actos administrativos de aprobación de los eventos, como evidencia de la convocatoria para acompañamiento, se adjuntan 38 registros discriminados de la siguiente manera:
EVENTOS DEPORTIVOS: 8 soportes correspondientes al desarrollo de 27 partidos 
EVENTOS CULTURALES: 30 soportes correspondientes al desarrollo de 43 eventos </t>
  </si>
  <si>
    <t>Fomentar la gestión del conocimiento y la innovación para agilizar la comunicación con el ciudadano, la prestación de trámites y servicios, y garantizar la toma de decisiones con base en evidencia.</t>
  </si>
  <si>
    <t>Realizar el 100% de los informes y/o solicitudes de información requeridos a  la Dirección de convivencia y diálogo social con relación a temas de convivencia, diálogo y/o conflictividades.</t>
  </si>
  <si>
    <t>Porcentaje de informes y/o solicitudes de información realizados.</t>
  </si>
  <si>
    <t>(Número de informes y/o solicitud de información realizados/Número de informes  y/o solicitud de información solicitados)*100</t>
  </si>
  <si>
    <t>Informes
Documentos respuesta.</t>
  </si>
  <si>
    <t>Eficacia</t>
  </si>
  <si>
    <t>Informe(s)
Documentos de respuesta</t>
  </si>
  <si>
    <t>Durante el periodo comprendido entre el 1 de enero y el 31 de marzo de 2023, el equipo de la Dirección de Convivencia y Diálogo Social, por medio del Observatorio de Conflictividad Social, ha logrado desarrollar treinta y ocho (38) informes o documentos en materia de conflictividad social, cumpliendo así, el 100% del indicador hasta la fecha. Estos informes se dividen en documentos de la línea de protesta social y la línea de profundización. Frente a la línea de protesta se han producido veinte (20) documentos discriminados en siete (7) informes de balance de posmovilización, seis (6) Resumen de Contexto Semanal de Movilizaciones y Eventos, cuatro (4) resúmenes de movilización social y tres (3) informes de contexto de movilizaciones. Para la línea de profundización se entregaron doce (12) informes de línea base por sector, cuatro (4) fichas de conflictividades por localidad y dos (2) informes especiales de disposición inadecuada de residuos y carretismo en Bogotá. 
Así mismo, se elaboraron (93) noveta y tres Oficios y Memorandos, mediante los cuales se atendieron diversas solicitudes de información de clientes internos y externos de la Entidad. Tales como ciudadanía, procuraduría, personería, Concejo de Bogotá, entre otros.</t>
  </si>
  <si>
    <t>*Total de informes: 38
*Total de respuestas a solicitud de información: 93</t>
  </si>
  <si>
    <t>Brindar  al 80% de los y las integrantes de la Dirección el curso  "herramientas para el fortalecimiento de habilidades y competencias hacia la transformación de conflictos", alojado en la plataforma moodle, para el fortalecimiento de las herramientas, mitigación de conflictividades y manejo de las conversaciones.</t>
  </si>
  <si>
    <t>Retadora (Mejora)</t>
  </si>
  <si>
    <t>Porcentaje de integrantes de la dirección que reciben el curso.</t>
  </si>
  <si>
    <t>(Número de integrantes de la dirección que finalicen curso/(Número integrantes de la dirección)*100%)</t>
  </si>
  <si>
    <t>100 gestores recibieron el curso en el 2021.</t>
  </si>
  <si>
    <t>Suma</t>
  </si>
  <si>
    <t>Integrantes de la dirección formados.</t>
  </si>
  <si>
    <t>Cronograma.
Matriz reporte registro de integrantes de la dirección y estado de participación en el curso.</t>
  </si>
  <si>
    <t>Durante el primer trimestre desde la Dirección de Convivencia y Diálogo Social se realizó la actualización y edición del Curso: "herramientas para el fortalecimiento de habilidades y competencias hacia la transformación de conflictos", alojado en la plataforma Moodle de la SDG. De forma complementaria se construyó una segunda versión de la cartilla de trabajo que sirve de insumo para el desarrollo del curso. Adicionalmente se realizaron fichas metodológicas para la implementación de las sesiones presenciales. Se da inicio al proceso de cualificación de la primera cohorte con un grupo de 18 servidoras y servidores de la Dirección de los Programas de Goles en Paz 2.0 y Programa de Diálogo Social, con quienes se realizó la primera jornada presencial de 7 horas y se continuo con jornadas virtuales, esta cohorte se concluye en las primeras semanas del mes de abril.</t>
  </si>
  <si>
    <t>* 1 Cronograma de ejecución del curso.
* 1 Documento cartilla de trabajo
* 4 Acta jornada de trabajo primera sesión
* 2 fichas metodológicas de las sesiones presenciales del curso</t>
  </si>
  <si>
    <t>Implementar estrategias de Gobierno Abierto y transparencia, haciendo uso de herramientas de las TIC para su divulgación, como parte del fortalecimiento de la relación entre la ciudadanía y el gobierno.</t>
  </si>
  <si>
    <t>Realizar nueve (9) actividades de socialización de las acciones desarrolladas por parte del observatorio conflictividad social, programa de diálogo social, Pactos de acción colectiva y/o Programa de Goles en paz 2.0. a la ciudadanía.</t>
  </si>
  <si>
    <t>Número de socializaciones desarrolladas.</t>
  </si>
  <si>
    <t>Sumatoria número de socializaciones.</t>
  </si>
  <si>
    <t>Socializaciones realizadas.</t>
  </si>
  <si>
    <t>Fortalecer la gestión institucional aumentando las capacidades de la entidad para la planeación, seguimiento y ejecución de sus metas y recursos, y la gestión del talento humano.</t>
  </si>
  <si>
    <t>Realizar cuatro (4) informes de seguimiento de los temas a cargo de la Dirección en los cuales se consolide las acciones adelantadas (uno trimestralmente), de forma que permita conocer situación y estrategias para garantizar la implementación de acciones.</t>
  </si>
  <si>
    <t>Número de informes.</t>
  </si>
  <si>
    <t>Sumatoria número de informes</t>
  </si>
  <si>
    <t>Informes de seguimiento</t>
  </si>
  <si>
    <t>Informe(s)</t>
  </si>
  <si>
    <t>Durante el primer trimestre de 2023 se construyó el informe seguimiento primer trimestre con las acciones adelantadas diferentes temas de la dirección de convivencia y diálogo social, donde se incluyen  las acciones adelantadas en el primer trimestre, los principales retos que se tuvo que afrontar, junto con las principales alertas y dificultades, donde se incluye información de los programas de diálogo social y goles en paz 2.0, el proceso de Pactos de Acción Colectiva, el observatorio de conflictividad social, los requerimientos y solicitudes atendidas, los temas financieros y de contratación de la dirección, los productos a cargo de las políticas públicas y finalmente las acciones desarrolladas de acuerdo con la competencia de acompañamiento de los eventos de alta complejidad del SUGA y de la secretaría técnica.</t>
  </si>
  <si>
    <t>Un (01) Informe de ejecutivo de gestión del I Trimestre de la Dirección de Conviencia y Diálogo Social</t>
  </si>
  <si>
    <t>Total metas técnicas (80%)</t>
  </si>
  <si>
    <t>T1</t>
  </si>
  <si>
    <t>Obtener una calificación semestral del 80% en la medición de desempeño ambiental, de acuerdo a los criterios establecidos para el Sistema de Gestión Ambiental</t>
  </si>
  <si>
    <t>Sostenibilidad del sistema de gestión</t>
  </si>
  <si>
    <t>Porcentaje de cumplimiento de los criteros ambientales</t>
  </si>
  <si>
    <t>Número de criterios ambientales cumplidos / Total de criterios ambientales establecidos * 100</t>
  </si>
  <si>
    <t>80% meta 2022</t>
  </si>
  <si>
    <t>No programada</t>
  </si>
  <si>
    <t>Reporte ambiental Oficina Asesora de Planeación</t>
  </si>
  <si>
    <t>Herramienta Oficina Asesora de Planeación</t>
  </si>
  <si>
    <t>Aplicación de la meta: dependencias del proceso.
Reporte de la meta: Oficina Asesora de Planeación</t>
  </si>
  <si>
    <t> </t>
  </si>
  <si>
    <t>T2</t>
  </si>
  <si>
    <t>Actualizar el 100% los documentos del proceso conforme al plan de trabajo definido.</t>
  </si>
  <si>
    <t>Porcentaje de actualización documental</t>
  </si>
  <si>
    <t>Número de documentos actualizados del proceso / Número de documentos programados a actualizar en el plan de trabajo *100</t>
  </si>
  <si>
    <t>100% meta 2022</t>
  </si>
  <si>
    <t xml:space="preserve">Listado Maestro de Documentos Matiz </t>
  </si>
  <si>
    <t xml:space="preserve">Casos Hola de actualización generados
Listado Maestro de Documentos
Matiz </t>
  </si>
  <si>
    <t>T3</t>
  </si>
  <si>
    <t>Realizar dos jornadas de capacitación o entrenamiento por parte de los promotores de mejora sobre el sistema de gestión y/o los procesos, dirigidas al personal de planta y contratistas para el fortalecimiento del Modelo Integrado de Planeación y Gestión, de acuerdo con los lineamientos dados por la Oficina Asesora de Planeación</t>
  </si>
  <si>
    <t>Jornadas de capacitación sobre el sistema de gestión realizadas</t>
  </si>
  <si>
    <t>Número de jornadas de capacitación sobre el sistema de gestión realizadas / Número de jornadas de capacitación sobre el sistema de gestión esperadas</t>
  </si>
  <si>
    <t>N/A</t>
  </si>
  <si>
    <t>Formato Evidencia de Reunión GDI-GPD-F029 diligenciado y presentación realizada</t>
  </si>
  <si>
    <t>Líder del proceso</t>
  </si>
  <si>
    <t>Total metas transversales (20%)</t>
  </si>
  <si>
    <t xml:space="preserve">Total plan de gestión </t>
  </si>
  <si>
    <t>Retadora (mejora)</t>
  </si>
  <si>
    <t>No programado</t>
  </si>
  <si>
    <t>28 de abril de 2023</t>
  </si>
  <si>
    <t>Para el primer trimestre de la vigencia 2023, el Plan de Gestión del proceso Convivencia y Diálogo Social alcanzó un nivel de desempeño del 100,00% y 56,00% del acumulado para la vigencia.</t>
  </si>
  <si>
    <t>Para el primer trimestre de la vigencia 2023, el Plan de Gestión del proceso Convivencia y Diálogo Social alcanzó un nivel de desempeño del 100,00% y 36,00% del acumulado para la vigencia.</t>
  </si>
  <si>
    <r>
      <rPr>
        <b/>
        <sz val="14"/>
        <rFont val="Calibri Light"/>
        <family val="2"/>
      </rPr>
      <t>FORMULACIÓN Y SEGUIMIENTO PLANES DE GESTIÓN NIVEL CENTRAL</t>
    </r>
    <r>
      <rPr>
        <b/>
        <sz val="11"/>
        <color indexed="8"/>
        <rFont val="Calibri Light"/>
        <family val="2"/>
      </rPr>
      <t xml:space="preserve">
PROCESO  </t>
    </r>
    <r>
      <rPr>
        <b/>
        <u/>
        <sz val="11"/>
        <color indexed="8"/>
        <rFont val="Calibri Light"/>
        <family val="2"/>
      </rPr>
      <t>CONVIVENCIA Y DIÁLOGO</t>
    </r>
    <r>
      <rPr>
        <b/>
        <u/>
        <sz val="11"/>
        <color theme="1"/>
        <rFont val="Calibri Light"/>
        <family val="2"/>
      </rPr>
      <t xml:space="preserve"> SOCIAL</t>
    </r>
  </si>
  <si>
    <t>03 de mayo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</si>
</sst>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43" formatCode="_-* #,##0.00_-;\-* #,##0.00_-;_-* &quot;-&quot;??_-;_-@_-"/>
    <numFmt numFmtId="164" formatCode="0.0%"/>
  </numFmts>
  <fonts count="22" x14ac:knownFonts="1">
    <font>
      <sz val="11"/>
      <color theme="1"/>
      <name val="Calibri"/>
      <family val="2"/>
      <scheme val="minor"/>
    </font>
    <font>
      <b/>
      <sz val="11"/>
      <color indexed="8"/>
      <name val="Calibri Light"/>
      <family val="2"/>
    </font>
    <font>
      <b/>
      <sz val="14"/>
      <name val="Calibri Light"/>
      <family val="2"/>
    </font>
    <font>
      <b/>
      <sz val="9"/>
      <color indexed="81"/>
      <name val="Tahoma"/>
      <family val="2"/>
    </font>
    <font>
      <sz val="9"/>
      <color indexed="81"/>
      <name val="Tahoma"/>
      <family val="2"/>
    </font>
    <font>
      <sz val="11"/>
      <color theme="1"/>
      <name val="Calibri"/>
      <family val="2"/>
      <scheme val="minor"/>
    </font>
    <font>
      <sz val="11"/>
      <color theme="1"/>
      <name val="Calibri Light"/>
      <family val="2"/>
      <scheme val="major"/>
    </font>
    <font>
      <b/>
      <sz val="11"/>
      <color theme="1"/>
      <name val="Calibri Light"/>
      <family val="2"/>
      <scheme val="major"/>
    </font>
    <font>
      <sz val="12"/>
      <color theme="1"/>
      <name val="Calibri Light"/>
      <family val="2"/>
      <scheme val="major"/>
    </font>
    <font>
      <sz val="14"/>
      <color theme="1"/>
      <name val="Calibri Light"/>
      <family val="2"/>
      <scheme val="major"/>
    </font>
    <font>
      <b/>
      <sz val="14"/>
      <color theme="1"/>
      <name val="Calibri Light"/>
      <family val="2"/>
      <scheme val="major"/>
    </font>
    <font>
      <b/>
      <sz val="12"/>
      <color rgb="FF0070C0"/>
      <name val="Calibri Light"/>
      <family val="2"/>
      <scheme val="major"/>
    </font>
    <font>
      <b/>
      <sz val="12"/>
      <color theme="1"/>
      <name val="Calibri Light"/>
      <family val="2"/>
      <scheme val="major"/>
    </font>
    <font>
      <sz val="11"/>
      <color rgb="FF0070C0"/>
      <name val="Calibri Light"/>
      <family val="2"/>
      <scheme val="major"/>
    </font>
    <font>
      <sz val="11"/>
      <name val="Calibri Light"/>
      <family val="2"/>
      <scheme val="major"/>
    </font>
    <font>
      <b/>
      <sz val="11"/>
      <color theme="1"/>
      <name val="Calibri Light"/>
      <family val="2"/>
    </font>
    <font>
      <sz val="11"/>
      <color rgb="FF0070C0"/>
      <name val="Calibri Light"/>
      <family val="2"/>
    </font>
    <font>
      <sz val="11"/>
      <color rgb="FF000000"/>
      <name val="Calibri Light"/>
      <family val="2"/>
    </font>
    <font>
      <sz val="11"/>
      <color rgb="FF000000"/>
      <name val="Calibri Light"/>
    </font>
    <font>
      <sz val="11"/>
      <name val="Calibri Light"/>
      <family val="2"/>
    </font>
    <font>
      <b/>
      <u/>
      <sz val="11"/>
      <color indexed="8"/>
      <name val="Calibri Light"/>
      <family val="2"/>
    </font>
    <font>
      <b/>
      <u/>
      <sz val="11"/>
      <color theme="1"/>
      <name val="Calibri Light"/>
      <family val="2"/>
    </font>
  </fonts>
  <fills count="12">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0070C0"/>
        <bgColor indexed="64"/>
      </patternFill>
    </fill>
    <fill>
      <patternFill patternType="solid">
        <fgColor theme="0"/>
        <bgColor indexed="64"/>
      </patternFill>
    </fill>
    <fill>
      <patternFill patternType="solid">
        <fgColor rgb="FFFFFFFF"/>
        <bgColor rgb="FF000000"/>
      </patternFill>
    </fill>
    <fill>
      <patternFill patternType="solid">
        <fgColor rgb="FFFFFFFF"/>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indexed="64"/>
      </left>
      <right style="thin">
        <color indexed="64"/>
      </right>
      <top/>
      <bottom style="thin">
        <color indexed="64"/>
      </bottom>
      <diagonal/>
    </border>
    <border>
      <left style="thin">
        <color rgb="FF000000"/>
      </left>
      <right style="thin">
        <color rgb="FF000000"/>
      </right>
      <top/>
      <bottom style="thin">
        <color rgb="FF000000"/>
      </bottom>
      <diagonal/>
    </border>
  </borders>
  <cellStyleXfs count="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cellStyleXfs>
  <cellXfs count="138">
    <xf numFmtId="0" fontId="0" fillId="0" borderId="0" xfId="0"/>
    <xf numFmtId="0" fontId="6" fillId="0" borderId="0" xfId="0" applyFont="1" applyAlignment="1">
      <alignment wrapText="1"/>
    </xf>
    <xf numFmtId="0" fontId="7" fillId="2" borderId="1" xfId="0" applyFont="1" applyFill="1" applyBorder="1" applyAlignment="1">
      <alignment horizontal="center" vertical="center" wrapText="1"/>
    </xf>
    <xf numFmtId="0" fontId="8" fillId="0" borderId="0" xfId="0" applyFont="1" applyAlignment="1">
      <alignment wrapText="1"/>
    </xf>
    <xf numFmtId="0" fontId="9" fillId="0" borderId="0" xfId="0" applyFont="1" applyAlignment="1">
      <alignment wrapText="1"/>
    </xf>
    <xf numFmtId="0" fontId="6" fillId="0" borderId="0" xfId="0" applyFont="1" applyAlignment="1">
      <alignment horizontal="justify" vertical="center" wrapText="1"/>
    </xf>
    <xf numFmtId="0" fontId="6" fillId="9" borderId="0" xfId="0" applyFont="1" applyFill="1" applyAlignment="1">
      <alignment wrapText="1"/>
    </xf>
    <xf numFmtId="0" fontId="7" fillId="9" borderId="0" xfId="0" applyFont="1" applyFill="1" applyAlignment="1">
      <alignment vertical="center" wrapText="1"/>
    </xf>
    <xf numFmtId="0" fontId="6" fillId="9" borderId="0" xfId="0" applyFont="1" applyFill="1" applyAlignment="1">
      <alignment vertical="center" wrapText="1"/>
    </xf>
    <xf numFmtId="0" fontId="6" fillId="9" borderId="1"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5" borderId="13"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7" fillId="6" borderId="13" xfId="0" applyFont="1" applyFill="1" applyBorder="1" applyAlignment="1">
      <alignment horizontal="center" vertical="center" wrapText="1"/>
    </xf>
    <xf numFmtId="0" fontId="7" fillId="7" borderId="13" xfId="0" applyFont="1" applyFill="1" applyBorder="1" applyAlignment="1">
      <alignment horizontal="center" vertical="center" wrapText="1"/>
    </xf>
    <xf numFmtId="0" fontId="7" fillId="8" borderId="13" xfId="0" applyFont="1" applyFill="1" applyBorder="1" applyAlignment="1">
      <alignment horizontal="center" vertical="center" wrapText="1"/>
    </xf>
    <xf numFmtId="0" fontId="7" fillId="4" borderId="13" xfId="0" applyFont="1" applyFill="1" applyBorder="1" applyAlignment="1">
      <alignment horizontal="center" vertical="center" wrapText="1"/>
    </xf>
    <xf numFmtId="0" fontId="6" fillId="0" borderId="13" xfId="0" applyFont="1" applyBorder="1" applyAlignment="1">
      <alignment horizontal="center" vertical="center" wrapText="1"/>
    </xf>
    <xf numFmtId="0" fontId="6" fillId="0" borderId="13" xfId="0" applyFont="1" applyBorder="1" applyAlignment="1">
      <alignment horizontal="justify" vertical="center" wrapText="1"/>
    </xf>
    <xf numFmtId="49" fontId="6" fillId="0" borderId="13" xfId="0" applyNumberFormat="1" applyFont="1" applyBorder="1" applyAlignment="1">
      <alignment horizontal="center" vertical="center" wrapText="1"/>
    </xf>
    <xf numFmtId="10" fontId="6" fillId="11" borderId="13" xfId="0" applyNumberFormat="1" applyFont="1" applyFill="1" applyBorder="1" applyAlignment="1">
      <alignment horizontal="justify" vertical="center" wrapText="1"/>
    </xf>
    <xf numFmtId="1" fontId="6" fillId="0" borderId="13" xfId="0" applyNumberFormat="1" applyFont="1" applyBorder="1" applyAlignment="1">
      <alignment horizontal="justify" vertical="center" wrapText="1"/>
    </xf>
    <xf numFmtId="0" fontId="8" fillId="2" borderId="13" xfId="0" applyFont="1" applyFill="1" applyBorder="1" applyAlignment="1">
      <alignment wrapText="1"/>
    </xf>
    <xf numFmtId="0" fontId="12" fillId="2" borderId="13" xfId="0" applyFont="1" applyFill="1" applyBorder="1"/>
    <xf numFmtId="9" fontId="12" fillId="2" borderId="13" xfId="1" applyFont="1" applyFill="1" applyBorder="1" applyAlignment="1">
      <alignment wrapText="1"/>
    </xf>
    <xf numFmtId="9" fontId="12" fillId="2" borderId="13" xfId="1" applyFont="1" applyFill="1" applyBorder="1" applyAlignment="1">
      <alignment horizontal="right" wrapText="1"/>
    </xf>
    <xf numFmtId="0" fontId="13" fillId="0" borderId="13" xfId="0" applyFont="1" applyBorder="1" applyAlignment="1">
      <alignment horizontal="center" vertical="center" wrapText="1"/>
    </xf>
    <xf numFmtId="0" fontId="13" fillId="0" borderId="13" xfId="0" applyFont="1" applyBorder="1" applyAlignment="1">
      <alignment horizontal="justify" vertical="center" wrapText="1"/>
    </xf>
    <xf numFmtId="0" fontId="13" fillId="9" borderId="13" xfId="0" applyFont="1" applyFill="1" applyBorder="1" applyAlignment="1">
      <alignment horizontal="justify" vertical="center" wrapText="1"/>
    </xf>
    <xf numFmtId="9" fontId="13" fillId="9" borderId="13" xfId="1" applyFont="1" applyFill="1" applyBorder="1" applyAlignment="1">
      <alignment horizontal="justify" vertical="center" wrapText="1"/>
    </xf>
    <xf numFmtId="9" fontId="13" fillId="9" borderId="13" xfId="0" applyNumberFormat="1" applyFont="1" applyFill="1" applyBorder="1" applyAlignment="1">
      <alignment horizontal="justify" vertical="center" wrapText="1"/>
    </xf>
    <xf numFmtId="0" fontId="11" fillId="2" borderId="13" xfId="0" applyFont="1" applyFill="1" applyBorder="1" applyAlignment="1">
      <alignment wrapText="1"/>
    </xf>
    <xf numFmtId="9" fontId="11" fillId="2" borderId="13" xfId="0" applyNumberFormat="1" applyFont="1" applyFill="1" applyBorder="1" applyAlignment="1">
      <alignment wrapText="1"/>
    </xf>
    <xf numFmtId="0" fontId="12" fillId="2" borderId="13" xfId="0" applyFont="1" applyFill="1" applyBorder="1" applyAlignment="1">
      <alignment wrapText="1"/>
    </xf>
    <xf numFmtId="9" fontId="11" fillId="2" borderId="13" xfId="0" applyNumberFormat="1" applyFont="1" applyFill="1" applyBorder="1" applyAlignment="1">
      <alignment horizontal="right" wrapText="1"/>
    </xf>
    <xf numFmtId="0" fontId="9" fillId="5" borderId="13" xfId="0" applyFont="1" applyFill="1" applyBorder="1" applyAlignment="1">
      <alignment wrapText="1"/>
    </xf>
    <xf numFmtId="0" fontId="10" fillId="5" borderId="13" xfId="0" applyFont="1" applyFill="1" applyBorder="1" applyAlignment="1">
      <alignment wrapText="1"/>
    </xf>
    <xf numFmtId="9" fontId="9" fillId="5" borderId="13" xfId="1" applyFont="1" applyFill="1" applyBorder="1" applyAlignment="1">
      <alignment wrapText="1"/>
    </xf>
    <xf numFmtId="9" fontId="10" fillId="5" borderId="13" xfId="0" applyNumberFormat="1" applyFont="1" applyFill="1" applyBorder="1" applyAlignment="1">
      <alignment wrapText="1"/>
    </xf>
    <xf numFmtId="9" fontId="9" fillId="5" borderId="13" xfId="1" applyFont="1" applyFill="1" applyBorder="1" applyAlignment="1">
      <alignment horizontal="right" wrapText="1"/>
    </xf>
    <xf numFmtId="0" fontId="6" fillId="9" borderId="0" xfId="0" applyFont="1" applyFill="1" applyAlignment="1">
      <alignment horizontal="center" wrapText="1"/>
    </xf>
    <xf numFmtId="0" fontId="6" fillId="9" borderId="0" xfId="0" applyFont="1" applyFill="1" applyAlignment="1">
      <alignment horizontal="center" vertical="center" wrapText="1"/>
    </xf>
    <xf numFmtId="1" fontId="6" fillId="0" borderId="13" xfId="0" applyNumberFormat="1" applyFont="1" applyBorder="1" applyAlignment="1">
      <alignment horizontal="center" vertical="center" wrapText="1"/>
    </xf>
    <xf numFmtId="9" fontId="12" fillId="2" borderId="13" xfId="1" applyFont="1" applyFill="1" applyBorder="1" applyAlignment="1">
      <alignment horizontal="center" wrapText="1"/>
    </xf>
    <xf numFmtId="9" fontId="11" fillId="2" borderId="13" xfId="0" applyNumberFormat="1" applyFont="1" applyFill="1" applyBorder="1" applyAlignment="1">
      <alignment horizontal="center" wrapText="1"/>
    </xf>
    <xf numFmtId="0" fontId="12" fillId="2" borderId="13" xfId="0" applyFont="1" applyFill="1" applyBorder="1" applyAlignment="1">
      <alignment horizontal="center" wrapText="1"/>
    </xf>
    <xf numFmtId="9" fontId="9" fillId="5" borderId="13" xfId="1" applyFont="1" applyFill="1" applyBorder="1" applyAlignment="1">
      <alignment horizontal="center" wrapText="1"/>
    </xf>
    <xf numFmtId="9" fontId="10" fillId="5" borderId="13" xfId="0" applyNumberFormat="1" applyFont="1" applyFill="1" applyBorder="1" applyAlignment="1">
      <alignment horizontal="center" wrapText="1"/>
    </xf>
    <xf numFmtId="0" fontId="6" fillId="0" borderId="0" xfId="0" applyFont="1" applyAlignment="1">
      <alignment horizontal="center" wrapText="1"/>
    </xf>
    <xf numFmtId="0" fontId="16" fillId="0" borderId="13" xfId="0" applyFont="1" applyBorder="1" applyAlignment="1">
      <alignment horizontal="center" vertical="center" wrapText="1"/>
    </xf>
    <xf numFmtId="0" fontId="17" fillId="0" borderId="13" xfId="0" applyFont="1" applyBorder="1" applyAlignment="1">
      <alignment horizontal="center" vertical="center" wrapText="1"/>
    </xf>
    <xf numFmtId="9" fontId="17" fillId="0" borderId="13" xfId="0" applyNumberFormat="1" applyFont="1" applyBorder="1" applyAlignment="1">
      <alignment horizontal="center" vertical="center" wrapText="1"/>
    </xf>
    <xf numFmtId="0" fontId="16" fillId="0" borderId="13" xfId="0" applyFont="1" applyBorder="1" applyAlignment="1">
      <alignment vertical="center" wrapText="1"/>
    </xf>
    <xf numFmtId="0" fontId="16" fillId="10" borderId="13" xfId="0" applyFont="1" applyFill="1" applyBorder="1" applyAlignment="1">
      <alignment vertical="center" wrapText="1"/>
    </xf>
    <xf numFmtId="9" fontId="16" fillId="10" borderId="13" xfId="0" applyNumberFormat="1" applyFont="1" applyFill="1" applyBorder="1" applyAlignment="1">
      <alignment vertical="center" wrapText="1"/>
    </xf>
    <xf numFmtId="9" fontId="17" fillId="0" borderId="13" xfId="0" applyNumberFormat="1" applyFont="1" applyBorder="1" applyAlignment="1">
      <alignment vertical="center" wrapText="1"/>
    </xf>
    <xf numFmtId="0" fontId="17" fillId="0" borderId="13" xfId="0" applyFont="1" applyBorder="1" applyAlignment="1">
      <alignment vertical="center" wrapText="1"/>
    </xf>
    <xf numFmtId="0" fontId="6" fillId="0" borderId="13" xfId="0" applyFont="1" applyBorder="1" applyAlignment="1">
      <alignment horizontal="left" vertical="center" wrapText="1"/>
    </xf>
    <xf numFmtId="9" fontId="6" fillId="0" borderId="13" xfId="0" applyNumberFormat="1" applyFont="1" applyBorder="1" applyAlignment="1">
      <alignment horizontal="center" vertical="center" wrapText="1"/>
    </xf>
    <xf numFmtId="9" fontId="6" fillId="0" borderId="13" xfId="1" applyFont="1" applyBorder="1" applyAlignment="1">
      <alignment horizontal="center" vertical="center" wrapText="1"/>
    </xf>
    <xf numFmtId="9" fontId="6" fillId="0" borderId="13" xfId="1" applyFont="1" applyBorder="1" applyAlignment="1">
      <alignment horizontal="right" vertical="center" wrapText="1"/>
    </xf>
    <xf numFmtId="0" fontId="6" fillId="0" borderId="13" xfId="0" applyFont="1" applyBorder="1" applyAlignment="1">
      <alignment horizontal="right" vertical="center" wrapText="1"/>
    </xf>
    <xf numFmtId="0" fontId="14" fillId="0" borderId="13" xfId="0" applyFont="1" applyBorder="1" applyAlignment="1">
      <alignment horizontal="left" vertical="center" wrapText="1"/>
    </xf>
    <xf numFmtId="1" fontId="6" fillId="0" borderId="13" xfId="0" applyNumberFormat="1" applyFont="1" applyBorder="1" applyAlignment="1">
      <alignment horizontal="left" vertical="center" wrapText="1"/>
    </xf>
    <xf numFmtId="1" fontId="6" fillId="0" borderId="13" xfId="1" applyNumberFormat="1" applyFont="1" applyFill="1" applyBorder="1" applyAlignment="1">
      <alignment horizontal="center" vertical="center" wrapText="1"/>
    </xf>
    <xf numFmtId="0" fontId="6" fillId="0" borderId="0" xfId="0" applyFont="1" applyAlignment="1">
      <alignment horizontal="left" vertical="center" wrapText="1"/>
    </xf>
    <xf numFmtId="0" fontId="17" fillId="0" borderId="13" xfId="0" applyFont="1" applyBorder="1" applyAlignment="1">
      <alignment vertical="top" wrapText="1"/>
    </xf>
    <xf numFmtId="0" fontId="18" fillId="0" borderId="13" xfId="0" applyFont="1" applyBorder="1" applyAlignment="1">
      <alignment vertical="top" wrapText="1"/>
    </xf>
    <xf numFmtId="1" fontId="6" fillId="0" borderId="14" xfId="0" applyNumberFormat="1" applyFont="1" applyBorder="1" applyAlignment="1">
      <alignment horizontal="justify" vertical="center" wrapText="1"/>
    </xf>
    <xf numFmtId="0" fontId="17" fillId="0" borderId="18" xfId="0" applyFont="1" applyBorder="1" applyAlignment="1">
      <alignment vertical="center" wrapText="1"/>
    </xf>
    <xf numFmtId="0" fontId="6" fillId="0" borderId="19" xfId="0" applyFont="1" applyBorder="1" applyAlignment="1">
      <alignment horizontal="justify" vertical="center" wrapText="1"/>
    </xf>
    <xf numFmtId="0" fontId="17" fillId="0" borderId="16" xfId="0" applyFont="1" applyBorder="1" applyAlignment="1">
      <alignment vertical="top" wrapText="1"/>
    </xf>
    <xf numFmtId="0" fontId="17" fillId="0" borderId="17" xfId="0" applyFont="1" applyBorder="1" applyAlignment="1">
      <alignment vertical="top" wrapText="1"/>
    </xf>
    <xf numFmtId="9" fontId="6" fillId="0" borderId="13" xfId="1" applyFont="1" applyBorder="1" applyAlignment="1">
      <alignment horizontal="left" vertical="center" wrapText="1"/>
    </xf>
    <xf numFmtId="164" fontId="6" fillId="0" borderId="13" xfId="0" applyNumberFormat="1" applyFont="1" applyBorder="1" applyAlignment="1">
      <alignment horizontal="left" vertical="center" wrapText="1"/>
    </xf>
    <xf numFmtId="10" fontId="6" fillId="0" borderId="13" xfId="0" applyNumberFormat="1" applyFont="1" applyBorder="1" applyAlignment="1">
      <alignment horizontal="left" vertical="center" wrapText="1"/>
    </xf>
    <xf numFmtId="164" fontId="6" fillId="0" borderId="13" xfId="0" applyNumberFormat="1" applyFont="1" applyBorder="1" applyAlignment="1">
      <alignment horizontal="justify" vertical="center" wrapText="1"/>
    </xf>
    <xf numFmtId="10" fontId="6" fillId="0" borderId="13" xfId="1" applyNumberFormat="1" applyFont="1" applyBorder="1" applyAlignment="1">
      <alignment horizontal="justify" vertical="center" wrapText="1"/>
    </xf>
    <xf numFmtId="164" fontId="6" fillId="0" borderId="13" xfId="1" applyNumberFormat="1" applyFont="1" applyBorder="1" applyAlignment="1">
      <alignment horizontal="left" vertical="center" wrapText="1"/>
    </xf>
    <xf numFmtId="10" fontId="6" fillId="0" borderId="13" xfId="1" applyNumberFormat="1" applyFont="1" applyBorder="1" applyAlignment="1">
      <alignment horizontal="center" vertical="center" wrapText="1"/>
    </xf>
    <xf numFmtId="10" fontId="6" fillId="0" borderId="13" xfId="1" applyNumberFormat="1" applyFont="1" applyBorder="1" applyAlignment="1">
      <alignment horizontal="left" vertical="center" wrapText="1"/>
    </xf>
    <xf numFmtId="0" fontId="6" fillId="0" borderId="15" xfId="0" applyFont="1" applyBorder="1" applyAlignment="1">
      <alignment horizontal="left" vertical="center" wrapText="1"/>
    </xf>
    <xf numFmtId="10" fontId="12" fillId="2" borderId="13" xfId="1" applyNumberFormat="1" applyFont="1" applyFill="1" applyBorder="1" applyAlignment="1">
      <alignment horizontal="center" wrapText="1"/>
    </xf>
    <xf numFmtId="10" fontId="10" fillId="5" borderId="13" xfId="0" applyNumberFormat="1" applyFont="1" applyFill="1" applyBorder="1" applyAlignment="1">
      <alignment horizontal="center" wrapText="1"/>
    </xf>
    <xf numFmtId="0" fontId="13" fillId="0" borderId="1" xfId="0" applyFont="1" applyBorder="1" applyAlignment="1">
      <alignment horizontal="center" vertical="center" wrapText="1"/>
    </xf>
    <xf numFmtId="0" fontId="13" fillId="0" borderId="1" xfId="0" applyFont="1" applyBorder="1" applyAlignment="1">
      <alignment horizontal="left" vertical="center" wrapText="1"/>
    </xf>
    <xf numFmtId="9" fontId="13" fillId="0" borderId="1" xfId="0" applyNumberFormat="1" applyFont="1" applyBorder="1" applyAlignment="1">
      <alignment horizontal="left" vertical="center" wrapText="1"/>
    </xf>
    <xf numFmtId="10" fontId="13" fillId="0" borderId="1" xfId="0" applyNumberFormat="1" applyFont="1" applyBorder="1" applyAlignment="1">
      <alignment horizontal="left" vertical="center" wrapText="1"/>
    </xf>
    <xf numFmtId="9" fontId="13" fillId="0" borderId="1" xfId="1" applyFont="1" applyBorder="1" applyAlignment="1">
      <alignment horizontal="left" vertical="center" wrapText="1"/>
    </xf>
    <xf numFmtId="164" fontId="13" fillId="0" borderId="1" xfId="0" applyNumberFormat="1" applyFont="1" applyBorder="1" applyAlignment="1">
      <alignment horizontal="left" vertical="center" wrapText="1"/>
    </xf>
    <xf numFmtId="0" fontId="13" fillId="0" borderId="1" xfId="1" applyNumberFormat="1" applyFont="1" applyBorder="1" applyAlignment="1">
      <alignment horizontal="left" vertical="center" wrapText="1"/>
    </xf>
    <xf numFmtId="1" fontId="13" fillId="0" borderId="1" xfId="0" applyNumberFormat="1" applyFont="1" applyBorder="1" applyAlignment="1">
      <alignment horizontal="left" vertical="center" wrapText="1"/>
    </xf>
    <xf numFmtId="10" fontId="10" fillId="5" borderId="13" xfId="1" applyNumberFormat="1" applyFont="1" applyFill="1" applyBorder="1" applyAlignment="1">
      <alignment horizontal="center" wrapText="1"/>
    </xf>
    <xf numFmtId="0" fontId="6" fillId="0" borderId="15" xfId="0" applyFont="1" applyBorder="1" applyAlignment="1">
      <alignment horizontal="justify" vertical="center" wrapText="1"/>
    </xf>
    <xf numFmtId="9" fontId="6" fillId="0" borderId="16" xfId="1" applyFont="1" applyBorder="1" applyAlignment="1">
      <alignment horizontal="right" vertical="center" wrapText="1"/>
    </xf>
    <xf numFmtId="164" fontId="6" fillId="0" borderId="16" xfId="0" applyNumberFormat="1" applyFont="1" applyBorder="1" applyAlignment="1">
      <alignment horizontal="justify" vertical="center" wrapText="1"/>
    </xf>
    <xf numFmtId="10" fontId="6" fillId="0" borderId="16" xfId="1" applyNumberFormat="1" applyFont="1" applyBorder="1" applyAlignment="1">
      <alignment horizontal="justify" vertical="center" wrapText="1"/>
    </xf>
    <xf numFmtId="9" fontId="6" fillId="0" borderId="16" xfId="1" applyFont="1" applyBorder="1" applyAlignment="1">
      <alignment horizontal="center" vertical="center" wrapText="1"/>
    </xf>
    <xf numFmtId="1" fontId="6" fillId="0" borderId="19" xfId="0" applyNumberFormat="1" applyFont="1" applyBorder="1" applyAlignment="1">
      <alignment horizontal="justify" vertical="center" wrapText="1"/>
    </xf>
    <xf numFmtId="10" fontId="6" fillId="0" borderId="19" xfId="1" applyNumberFormat="1" applyFont="1" applyBorder="1" applyAlignment="1">
      <alignment horizontal="justify" vertical="center" wrapText="1"/>
    </xf>
    <xf numFmtId="9" fontId="6" fillId="0" borderId="1" xfId="1" applyFont="1" applyBorder="1" applyAlignment="1">
      <alignment horizontal="left" vertical="center" wrapText="1"/>
    </xf>
    <xf numFmtId="164" fontId="6" fillId="0" borderId="1" xfId="0" applyNumberFormat="1" applyFont="1" applyBorder="1" applyAlignment="1">
      <alignment horizontal="left" vertical="center" wrapText="1"/>
    </xf>
    <xf numFmtId="10" fontId="6" fillId="0" borderId="1" xfId="1" applyNumberFormat="1" applyFont="1" applyBorder="1" applyAlignment="1">
      <alignment horizontal="left" vertical="center" wrapText="1"/>
    </xf>
    <xf numFmtId="0" fontId="6" fillId="0" borderId="1" xfId="0" applyFont="1" applyBorder="1" applyAlignment="1">
      <alignment horizontal="justify" vertical="center" wrapText="1"/>
    </xf>
    <xf numFmtId="0" fontId="6" fillId="0" borderId="1" xfId="0" applyFont="1" applyBorder="1" applyAlignment="1">
      <alignment horizontal="left" vertical="center" wrapText="1"/>
    </xf>
    <xf numFmtId="9" fontId="6" fillId="0" borderId="1" xfId="1" applyFont="1" applyBorder="1" applyAlignment="1">
      <alignment horizontal="justify" vertical="center" wrapText="1"/>
    </xf>
    <xf numFmtId="0" fontId="7" fillId="9" borderId="0" xfId="0" applyFont="1" applyFill="1" applyAlignment="1">
      <alignment horizontal="center" vertical="center" wrapText="1"/>
    </xf>
    <xf numFmtId="0" fontId="6" fillId="9" borderId="0" xfId="0" applyFont="1" applyFill="1" applyAlignment="1">
      <alignment horizontal="left" vertical="center" wrapText="1"/>
    </xf>
    <xf numFmtId="0" fontId="7" fillId="4" borderId="13"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6" fillId="9" borderId="1" xfId="0" applyFont="1" applyFill="1" applyBorder="1" applyAlignment="1">
      <alignment horizontal="justify" vertical="center" wrapText="1"/>
    </xf>
    <xf numFmtId="0" fontId="7" fillId="3" borderId="13" xfId="0" applyFont="1" applyFill="1" applyBorder="1" applyAlignment="1">
      <alignment horizontal="center" vertical="center" wrapText="1"/>
    </xf>
    <xf numFmtId="0" fontId="7" fillId="6" borderId="13" xfId="0" applyFont="1" applyFill="1" applyBorder="1" applyAlignment="1">
      <alignment horizontal="center" vertical="center" wrapText="1"/>
    </xf>
    <xf numFmtId="0" fontId="7" fillId="7" borderId="13" xfId="0" applyFont="1" applyFill="1" applyBorder="1" applyAlignment="1">
      <alignment horizontal="center" vertical="center" wrapText="1"/>
    </xf>
    <xf numFmtId="0" fontId="7" fillId="8" borderId="13" xfId="0" applyFont="1" applyFill="1" applyBorder="1" applyAlignment="1">
      <alignment horizontal="center" vertical="center" wrapText="1"/>
    </xf>
    <xf numFmtId="0" fontId="19" fillId="9" borderId="1" xfId="0" applyFont="1" applyFill="1" applyBorder="1" applyAlignment="1">
      <alignment horizontal="justify" vertical="center"/>
    </xf>
    <xf numFmtId="0" fontId="14" fillId="9" borderId="1" xfId="0" applyFont="1" applyFill="1" applyBorder="1" applyAlignment="1">
      <alignment horizontal="justify" vertical="center"/>
    </xf>
    <xf numFmtId="0" fontId="15" fillId="9" borderId="1" xfId="0" applyFont="1" applyFill="1" applyBorder="1" applyAlignment="1">
      <alignment horizontal="center" vertical="center" wrapText="1"/>
    </xf>
    <xf numFmtId="0" fontId="6" fillId="9" borderId="1" xfId="0" applyFont="1" applyFill="1" applyBorder="1" applyAlignment="1">
      <alignment horizontal="center" vertical="center" wrapText="1"/>
    </xf>
    <xf numFmtId="0" fontId="6" fillId="9" borderId="1" xfId="0" applyFont="1" applyFill="1" applyBorder="1" applyAlignment="1">
      <alignment horizontal="left" vertical="top" wrapText="1"/>
    </xf>
    <xf numFmtId="0" fontId="7" fillId="5" borderId="13" xfId="0" applyFont="1" applyFill="1" applyBorder="1" applyAlignment="1">
      <alignment horizontal="center" vertical="center" wrapText="1"/>
    </xf>
    <xf numFmtId="0" fontId="7" fillId="9" borderId="2" xfId="0" applyFont="1" applyFill="1" applyBorder="1" applyAlignment="1">
      <alignment horizontal="center" vertical="center" wrapText="1"/>
    </xf>
    <xf numFmtId="0" fontId="7" fillId="9" borderId="3"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0" xfId="0" applyFont="1" applyFill="1" applyAlignment="1">
      <alignment horizontal="center" vertical="center"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6" fillId="0" borderId="2" xfId="0" applyFont="1" applyBorder="1" applyAlignment="1">
      <alignment horizontal="left" vertical="center" wrapText="1"/>
    </xf>
    <xf numFmtId="0" fontId="6" fillId="0" borderId="4" xfId="0" applyFont="1" applyBorder="1" applyAlignment="1">
      <alignment horizontal="left" vertical="center" wrapText="1"/>
    </xf>
    <xf numFmtId="0" fontId="6" fillId="0" borderId="11" xfId="0" applyFont="1" applyBorder="1" applyAlignment="1">
      <alignment horizontal="left" vertical="center" wrapText="1"/>
    </xf>
    <xf numFmtId="0" fontId="6" fillId="0" borderId="12" xfId="0" applyFont="1" applyBorder="1" applyAlignment="1">
      <alignment horizontal="left" vertical="center" wrapText="1"/>
    </xf>
    <xf numFmtId="0" fontId="6" fillId="0" borderId="5" xfId="0" applyFont="1" applyBorder="1" applyAlignment="1">
      <alignment horizontal="left" vertical="center" wrapText="1"/>
    </xf>
    <xf numFmtId="0" fontId="6" fillId="0" borderId="7" xfId="0" applyFont="1" applyBorder="1" applyAlignment="1">
      <alignment horizontal="left" vertical="center" wrapText="1"/>
    </xf>
  </cellXfs>
  <cellStyles count="6">
    <cellStyle name="Millares [0] 2" xfId="2" xr:uid="{5289C2A0-1260-462A-A206-775B0F559CE2}"/>
    <cellStyle name="Millares 2" xfId="3" xr:uid="{8AD21D06-C3CF-4856-8A68-09E57014F34D}"/>
    <cellStyle name="Millares 3" xfId="4" xr:uid="{A104D665-BF6C-4A8F-BEF5-1AF7E4FA5CAE}"/>
    <cellStyle name="Millares 4" xfId="5" xr:uid="{39D7C5F1-B537-4F21-8A7C-36AFB4DA9DC1}"/>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2</xdr:col>
      <xdr:colOff>19050</xdr:colOff>
      <xdr:row>0</xdr:row>
      <xdr:rowOff>742950</xdr:rowOff>
    </xdr:to>
    <xdr:pic>
      <xdr:nvPicPr>
        <xdr:cNvPr id="1105" name="Imagen 1">
          <a:extLst>
            <a:ext uri="{FF2B5EF4-FFF2-40B4-BE49-F238E27FC236}">
              <a16:creationId xmlns:a16="http://schemas.microsoft.com/office/drawing/2014/main" id="{42BD3B92-7B8C-3090-F224-333891FA12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22764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Q26"/>
  <sheetViews>
    <sheetView tabSelected="1" zoomScale="85" zoomScaleNormal="85" workbookViewId="0">
      <selection activeCell="E9" sqref="E9"/>
    </sheetView>
  </sheetViews>
  <sheetFormatPr baseColWidth="10" defaultColWidth="10.85546875" defaultRowHeight="15" x14ac:dyDescent="0.25"/>
  <cols>
    <col min="1" max="1" width="4.140625" style="1" customWidth="1"/>
    <col min="2" max="2" width="29.7109375" style="1" customWidth="1"/>
    <col min="3" max="3" width="8.140625" style="1" customWidth="1"/>
    <col min="4" max="4" width="44.28515625" style="1" bestFit="1" customWidth="1"/>
    <col min="5" max="5" width="10.85546875" style="1" customWidth="1"/>
    <col min="6" max="6" width="24.42578125" style="1" customWidth="1"/>
    <col min="7" max="7" width="23.5703125" style="1" customWidth="1"/>
    <col min="8" max="8" width="10" style="1" customWidth="1"/>
    <col min="9" max="9" width="18.42578125" style="1" customWidth="1"/>
    <col min="10" max="10" width="17.42578125" style="1" customWidth="1"/>
    <col min="11" max="14" width="7.28515625" style="1" customWidth="1"/>
    <col min="15" max="15" width="22.5703125" style="1" customWidth="1"/>
    <col min="16" max="16" width="17.85546875" style="1" customWidth="1"/>
    <col min="17" max="17" width="19.7109375" style="1" customWidth="1"/>
    <col min="18" max="18" width="21.7109375" style="1" customWidth="1"/>
    <col min="19" max="19" width="25.42578125" style="1" customWidth="1"/>
    <col min="20" max="22" width="16.5703125" style="48" customWidth="1"/>
    <col min="23" max="23" width="40.28515625" style="1" customWidth="1"/>
    <col min="24" max="24" width="16.5703125" style="1" customWidth="1"/>
    <col min="25" max="27" width="16.5703125" style="1" hidden="1" customWidth="1"/>
    <col min="28" max="28" width="33.42578125" style="1" hidden="1" customWidth="1"/>
    <col min="29" max="29" width="16.5703125" style="1" hidden="1" customWidth="1"/>
    <col min="30" max="32" width="16.5703125" style="48" hidden="1" customWidth="1"/>
    <col min="33" max="33" width="43.7109375" style="1" hidden="1" customWidth="1"/>
    <col min="34" max="34" width="16.5703125" style="1" hidden="1" customWidth="1"/>
    <col min="35" max="36" width="22" style="48" hidden="1" customWidth="1"/>
    <col min="37" max="37" width="16.5703125" style="48" hidden="1" customWidth="1"/>
    <col min="38" max="38" width="34.85546875" style="1" hidden="1" customWidth="1"/>
    <col min="39" max="39" width="16.5703125" style="1" hidden="1" customWidth="1"/>
    <col min="40" max="41" width="16.5703125" style="1" customWidth="1"/>
    <col min="42" max="42" width="21.5703125" style="1" customWidth="1"/>
    <col min="43" max="43" width="39.42578125" style="1" customWidth="1"/>
    <col min="44" max="16384" width="10.85546875" style="1"/>
  </cols>
  <sheetData>
    <row r="1" spans="1:43" s="6" customFormat="1" ht="70.5" customHeight="1" x14ac:dyDescent="0.25">
      <c r="A1" s="120" t="s">
        <v>124</v>
      </c>
      <c r="B1" s="121"/>
      <c r="C1" s="121"/>
      <c r="D1" s="121"/>
      <c r="E1" s="121"/>
      <c r="F1" s="121"/>
      <c r="G1" s="121"/>
      <c r="H1" s="121"/>
      <c r="I1" s="121"/>
      <c r="J1" s="121"/>
      <c r="K1" s="122" t="s">
        <v>0</v>
      </c>
      <c r="L1" s="122"/>
      <c r="M1" s="122"/>
      <c r="N1" s="122"/>
      <c r="O1" s="122"/>
      <c r="T1" s="40"/>
      <c r="U1" s="40"/>
      <c r="V1" s="40"/>
      <c r="AD1" s="40"/>
      <c r="AE1" s="40"/>
      <c r="AF1" s="40"/>
      <c r="AI1" s="40"/>
      <c r="AJ1" s="40"/>
      <c r="AK1" s="40"/>
    </row>
    <row r="2" spans="1:43" s="8" customFormat="1" ht="23.45" customHeight="1" x14ac:dyDescent="0.25">
      <c r="A2" s="124" t="s">
        <v>1</v>
      </c>
      <c r="B2" s="125"/>
      <c r="C2" s="125"/>
      <c r="D2" s="125"/>
      <c r="E2" s="125"/>
      <c r="F2" s="125"/>
      <c r="G2" s="125"/>
      <c r="H2" s="125"/>
      <c r="I2" s="125"/>
      <c r="J2" s="125"/>
      <c r="K2" s="7"/>
      <c r="L2" s="7"/>
      <c r="M2" s="7"/>
      <c r="N2" s="7"/>
      <c r="O2" s="7"/>
      <c r="T2" s="41"/>
      <c r="U2" s="41"/>
      <c r="V2" s="41"/>
      <c r="AD2" s="41"/>
      <c r="AE2" s="41"/>
      <c r="AF2" s="41"/>
      <c r="AI2" s="41"/>
      <c r="AJ2" s="41"/>
      <c r="AK2" s="41"/>
    </row>
    <row r="3" spans="1:43" s="6" customFormat="1" x14ac:dyDescent="0.25">
      <c r="T3" s="40"/>
      <c r="U3" s="40"/>
      <c r="V3" s="40"/>
      <c r="AD3" s="40"/>
      <c r="AE3" s="40"/>
      <c r="AF3" s="40"/>
      <c r="AI3" s="40"/>
      <c r="AJ3" s="40"/>
      <c r="AK3" s="40"/>
    </row>
    <row r="4" spans="1:43" s="6" customFormat="1" ht="29.1" customHeight="1" x14ac:dyDescent="0.25">
      <c r="A4" s="126" t="s">
        <v>2</v>
      </c>
      <c r="B4" s="127"/>
      <c r="C4" s="132" t="s">
        <v>3</v>
      </c>
      <c r="D4" s="133"/>
      <c r="E4" s="110" t="s">
        <v>4</v>
      </c>
      <c r="F4" s="111"/>
      <c r="G4" s="111"/>
      <c r="H4" s="111"/>
      <c r="I4" s="111"/>
      <c r="J4" s="112"/>
      <c r="T4" s="40"/>
      <c r="U4" s="40"/>
      <c r="V4" s="40"/>
      <c r="AD4" s="40"/>
      <c r="AE4" s="40"/>
      <c r="AF4" s="40"/>
      <c r="AI4" s="40"/>
      <c r="AJ4" s="40"/>
      <c r="AK4" s="40"/>
    </row>
    <row r="5" spans="1:43" s="6" customFormat="1" ht="15" customHeight="1" x14ac:dyDescent="0.25">
      <c r="A5" s="128"/>
      <c r="B5" s="129"/>
      <c r="C5" s="134"/>
      <c r="D5" s="135"/>
      <c r="E5" s="2" t="s">
        <v>5</v>
      </c>
      <c r="F5" s="2" t="s">
        <v>6</v>
      </c>
      <c r="G5" s="110" t="s">
        <v>7</v>
      </c>
      <c r="H5" s="111"/>
      <c r="I5" s="111"/>
      <c r="J5" s="112"/>
      <c r="T5" s="40"/>
      <c r="U5" s="40"/>
      <c r="V5" s="40"/>
      <c r="AD5" s="40"/>
      <c r="AE5" s="40"/>
      <c r="AF5" s="40"/>
      <c r="AI5" s="40"/>
      <c r="AJ5" s="40"/>
      <c r="AK5" s="40"/>
    </row>
    <row r="6" spans="1:43" s="6" customFormat="1" x14ac:dyDescent="0.25">
      <c r="A6" s="128"/>
      <c r="B6" s="129"/>
      <c r="C6" s="134"/>
      <c r="D6" s="135"/>
      <c r="E6" s="9">
        <v>1</v>
      </c>
      <c r="F6" s="9" t="s">
        <v>8</v>
      </c>
      <c r="G6" s="113" t="s">
        <v>9</v>
      </c>
      <c r="H6" s="113"/>
      <c r="I6" s="113"/>
      <c r="J6" s="113"/>
      <c r="T6" s="40"/>
      <c r="U6" s="40"/>
      <c r="V6" s="40"/>
      <c r="AD6" s="40"/>
      <c r="AE6" s="40"/>
      <c r="AF6" s="40"/>
      <c r="AI6" s="40"/>
      <c r="AJ6" s="40"/>
      <c r="AK6" s="40"/>
    </row>
    <row r="7" spans="1:43" s="6" customFormat="1" ht="109.5" customHeight="1" x14ac:dyDescent="0.25">
      <c r="A7" s="128"/>
      <c r="B7" s="129"/>
      <c r="C7" s="134"/>
      <c r="D7" s="135"/>
      <c r="E7" s="9">
        <v>2</v>
      </c>
      <c r="F7" s="9" t="s">
        <v>10</v>
      </c>
      <c r="G7" s="113" t="s">
        <v>11</v>
      </c>
      <c r="H7" s="113"/>
      <c r="I7" s="113"/>
      <c r="J7" s="113"/>
      <c r="T7" s="40"/>
      <c r="U7" s="40"/>
      <c r="V7" s="40"/>
      <c r="AD7" s="40"/>
      <c r="AE7" s="40"/>
      <c r="AF7" s="40"/>
      <c r="AI7" s="40"/>
      <c r="AJ7" s="40"/>
      <c r="AK7" s="40"/>
    </row>
    <row r="8" spans="1:43" s="6" customFormat="1" ht="72.75" customHeight="1" x14ac:dyDescent="0.25">
      <c r="A8" s="130"/>
      <c r="B8" s="131"/>
      <c r="C8" s="136"/>
      <c r="D8" s="137"/>
      <c r="E8" s="9">
        <v>3</v>
      </c>
      <c r="F8" s="9" t="s">
        <v>121</v>
      </c>
      <c r="G8" s="118" t="s">
        <v>122</v>
      </c>
      <c r="H8" s="119"/>
      <c r="I8" s="119"/>
      <c r="J8" s="119"/>
      <c r="T8" s="40"/>
      <c r="U8" s="40"/>
      <c r="V8" s="40"/>
      <c r="AD8" s="40"/>
      <c r="AE8" s="40"/>
      <c r="AF8" s="40"/>
      <c r="AI8" s="40"/>
      <c r="AJ8" s="40"/>
      <c r="AK8" s="40"/>
    </row>
    <row r="9" spans="1:43" ht="72.75" customHeight="1" x14ac:dyDescent="0.25">
      <c r="A9" s="106"/>
      <c r="B9" s="106"/>
      <c r="C9" s="107"/>
      <c r="D9" s="107"/>
      <c r="E9" s="9">
        <v>4</v>
      </c>
      <c r="F9" s="9" t="s">
        <v>125</v>
      </c>
      <c r="G9" s="118" t="s">
        <v>123</v>
      </c>
      <c r="H9" s="119"/>
      <c r="I9" s="119"/>
      <c r="J9" s="119"/>
    </row>
    <row r="10" spans="1:43" s="6" customFormat="1" x14ac:dyDescent="0.25">
      <c r="T10" s="40"/>
      <c r="U10" s="40"/>
      <c r="V10" s="40"/>
      <c r="AD10" s="40"/>
      <c r="AE10" s="40"/>
      <c r="AF10" s="40"/>
      <c r="AI10" s="40"/>
      <c r="AJ10" s="40"/>
      <c r="AK10" s="40"/>
    </row>
    <row r="11" spans="1:43" ht="14.45" customHeight="1" x14ac:dyDescent="0.25">
      <c r="A11" s="109" t="s">
        <v>12</v>
      </c>
      <c r="B11" s="109"/>
      <c r="C11" s="109" t="s">
        <v>13</v>
      </c>
      <c r="D11" s="109"/>
      <c r="E11" s="109"/>
      <c r="F11" s="123" t="s">
        <v>14</v>
      </c>
      <c r="G11" s="123"/>
      <c r="H11" s="123"/>
      <c r="I11" s="123"/>
      <c r="J11" s="123"/>
      <c r="K11" s="123"/>
      <c r="L11" s="123"/>
      <c r="M11" s="123"/>
      <c r="N11" s="123"/>
      <c r="O11" s="123"/>
      <c r="P11" s="123"/>
      <c r="Q11" s="109" t="s">
        <v>15</v>
      </c>
      <c r="R11" s="109"/>
      <c r="S11" s="109"/>
      <c r="T11" s="114" t="s">
        <v>16</v>
      </c>
      <c r="U11" s="114"/>
      <c r="V11" s="114"/>
      <c r="W11" s="114"/>
      <c r="X11" s="114"/>
      <c r="Y11" s="115" t="s">
        <v>17</v>
      </c>
      <c r="Z11" s="115"/>
      <c r="AA11" s="115"/>
      <c r="AB11" s="115"/>
      <c r="AC11" s="115"/>
      <c r="AD11" s="116" t="s">
        <v>18</v>
      </c>
      <c r="AE11" s="116"/>
      <c r="AF11" s="116"/>
      <c r="AG11" s="116"/>
      <c r="AH11" s="116"/>
      <c r="AI11" s="117" t="s">
        <v>19</v>
      </c>
      <c r="AJ11" s="117"/>
      <c r="AK11" s="117"/>
      <c r="AL11" s="117"/>
      <c r="AM11" s="117"/>
      <c r="AN11" s="108" t="s">
        <v>20</v>
      </c>
      <c r="AO11" s="108"/>
      <c r="AP11" s="108"/>
      <c r="AQ11" s="108"/>
    </row>
    <row r="12" spans="1:43" ht="14.45" customHeight="1" x14ac:dyDescent="0.25">
      <c r="A12" s="109"/>
      <c r="B12" s="109"/>
      <c r="C12" s="109"/>
      <c r="D12" s="109"/>
      <c r="E12" s="109"/>
      <c r="F12" s="123"/>
      <c r="G12" s="123"/>
      <c r="H12" s="123"/>
      <c r="I12" s="123"/>
      <c r="J12" s="123"/>
      <c r="K12" s="123"/>
      <c r="L12" s="123"/>
      <c r="M12" s="123"/>
      <c r="N12" s="123"/>
      <c r="O12" s="123"/>
      <c r="P12" s="123"/>
      <c r="Q12" s="109"/>
      <c r="R12" s="109"/>
      <c r="S12" s="109"/>
      <c r="T12" s="114"/>
      <c r="U12" s="114"/>
      <c r="V12" s="114"/>
      <c r="W12" s="114"/>
      <c r="X12" s="114"/>
      <c r="Y12" s="115"/>
      <c r="Z12" s="115"/>
      <c r="AA12" s="115"/>
      <c r="AB12" s="115"/>
      <c r="AC12" s="115"/>
      <c r="AD12" s="116"/>
      <c r="AE12" s="116"/>
      <c r="AF12" s="116"/>
      <c r="AG12" s="116"/>
      <c r="AH12" s="116"/>
      <c r="AI12" s="117"/>
      <c r="AJ12" s="117"/>
      <c r="AK12" s="117"/>
      <c r="AL12" s="117"/>
      <c r="AM12" s="117"/>
      <c r="AN12" s="108"/>
      <c r="AO12" s="108"/>
      <c r="AP12" s="108"/>
      <c r="AQ12" s="108"/>
    </row>
    <row r="13" spans="1:43" ht="45" x14ac:dyDescent="0.25">
      <c r="A13" s="10" t="s">
        <v>21</v>
      </c>
      <c r="B13" s="10" t="s">
        <v>22</v>
      </c>
      <c r="C13" s="10" t="s">
        <v>23</v>
      </c>
      <c r="D13" s="10" t="s">
        <v>24</v>
      </c>
      <c r="E13" s="10" t="s">
        <v>25</v>
      </c>
      <c r="F13" s="11" t="s">
        <v>26</v>
      </c>
      <c r="G13" s="11" t="s">
        <v>27</v>
      </c>
      <c r="H13" s="11" t="s">
        <v>28</v>
      </c>
      <c r="I13" s="11" t="s">
        <v>29</v>
      </c>
      <c r="J13" s="11" t="s">
        <v>30</v>
      </c>
      <c r="K13" s="11" t="s">
        <v>31</v>
      </c>
      <c r="L13" s="11" t="s">
        <v>32</v>
      </c>
      <c r="M13" s="11" t="s">
        <v>33</v>
      </c>
      <c r="N13" s="11" t="s">
        <v>34</v>
      </c>
      <c r="O13" s="11" t="s">
        <v>35</v>
      </c>
      <c r="P13" s="11" t="s">
        <v>36</v>
      </c>
      <c r="Q13" s="10" t="s">
        <v>37</v>
      </c>
      <c r="R13" s="10" t="s">
        <v>38</v>
      </c>
      <c r="S13" s="10" t="s">
        <v>39</v>
      </c>
      <c r="T13" s="12" t="s">
        <v>40</v>
      </c>
      <c r="U13" s="12" t="s">
        <v>41</v>
      </c>
      <c r="V13" s="12" t="s">
        <v>42</v>
      </c>
      <c r="W13" s="12" t="s">
        <v>43</v>
      </c>
      <c r="X13" s="12" t="s">
        <v>44</v>
      </c>
      <c r="Y13" s="13" t="s">
        <v>40</v>
      </c>
      <c r="Z13" s="13" t="s">
        <v>41</v>
      </c>
      <c r="AA13" s="13" t="s">
        <v>42</v>
      </c>
      <c r="AB13" s="13" t="s">
        <v>43</v>
      </c>
      <c r="AC13" s="13" t="s">
        <v>44</v>
      </c>
      <c r="AD13" s="14" t="s">
        <v>40</v>
      </c>
      <c r="AE13" s="14" t="s">
        <v>41</v>
      </c>
      <c r="AF13" s="14" t="s">
        <v>42</v>
      </c>
      <c r="AG13" s="14" t="s">
        <v>43</v>
      </c>
      <c r="AH13" s="14" t="s">
        <v>44</v>
      </c>
      <c r="AI13" s="15" t="s">
        <v>40</v>
      </c>
      <c r="AJ13" s="15" t="s">
        <v>41</v>
      </c>
      <c r="AK13" s="15" t="s">
        <v>42</v>
      </c>
      <c r="AL13" s="15" t="s">
        <v>43</v>
      </c>
      <c r="AM13" s="15" t="s">
        <v>44</v>
      </c>
      <c r="AN13" s="16" t="s">
        <v>40</v>
      </c>
      <c r="AO13" s="16" t="s">
        <v>41</v>
      </c>
      <c r="AP13" s="16" t="s">
        <v>42</v>
      </c>
      <c r="AQ13" s="16" t="s">
        <v>43</v>
      </c>
    </row>
    <row r="14" spans="1:43" s="5" customFormat="1" ht="252" customHeight="1" x14ac:dyDescent="0.25">
      <c r="A14" s="17">
        <v>2</v>
      </c>
      <c r="B14" s="18" t="s">
        <v>45</v>
      </c>
      <c r="C14" s="19" t="s">
        <v>46</v>
      </c>
      <c r="D14" s="18" t="s">
        <v>47</v>
      </c>
      <c r="E14" s="18" t="s">
        <v>48</v>
      </c>
      <c r="F14" s="18" t="s">
        <v>49</v>
      </c>
      <c r="G14" s="18" t="s">
        <v>50</v>
      </c>
      <c r="H14" s="20"/>
      <c r="I14" s="57" t="s">
        <v>51</v>
      </c>
      <c r="J14" s="18" t="s">
        <v>52</v>
      </c>
      <c r="K14" s="58">
        <v>1</v>
      </c>
      <c r="L14" s="58">
        <v>1</v>
      </c>
      <c r="M14" s="58">
        <v>1</v>
      </c>
      <c r="N14" s="58">
        <v>1</v>
      </c>
      <c r="O14" s="59">
        <v>1</v>
      </c>
      <c r="P14" s="57" t="s">
        <v>53</v>
      </c>
      <c r="Q14" s="18" t="s">
        <v>54</v>
      </c>
      <c r="R14" s="18" t="s">
        <v>55</v>
      </c>
      <c r="S14" s="18" t="s">
        <v>56</v>
      </c>
      <c r="T14" s="73">
        <v>1</v>
      </c>
      <c r="U14" s="74">
        <v>1</v>
      </c>
      <c r="V14" s="75">
        <v>1</v>
      </c>
      <c r="W14" s="66" t="s">
        <v>57</v>
      </c>
      <c r="X14" s="67" t="s">
        <v>58</v>
      </c>
      <c r="Y14" s="60">
        <v>1</v>
      </c>
      <c r="Z14" s="18"/>
      <c r="AA14" s="18">
        <f>IF(Z14/Y14&gt;100%,100%,Z14/Y14)</f>
        <v>0</v>
      </c>
      <c r="AB14" s="18"/>
      <c r="AC14" s="18"/>
      <c r="AD14" s="59">
        <v>1</v>
      </c>
      <c r="AE14" s="17"/>
      <c r="AF14" s="17">
        <f>IF(AE14/AD14&gt;100%,100%,AE14/AD14)</f>
        <v>0</v>
      </c>
      <c r="AG14" s="18"/>
      <c r="AH14" s="18"/>
      <c r="AI14" s="59">
        <v>1</v>
      </c>
      <c r="AJ14" s="17"/>
      <c r="AK14" s="17">
        <f>IF(AJ14/AI14&gt;100%,100%,AJ14/AI14)</f>
        <v>0</v>
      </c>
      <c r="AL14" s="18"/>
      <c r="AM14" s="18"/>
      <c r="AN14" s="60">
        <v>1</v>
      </c>
      <c r="AO14" s="76">
        <f>U14</f>
        <v>1</v>
      </c>
      <c r="AP14" s="77">
        <f>IF(AO14/AN14&gt;100%,100%,AO14/AN14)</f>
        <v>1</v>
      </c>
      <c r="AQ14" s="18" t="s">
        <v>57</v>
      </c>
    </row>
    <row r="15" spans="1:43" s="5" customFormat="1" ht="409.6" customHeight="1" x14ac:dyDescent="0.25">
      <c r="A15" s="57">
        <v>1</v>
      </c>
      <c r="B15" s="57" t="s">
        <v>59</v>
      </c>
      <c r="C15" s="17">
        <v>2</v>
      </c>
      <c r="D15" s="57" t="s">
        <v>60</v>
      </c>
      <c r="E15" s="57" t="s">
        <v>48</v>
      </c>
      <c r="F15" s="57" t="s">
        <v>61</v>
      </c>
      <c r="G15" s="57" t="s">
        <v>62</v>
      </c>
      <c r="H15" s="20"/>
      <c r="I15" s="57" t="s">
        <v>51</v>
      </c>
      <c r="J15" s="57" t="s">
        <v>63</v>
      </c>
      <c r="K15" s="58">
        <v>1</v>
      </c>
      <c r="L15" s="58">
        <v>1</v>
      </c>
      <c r="M15" s="58">
        <v>1</v>
      </c>
      <c r="N15" s="58">
        <v>1</v>
      </c>
      <c r="O15" s="58">
        <v>1</v>
      </c>
      <c r="P15" s="57" t="s">
        <v>64</v>
      </c>
      <c r="Q15" s="57" t="s">
        <v>65</v>
      </c>
      <c r="R15" s="57" t="s">
        <v>3</v>
      </c>
      <c r="S15" s="57" t="s">
        <v>3</v>
      </c>
      <c r="T15" s="73">
        <v>1</v>
      </c>
      <c r="U15" s="78">
        <v>1</v>
      </c>
      <c r="V15" s="75">
        <v>1</v>
      </c>
      <c r="W15" s="66" t="s">
        <v>66</v>
      </c>
      <c r="X15" s="66" t="s">
        <v>67</v>
      </c>
      <c r="Y15" s="60">
        <v>1</v>
      </c>
      <c r="Z15" s="18"/>
      <c r="AA15" s="61"/>
      <c r="AB15" s="59"/>
      <c r="AC15" s="57"/>
      <c r="AD15" s="59">
        <v>1</v>
      </c>
      <c r="AE15" s="17"/>
      <c r="AF15" s="17"/>
      <c r="AG15" s="59"/>
      <c r="AH15" s="57"/>
      <c r="AI15" s="59">
        <v>1</v>
      </c>
      <c r="AJ15" s="17"/>
      <c r="AK15" s="17"/>
      <c r="AL15" s="59"/>
      <c r="AM15" s="57"/>
      <c r="AN15" s="94">
        <v>1</v>
      </c>
      <c r="AO15" s="95">
        <f>U15</f>
        <v>1</v>
      </c>
      <c r="AP15" s="96">
        <f t="shared" ref="AP15:AP24" si="0">IF(AO15/AN15&gt;100%,100%,AO15/AN15)</f>
        <v>1</v>
      </c>
      <c r="AQ15" s="97" t="s">
        <v>66</v>
      </c>
    </row>
    <row r="16" spans="1:43" s="5" customFormat="1" ht="230.25" customHeight="1" x14ac:dyDescent="0.25">
      <c r="A16" s="57">
        <v>1</v>
      </c>
      <c r="B16" s="57" t="s">
        <v>59</v>
      </c>
      <c r="C16" s="17">
        <v>3</v>
      </c>
      <c r="D16" s="62" t="s">
        <v>68</v>
      </c>
      <c r="E16" s="57" t="s">
        <v>69</v>
      </c>
      <c r="F16" s="57" t="s">
        <v>70</v>
      </c>
      <c r="G16" s="57" t="s">
        <v>71</v>
      </c>
      <c r="H16" s="63" t="s">
        <v>72</v>
      </c>
      <c r="I16" s="57" t="s">
        <v>73</v>
      </c>
      <c r="J16" s="57" t="s">
        <v>74</v>
      </c>
      <c r="K16" s="59">
        <v>0</v>
      </c>
      <c r="L16" s="59">
        <v>0.25</v>
      </c>
      <c r="M16" s="59">
        <v>0.25</v>
      </c>
      <c r="N16" s="59">
        <v>0.3</v>
      </c>
      <c r="O16" s="58">
        <v>0.8</v>
      </c>
      <c r="P16" s="57" t="s">
        <v>53</v>
      </c>
      <c r="Q16" s="57" t="s">
        <v>75</v>
      </c>
      <c r="R16" s="57" t="s">
        <v>3</v>
      </c>
      <c r="S16" s="57" t="s">
        <v>3</v>
      </c>
      <c r="T16" s="73">
        <v>0</v>
      </c>
      <c r="U16" s="78">
        <v>0</v>
      </c>
      <c r="V16" s="80" t="s">
        <v>120</v>
      </c>
      <c r="W16" s="71" t="s">
        <v>76</v>
      </c>
      <c r="X16" s="72" t="s">
        <v>77</v>
      </c>
      <c r="Y16" s="60">
        <v>0.25</v>
      </c>
      <c r="Z16" s="18"/>
      <c r="AA16" s="61"/>
      <c r="AB16" s="59">
        <f>IF(AA16/Y16&gt;100%,100%,AA16/Y16)</f>
        <v>0</v>
      </c>
      <c r="AC16" s="57"/>
      <c r="AD16" s="59">
        <v>0.25</v>
      </c>
      <c r="AE16" s="17"/>
      <c r="AF16" s="17"/>
      <c r="AG16" s="59">
        <f>IF(AF16/AD16&gt;100%,100%,AF16/AD16)</f>
        <v>0</v>
      </c>
      <c r="AH16" s="57"/>
      <c r="AI16" s="59">
        <v>0.3</v>
      </c>
      <c r="AJ16" s="17"/>
      <c r="AK16" s="17"/>
      <c r="AL16" s="59">
        <f>IF(AK16/AI16&gt;100%,100%,AK16/AI16)</f>
        <v>0</v>
      </c>
      <c r="AM16" s="81"/>
      <c r="AN16" s="100">
        <v>0.8</v>
      </c>
      <c r="AO16" s="101">
        <f>U16</f>
        <v>0</v>
      </c>
      <c r="AP16" s="102">
        <f>IF(AO16/AN16&gt;100%,100%,AO16/AN16)</f>
        <v>0</v>
      </c>
      <c r="AQ16" s="102" t="s">
        <v>120</v>
      </c>
    </row>
    <row r="17" spans="1:43" s="65" customFormat="1" ht="156" customHeight="1" x14ac:dyDescent="0.25">
      <c r="A17" s="57">
        <v>3</v>
      </c>
      <c r="B17" s="57" t="s">
        <v>78</v>
      </c>
      <c r="C17" s="17">
        <v>4</v>
      </c>
      <c r="D17" s="57" t="s">
        <v>79</v>
      </c>
      <c r="E17" s="57" t="s">
        <v>69</v>
      </c>
      <c r="F17" s="57" t="s">
        <v>80</v>
      </c>
      <c r="G17" s="57" t="s">
        <v>81</v>
      </c>
      <c r="H17" s="63">
        <v>0</v>
      </c>
      <c r="I17" s="57" t="s">
        <v>73</v>
      </c>
      <c r="J17" s="57" t="s">
        <v>82</v>
      </c>
      <c r="K17" s="42">
        <v>0</v>
      </c>
      <c r="L17" s="42">
        <v>3</v>
      </c>
      <c r="M17" s="42">
        <v>3</v>
      </c>
      <c r="N17" s="42">
        <v>3</v>
      </c>
      <c r="O17" s="64">
        <v>9</v>
      </c>
      <c r="P17" s="57" t="s">
        <v>53</v>
      </c>
      <c r="Q17" s="57" t="s">
        <v>82</v>
      </c>
      <c r="R17" s="57" t="s">
        <v>3</v>
      </c>
      <c r="S17" s="57" t="s">
        <v>3</v>
      </c>
      <c r="T17" s="63">
        <f>K17</f>
        <v>0</v>
      </c>
      <c r="U17" s="57">
        <v>0</v>
      </c>
      <c r="V17" s="81" t="s">
        <v>120</v>
      </c>
      <c r="W17" s="57"/>
      <c r="X17" s="57"/>
      <c r="Y17" s="68">
        <f>L17</f>
        <v>3</v>
      </c>
      <c r="Z17" s="18"/>
      <c r="AA17" s="18">
        <f>IF(Z17/Y17&gt;100%,100%,Z17/Y17)</f>
        <v>0</v>
      </c>
      <c r="AB17" s="18"/>
      <c r="AC17" s="18"/>
      <c r="AD17" s="42">
        <f>M17</f>
        <v>3</v>
      </c>
      <c r="AE17" s="17"/>
      <c r="AF17" s="17">
        <f>IF(AE17/AD17&gt;100%,100%,AE17/AD17)</f>
        <v>0</v>
      </c>
      <c r="AG17" s="18"/>
      <c r="AH17" s="18"/>
      <c r="AI17" s="42">
        <f>N17</f>
        <v>3</v>
      </c>
      <c r="AJ17" s="17"/>
      <c r="AK17" s="17">
        <f>IF(AJ17/AI17&gt;100%,100%,AJ17/AI17)</f>
        <v>0</v>
      </c>
      <c r="AL17" s="18"/>
      <c r="AM17" s="93"/>
      <c r="AN17" s="103">
        <f>O17</f>
        <v>9</v>
      </c>
      <c r="AO17" s="103">
        <v>0</v>
      </c>
      <c r="AP17" s="105">
        <f>IF(AO17/AN17&gt;100%,100%,AO17/AN17)</f>
        <v>0</v>
      </c>
      <c r="AQ17" s="104" t="s">
        <v>120</v>
      </c>
    </row>
    <row r="18" spans="1:43" s="5" customFormat="1" ht="315" x14ac:dyDescent="0.25">
      <c r="A18" s="17">
        <v>6</v>
      </c>
      <c r="B18" s="57" t="s">
        <v>83</v>
      </c>
      <c r="C18" s="17">
        <v>5</v>
      </c>
      <c r="D18" s="57" t="s">
        <v>84</v>
      </c>
      <c r="E18" s="57" t="s">
        <v>48</v>
      </c>
      <c r="F18" s="57" t="s">
        <v>85</v>
      </c>
      <c r="G18" s="57" t="s">
        <v>86</v>
      </c>
      <c r="H18" s="57">
        <v>4</v>
      </c>
      <c r="I18" s="57" t="s">
        <v>73</v>
      </c>
      <c r="J18" s="57" t="s">
        <v>87</v>
      </c>
      <c r="K18" s="42">
        <v>1</v>
      </c>
      <c r="L18" s="42">
        <v>1</v>
      </c>
      <c r="M18" s="42">
        <v>1</v>
      </c>
      <c r="N18" s="42">
        <v>1</v>
      </c>
      <c r="O18" s="42">
        <f>SUM(K18:N18)</f>
        <v>4</v>
      </c>
      <c r="P18" s="57" t="s">
        <v>64</v>
      </c>
      <c r="Q18" s="57" t="s">
        <v>88</v>
      </c>
      <c r="R18" s="57" t="s">
        <v>3</v>
      </c>
      <c r="S18" s="57" t="s">
        <v>3</v>
      </c>
      <c r="T18" s="42">
        <f>K18</f>
        <v>1</v>
      </c>
      <c r="U18" s="17">
        <v>1</v>
      </c>
      <c r="V18" s="79">
        <f t="shared" ref="V18:V24" si="1">IF(U18/T18&gt;100%,100%,U18/T18)</f>
        <v>1</v>
      </c>
      <c r="W18" s="69" t="s">
        <v>89</v>
      </c>
      <c r="X18" s="70" t="s">
        <v>90</v>
      </c>
      <c r="Y18" s="21">
        <f>L18</f>
        <v>1</v>
      </c>
      <c r="Z18" s="18"/>
      <c r="AA18" s="18">
        <f t="shared" ref="AA18:AA24" si="2">IF(Z18/Y18&gt;100%,100%,Z18/Y18)</f>
        <v>0</v>
      </c>
      <c r="AB18" s="18"/>
      <c r="AC18" s="18"/>
      <c r="AD18" s="42">
        <f>M18</f>
        <v>1</v>
      </c>
      <c r="AE18" s="17"/>
      <c r="AF18" s="17">
        <f t="shared" ref="AF18:AF24" si="3">IF(AE18/AD18&gt;100%,100%,AE18/AD18)</f>
        <v>0</v>
      </c>
      <c r="AG18" s="18"/>
      <c r="AH18" s="18"/>
      <c r="AI18" s="42">
        <f>N18</f>
        <v>1</v>
      </c>
      <c r="AJ18" s="17"/>
      <c r="AK18" s="17">
        <f t="shared" ref="AK18:AK24" si="4">IF(AJ18/AI18&gt;100%,100%,AJ18/AI18)</f>
        <v>0</v>
      </c>
      <c r="AL18" s="18"/>
      <c r="AM18" s="18"/>
      <c r="AN18" s="98">
        <f>O18</f>
        <v>4</v>
      </c>
      <c r="AO18" s="70">
        <f>U18</f>
        <v>1</v>
      </c>
      <c r="AP18" s="99">
        <f t="shared" si="0"/>
        <v>0.25</v>
      </c>
      <c r="AQ18" s="70" t="s">
        <v>89</v>
      </c>
    </row>
    <row r="19" spans="1:43" s="3" customFormat="1" ht="15.75" x14ac:dyDescent="0.25">
      <c r="A19" s="22"/>
      <c r="B19" s="22"/>
      <c r="C19" s="22"/>
      <c r="D19" s="23" t="s">
        <v>91</v>
      </c>
      <c r="E19" s="22"/>
      <c r="F19" s="22"/>
      <c r="G19" s="22"/>
      <c r="H19" s="22"/>
      <c r="I19" s="22"/>
      <c r="J19" s="22"/>
      <c r="K19" s="24"/>
      <c r="L19" s="24"/>
      <c r="M19" s="24"/>
      <c r="N19" s="24"/>
      <c r="O19" s="24"/>
      <c r="P19" s="22"/>
      <c r="Q19" s="22"/>
      <c r="R19" s="22"/>
      <c r="S19" s="22"/>
      <c r="T19" s="43"/>
      <c r="U19" s="43"/>
      <c r="V19" s="82">
        <f>AVERAGE(V14:V18)*80%</f>
        <v>0.8</v>
      </c>
      <c r="W19" s="24"/>
      <c r="X19" s="24"/>
      <c r="Y19" s="24"/>
      <c r="Z19" s="24"/>
      <c r="AA19" s="24">
        <f>AVERAGE(AA14:AA18)*80%</f>
        <v>0</v>
      </c>
      <c r="AB19" s="24"/>
      <c r="AC19" s="24"/>
      <c r="AD19" s="43"/>
      <c r="AE19" s="43"/>
      <c r="AF19" s="43">
        <f>AVERAGE(AF14:AF18)*80%</f>
        <v>0</v>
      </c>
      <c r="AG19" s="24"/>
      <c r="AH19" s="24"/>
      <c r="AI19" s="43"/>
      <c r="AJ19" s="43"/>
      <c r="AK19" s="43">
        <f>AVERAGE(AK14:AK18)*80%</f>
        <v>0</v>
      </c>
      <c r="AL19" s="22"/>
      <c r="AM19" s="22"/>
      <c r="AN19" s="25"/>
      <c r="AO19" s="25"/>
      <c r="AP19" s="82">
        <f>AVERAGE(AP14:AP18)*80%</f>
        <v>0.36000000000000004</v>
      </c>
      <c r="AQ19" s="22"/>
    </row>
    <row r="20" spans="1:43" s="5" customFormat="1" ht="90" x14ac:dyDescent="0.25">
      <c r="A20" s="52">
        <v>7</v>
      </c>
      <c r="B20" s="52" t="s">
        <v>83</v>
      </c>
      <c r="C20" s="52" t="s">
        <v>92</v>
      </c>
      <c r="D20" s="52" t="s">
        <v>93</v>
      </c>
      <c r="E20" s="52" t="s">
        <v>94</v>
      </c>
      <c r="F20" s="52" t="s">
        <v>95</v>
      </c>
      <c r="G20" s="52" t="s">
        <v>96</v>
      </c>
      <c r="H20" s="52" t="s">
        <v>97</v>
      </c>
      <c r="I20" s="53" t="s">
        <v>51</v>
      </c>
      <c r="J20" s="52" t="s">
        <v>95</v>
      </c>
      <c r="K20" s="53" t="s">
        <v>98</v>
      </c>
      <c r="L20" s="54">
        <v>0.8</v>
      </c>
      <c r="M20" s="53" t="s">
        <v>98</v>
      </c>
      <c r="N20" s="54">
        <v>0.8</v>
      </c>
      <c r="O20" s="54">
        <v>0.8</v>
      </c>
      <c r="P20" s="52" t="s">
        <v>64</v>
      </c>
      <c r="Q20" s="52" t="s">
        <v>99</v>
      </c>
      <c r="R20" s="52" t="s">
        <v>100</v>
      </c>
      <c r="S20" s="52" t="s">
        <v>101</v>
      </c>
      <c r="T20" s="86" t="s">
        <v>98</v>
      </c>
      <c r="U20" s="89">
        <v>0</v>
      </c>
      <c r="V20" s="87" t="s">
        <v>120</v>
      </c>
      <c r="W20" s="84" t="s">
        <v>98</v>
      </c>
      <c r="X20" s="52" t="s">
        <v>102</v>
      </c>
      <c r="Y20" s="55">
        <v>0.8</v>
      </c>
      <c r="Z20" s="52" t="s">
        <v>102</v>
      </c>
      <c r="AA20" s="56">
        <v>0</v>
      </c>
      <c r="AB20" s="52" t="s">
        <v>102</v>
      </c>
      <c r="AC20" s="52" t="s">
        <v>102</v>
      </c>
      <c r="AD20" s="50" t="s">
        <v>98</v>
      </c>
      <c r="AE20" s="49" t="s">
        <v>102</v>
      </c>
      <c r="AF20" s="50" t="e">
        <v>#VALUE!</v>
      </c>
      <c r="AG20" s="52" t="s">
        <v>102</v>
      </c>
      <c r="AH20" s="52" t="s">
        <v>102</v>
      </c>
      <c r="AI20" s="51">
        <v>0.8</v>
      </c>
      <c r="AJ20" s="49" t="s">
        <v>102</v>
      </c>
      <c r="AK20" s="50">
        <v>0</v>
      </c>
      <c r="AL20" s="52" t="s">
        <v>102</v>
      </c>
      <c r="AM20" s="52" t="s">
        <v>102</v>
      </c>
      <c r="AN20" s="86">
        <v>0.8</v>
      </c>
      <c r="AO20" s="89">
        <v>0</v>
      </c>
      <c r="AP20" s="87">
        <f t="shared" si="0"/>
        <v>0</v>
      </c>
      <c r="AQ20" s="84" t="s">
        <v>98</v>
      </c>
    </row>
    <row r="21" spans="1:43" s="5" customFormat="1" ht="90" x14ac:dyDescent="0.25">
      <c r="A21" s="52">
        <v>7</v>
      </c>
      <c r="B21" s="52" t="s">
        <v>83</v>
      </c>
      <c r="C21" s="52" t="s">
        <v>103</v>
      </c>
      <c r="D21" s="52" t="s">
        <v>104</v>
      </c>
      <c r="E21" s="52" t="s">
        <v>94</v>
      </c>
      <c r="F21" s="52" t="s">
        <v>105</v>
      </c>
      <c r="G21" s="52" t="s">
        <v>106</v>
      </c>
      <c r="H21" s="52" t="s">
        <v>107</v>
      </c>
      <c r="I21" s="53" t="s">
        <v>73</v>
      </c>
      <c r="J21" s="52" t="s">
        <v>105</v>
      </c>
      <c r="K21" s="54">
        <v>0</v>
      </c>
      <c r="L21" s="54">
        <v>0.62</v>
      </c>
      <c r="M21" s="54">
        <v>0.19</v>
      </c>
      <c r="N21" s="54">
        <v>0.19</v>
      </c>
      <c r="O21" s="54">
        <v>1</v>
      </c>
      <c r="P21" s="52" t="s">
        <v>64</v>
      </c>
      <c r="Q21" s="52" t="s">
        <v>108</v>
      </c>
      <c r="R21" s="52" t="s">
        <v>109</v>
      </c>
      <c r="S21" s="52" t="s">
        <v>101</v>
      </c>
      <c r="T21" s="88">
        <v>0</v>
      </c>
      <c r="U21" s="89">
        <v>0</v>
      </c>
      <c r="V21" s="87" t="s">
        <v>120</v>
      </c>
      <c r="W21" s="84" t="s">
        <v>98</v>
      </c>
      <c r="X21" s="52" t="s">
        <v>102</v>
      </c>
      <c r="Y21" s="55">
        <v>0.25</v>
      </c>
      <c r="Z21" s="52" t="s">
        <v>102</v>
      </c>
      <c r="AA21" s="56">
        <v>0</v>
      </c>
      <c r="AB21" s="52" t="s">
        <v>102</v>
      </c>
      <c r="AC21" s="52" t="s">
        <v>102</v>
      </c>
      <c r="AD21" s="51">
        <v>0.25</v>
      </c>
      <c r="AE21" s="49" t="s">
        <v>102</v>
      </c>
      <c r="AF21" s="50">
        <v>0</v>
      </c>
      <c r="AG21" s="52" t="s">
        <v>102</v>
      </c>
      <c r="AH21" s="52" t="s">
        <v>102</v>
      </c>
      <c r="AI21" s="51">
        <v>0.25</v>
      </c>
      <c r="AJ21" s="49" t="s">
        <v>102</v>
      </c>
      <c r="AK21" s="50">
        <v>0</v>
      </c>
      <c r="AL21" s="52" t="s">
        <v>102</v>
      </c>
      <c r="AM21" s="52" t="s">
        <v>102</v>
      </c>
      <c r="AN21" s="86">
        <v>1</v>
      </c>
      <c r="AO21" s="89">
        <v>0</v>
      </c>
      <c r="AP21" s="87">
        <f t="shared" si="0"/>
        <v>0</v>
      </c>
      <c r="AQ21" s="84" t="s">
        <v>98</v>
      </c>
    </row>
    <row r="22" spans="1:43" s="5" customFormat="1" ht="120" x14ac:dyDescent="0.25">
      <c r="A22" s="52">
        <v>7</v>
      </c>
      <c r="B22" s="52" t="s">
        <v>83</v>
      </c>
      <c r="C22" s="52" t="s">
        <v>110</v>
      </c>
      <c r="D22" s="52" t="s">
        <v>111</v>
      </c>
      <c r="E22" s="52" t="s">
        <v>94</v>
      </c>
      <c r="F22" s="52" t="s">
        <v>112</v>
      </c>
      <c r="G22" s="52" t="s">
        <v>113</v>
      </c>
      <c r="H22" s="52" t="s">
        <v>114</v>
      </c>
      <c r="I22" s="53" t="s">
        <v>73</v>
      </c>
      <c r="J22" s="52" t="s">
        <v>112</v>
      </c>
      <c r="K22" s="53">
        <v>0</v>
      </c>
      <c r="L22" s="53">
        <v>1</v>
      </c>
      <c r="M22" s="53">
        <v>1</v>
      </c>
      <c r="N22" s="53">
        <v>0</v>
      </c>
      <c r="O22" s="53">
        <v>2</v>
      </c>
      <c r="P22" s="52" t="s">
        <v>64</v>
      </c>
      <c r="Q22" s="52" t="s">
        <v>115</v>
      </c>
      <c r="R22" s="52" t="s">
        <v>115</v>
      </c>
      <c r="S22" s="52" t="s">
        <v>116</v>
      </c>
      <c r="T22" s="85">
        <v>0</v>
      </c>
      <c r="U22" s="90">
        <v>0</v>
      </c>
      <c r="V22" s="87" t="s">
        <v>120</v>
      </c>
      <c r="W22" s="84" t="s">
        <v>98</v>
      </c>
      <c r="X22" s="52" t="s">
        <v>102</v>
      </c>
      <c r="Y22" s="56">
        <v>1</v>
      </c>
      <c r="Z22" s="52" t="s">
        <v>102</v>
      </c>
      <c r="AA22" s="56">
        <v>0</v>
      </c>
      <c r="AB22" s="52" t="s">
        <v>102</v>
      </c>
      <c r="AC22" s="52" t="s">
        <v>102</v>
      </c>
      <c r="AD22" s="50">
        <v>1</v>
      </c>
      <c r="AE22" s="49" t="s">
        <v>102</v>
      </c>
      <c r="AF22" s="50">
        <v>0</v>
      </c>
      <c r="AG22" s="52" t="s">
        <v>102</v>
      </c>
      <c r="AH22" s="52" t="s">
        <v>102</v>
      </c>
      <c r="AI22" s="50">
        <v>0</v>
      </c>
      <c r="AJ22" s="49" t="s">
        <v>102</v>
      </c>
      <c r="AK22" s="50" t="e">
        <v>#DIV/0!</v>
      </c>
      <c r="AL22" s="52" t="s">
        <v>102</v>
      </c>
      <c r="AM22" s="52" t="s">
        <v>102</v>
      </c>
      <c r="AN22" s="91">
        <v>2</v>
      </c>
      <c r="AO22" s="85">
        <v>0</v>
      </c>
      <c r="AP22" s="87">
        <f t="shared" si="0"/>
        <v>0</v>
      </c>
      <c r="AQ22" s="84" t="s">
        <v>98</v>
      </c>
    </row>
    <row r="23" spans="1:43" s="5" customFormat="1" hidden="1" x14ac:dyDescent="0.25">
      <c r="A23" s="26"/>
      <c r="B23" s="27"/>
      <c r="C23" s="26"/>
      <c r="D23" s="27"/>
      <c r="E23" s="27"/>
      <c r="F23" s="27"/>
      <c r="G23" s="27"/>
      <c r="H23" s="27"/>
      <c r="I23" s="28"/>
      <c r="J23" s="28"/>
      <c r="K23" s="29"/>
      <c r="L23" s="29"/>
      <c r="M23" s="29"/>
      <c r="N23" s="29"/>
      <c r="O23" s="29"/>
      <c r="P23" s="27"/>
      <c r="Q23" s="27"/>
      <c r="R23" s="27"/>
      <c r="S23" s="27"/>
      <c r="T23" s="42">
        <f>K23</f>
        <v>0</v>
      </c>
      <c r="U23" s="26"/>
      <c r="V23" s="17" t="e">
        <f t="shared" si="1"/>
        <v>#DIV/0!</v>
      </c>
      <c r="W23" s="27"/>
      <c r="X23" s="27"/>
      <c r="Y23" s="21">
        <f>L23</f>
        <v>0</v>
      </c>
      <c r="Z23" s="27"/>
      <c r="AA23" s="18" t="e">
        <f t="shared" si="2"/>
        <v>#DIV/0!</v>
      </c>
      <c r="AB23" s="27"/>
      <c r="AC23" s="27"/>
      <c r="AD23" s="42">
        <f>M23</f>
        <v>0</v>
      </c>
      <c r="AE23" s="26"/>
      <c r="AF23" s="17" t="e">
        <f t="shared" si="3"/>
        <v>#DIV/0!</v>
      </c>
      <c r="AG23" s="27"/>
      <c r="AH23" s="27"/>
      <c r="AI23" s="42">
        <f>N23</f>
        <v>0</v>
      </c>
      <c r="AJ23" s="26"/>
      <c r="AK23" s="17" t="e">
        <f t="shared" si="4"/>
        <v>#DIV/0!</v>
      </c>
      <c r="AL23" s="27"/>
      <c r="AM23" s="27"/>
      <c r="AN23" s="18">
        <f>O23</f>
        <v>0</v>
      </c>
      <c r="AO23" s="27"/>
      <c r="AP23" s="18" t="e">
        <f t="shared" si="0"/>
        <v>#DIV/0!</v>
      </c>
      <c r="AQ23" s="27"/>
    </row>
    <row r="24" spans="1:43" s="5" customFormat="1" hidden="1" x14ac:dyDescent="0.25">
      <c r="A24" s="26"/>
      <c r="B24" s="27"/>
      <c r="C24" s="26"/>
      <c r="D24" s="27"/>
      <c r="E24" s="27"/>
      <c r="F24" s="27"/>
      <c r="G24" s="27"/>
      <c r="H24" s="27"/>
      <c r="I24" s="28"/>
      <c r="J24" s="28"/>
      <c r="K24" s="30"/>
      <c r="L24" s="30"/>
      <c r="M24" s="30"/>
      <c r="N24" s="30"/>
      <c r="O24" s="30"/>
      <c r="P24" s="27"/>
      <c r="Q24" s="27"/>
      <c r="R24" s="27"/>
      <c r="S24" s="27"/>
      <c r="T24" s="42">
        <f>K24</f>
        <v>0</v>
      </c>
      <c r="U24" s="26"/>
      <c r="V24" s="17" t="e">
        <f t="shared" si="1"/>
        <v>#DIV/0!</v>
      </c>
      <c r="W24" s="27"/>
      <c r="X24" s="27"/>
      <c r="Y24" s="21">
        <f>L24</f>
        <v>0</v>
      </c>
      <c r="Z24" s="27"/>
      <c r="AA24" s="18" t="e">
        <f t="shared" si="2"/>
        <v>#DIV/0!</v>
      </c>
      <c r="AB24" s="27"/>
      <c r="AC24" s="27"/>
      <c r="AD24" s="42">
        <f>M24</f>
        <v>0</v>
      </c>
      <c r="AE24" s="26"/>
      <c r="AF24" s="17" t="e">
        <f t="shared" si="3"/>
        <v>#DIV/0!</v>
      </c>
      <c r="AG24" s="27"/>
      <c r="AH24" s="27"/>
      <c r="AI24" s="42">
        <f>N24</f>
        <v>0</v>
      </c>
      <c r="AJ24" s="26"/>
      <c r="AK24" s="17" t="e">
        <f t="shared" si="4"/>
        <v>#DIV/0!</v>
      </c>
      <c r="AL24" s="27"/>
      <c r="AM24" s="27"/>
      <c r="AN24" s="18">
        <f>O24</f>
        <v>0</v>
      </c>
      <c r="AO24" s="27"/>
      <c r="AP24" s="18" t="e">
        <f t="shared" si="0"/>
        <v>#DIV/0!</v>
      </c>
      <c r="AQ24" s="27"/>
    </row>
    <row r="25" spans="1:43" s="3" customFormat="1" ht="15.75" x14ac:dyDescent="0.25">
      <c r="A25" s="22"/>
      <c r="B25" s="22"/>
      <c r="C25" s="22"/>
      <c r="D25" s="31" t="s">
        <v>117</v>
      </c>
      <c r="E25" s="31"/>
      <c r="F25" s="31"/>
      <c r="G25" s="31"/>
      <c r="H25" s="31"/>
      <c r="I25" s="31"/>
      <c r="J25" s="31"/>
      <c r="K25" s="32"/>
      <c r="L25" s="32"/>
      <c r="M25" s="32"/>
      <c r="N25" s="32"/>
      <c r="O25" s="32"/>
      <c r="P25" s="31"/>
      <c r="Q25" s="22"/>
      <c r="R25" s="22"/>
      <c r="S25" s="22"/>
      <c r="T25" s="44"/>
      <c r="U25" s="44"/>
      <c r="V25" s="82">
        <v>0.2</v>
      </c>
      <c r="W25" s="22"/>
      <c r="X25" s="22"/>
      <c r="Y25" s="32"/>
      <c r="Z25" s="32"/>
      <c r="AA25" s="33" t="e">
        <f>AVERAGE(AA20:AA24)*20%</f>
        <v>#DIV/0!</v>
      </c>
      <c r="AB25" s="22"/>
      <c r="AC25" s="22"/>
      <c r="AD25" s="44"/>
      <c r="AE25" s="44"/>
      <c r="AF25" s="45" t="e">
        <f>AVERAGE(AF20:AF24)*20%</f>
        <v>#VALUE!</v>
      </c>
      <c r="AG25" s="22"/>
      <c r="AH25" s="22"/>
      <c r="AI25" s="44"/>
      <c r="AJ25" s="44"/>
      <c r="AK25" s="45" t="e">
        <f>AVERAGE(AK20:AK24)*20%</f>
        <v>#DIV/0!</v>
      </c>
      <c r="AL25" s="22"/>
      <c r="AM25" s="22"/>
      <c r="AN25" s="34"/>
      <c r="AO25" s="34"/>
      <c r="AP25" s="82">
        <v>0</v>
      </c>
      <c r="AQ25" s="22"/>
    </row>
    <row r="26" spans="1:43" s="4" customFormat="1" ht="18.75" x14ac:dyDescent="0.3">
      <c r="A26" s="35"/>
      <c r="B26" s="35"/>
      <c r="C26" s="35"/>
      <c r="D26" s="36" t="s">
        <v>118</v>
      </c>
      <c r="E26" s="35"/>
      <c r="F26" s="35"/>
      <c r="G26" s="35"/>
      <c r="H26" s="35"/>
      <c r="I26" s="35"/>
      <c r="J26" s="35"/>
      <c r="K26" s="37"/>
      <c r="L26" s="37"/>
      <c r="M26" s="37"/>
      <c r="N26" s="37"/>
      <c r="O26" s="37"/>
      <c r="P26" s="35"/>
      <c r="Q26" s="35"/>
      <c r="R26" s="35"/>
      <c r="S26" s="35"/>
      <c r="T26" s="46"/>
      <c r="U26" s="46"/>
      <c r="V26" s="83">
        <f>V19+V25</f>
        <v>1</v>
      </c>
      <c r="W26" s="35"/>
      <c r="X26" s="35"/>
      <c r="Y26" s="37"/>
      <c r="Z26" s="37"/>
      <c r="AA26" s="38" t="e">
        <f>AA19+AA25</f>
        <v>#DIV/0!</v>
      </c>
      <c r="AB26" s="35"/>
      <c r="AC26" s="35"/>
      <c r="AD26" s="46"/>
      <c r="AE26" s="46"/>
      <c r="AF26" s="47" t="e">
        <f>AF19+AF25</f>
        <v>#VALUE!</v>
      </c>
      <c r="AG26" s="35"/>
      <c r="AH26" s="35"/>
      <c r="AI26" s="46"/>
      <c r="AJ26" s="46"/>
      <c r="AK26" s="47" t="e">
        <f>AK19+AK25</f>
        <v>#DIV/0!</v>
      </c>
      <c r="AL26" s="35"/>
      <c r="AM26" s="35"/>
      <c r="AN26" s="39"/>
      <c r="AO26" s="39"/>
      <c r="AP26" s="92">
        <f>AP19+AP25</f>
        <v>0.36000000000000004</v>
      </c>
      <c r="AQ26" s="35"/>
    </row>
  </sheetData>
  <mergeCells count="20">
    <mergeCell ref="A1:J1"/>
    <mergeCell ref="K1:O1"/>
    <mergeCell ref="C11:E12"/>
    <mergeCell ref="F11:P12"/>
    <mergeCell ref="A2:J2"/>
    <mergeCell ref="A4:B8"/>
    <mergeCell ref="C4:D8"/>
    <mergeCell ref="E4:J4"/>
    <mergeCell ref="G8:J8"/>
    <mergeCell ref="AN11:AQ12"/>
    <mergeCell ref="A11:B12"/>
    <mergeCell ref="Q11:S12"/>
    <mergeCell ref="G5:J5"/>
    <mergeCell ref="G6:J6"/>
    <mergeCell ref="T11:X12"/>
    <mergeCell ref="Y11:AC12"/>
    <mergeCell ref="AD11:AH12"/>
    <mergeCell ref="AI11:AM12"/>
    <mergeCell ref="G7:J7"/>
    <mergeCell ref="G9:J9"/>
  </mergeCells>
  <dataValidations count="1">
    <dataValidation allowBlank="1" showInputMessage="1" showErrorMessage="1" error="Escriba un texto " promptTitle="Cualquier contenido" sqref="E13 E3:E10" xr:uid="{00000000-0002-0000-0000-000000000000}"/>
  </dataValidation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cols>
    <col min="1" max="1" width="34.5703125" bestFit="1" customWidth="1"/>
    <col min="2" max="256" width="11.42578125" customWidth="1"/>
  </cols>
  <sheetData>
    <row r="1" spans="1:1" x14ac:dyDescent="0.25">
      <c r="A1" t="s">
        <v>25</v>
      </c>
    </row>
    <row r="2" spans="1:1" x14ac:dyDescent="0.25">
      <c r="A2" t="s">
        <v>48</v>
      </c>
    </row>
    <row r="3" spans="1:1" x14ac:dyDescent="0.25">
      <c r="A3" t="s">
        <v>119</v>
      </c>
    </row>
    <row r="4" spans="1:1" x14ac:dyDescent="0.25">
      <c r="A4" t="s">
        <v>94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41BFFB4411CFC54CA6A3FA228255AE4E" ma:contentTypeVersion="14" ma:contentTypeDescription="Crear nuevo documento." ma:contentTypeScope="" ma:versionID="9adc6aef112ce374d4d3a5f2145baaab">
  <xsd:schema xmlns:xsd="http://www.w3.org/2001/XMLSchema" xmlns:xs="http://www.w3.org/2001/XMLSchema" xmlns:p="http://schemas.microsoft.com/office/2006/metadata/properties" xmlns:ns2="4d1d2e24-7be0-47eb-a1db-99cc6d75caff" xmlns:ns3="d6eaa91c-3afb-4015-aba1-5ff992c1a5ca" targetNamespace="http://schemas.microsoft.com/office/2006/metadata/properties" ma:root="true" ma:fieldsID="726275b6cf75e4812a1477c958f750fd" ns2:_="" ns3:_="">
    <xsd:import namespace="4d1d2e24-7be0-47eb-a1db-99cc6d75caff"/>
    <xsd:import namespace="d6eaa91c-3afb-4015-aba1-5ff992c1a5c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_Flow_SignoffStatus"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1d2e24-7be0-47eb-a1db-99cc6d75ca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Flow_SignoffStatus" ma:index="18" nillable="true" ma:displayName="Estado de aprobación" ma:internalName="Estado_x0020_de_x0020_aprobaci_x00f3_n">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6eaa91c-3afb-4015-aba1-5ff992c1a5ca"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65251AB-C88B-4079-B78F-2291AC2E7ABC}">
  <ds:schemaRefs>
    <ds:schemaRef ds:uri="http://schemas.microsoft.com/sharepoint/v3/contenttype/forms"/>
  </ds:schemaRefs>
</ds:datastoreItem>
</file>

<file path=customXml/itemProps2.xml><?xml version="1.0" encoding="utf-8"?>
<ds:datastoreItem xmlns:ds="http://schemas.openxmlformats.org/officeDocument/2006/customXml" ds:itemID="{9FC9A537-6340-403E-AE9D-33BDBA51BF4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1d2e24-7be0-47eb-a1db-99cc6d75caff"/>
    <ds:schemaRef ds:uri="d6eaa91c-3afb-4015-aba1-5ff992c1a5c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Listas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dc:creator>
  <cp:keywords/>
  <dc:description/>
  <cp:lastModifiedBy>Camilo Bautista Beltran</cp:lastModifiedBy>
  <cp:revision/>
  <dcterms:created xsi:type="dcterms:W3CDTF">2021-01-25T18:44:53Z</dcterms:created>
  <dcterms:modified xsi:type="dcterms:W3CDTF">2023-05-04T16:36:18Z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0x01010041BFFB4411CFC54CA6A3FA228255AE4E</vt:lpwstr>
  </property>
  <property fmtid="{D5CDD505-2E9C-101B-9397-08002B2CF9AE}" pid="3" name="Estado de aprobación">
    <vt:lpwstr/>
  </property>
</Properties>
</file>