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gobiernobogota-my.sharepoint.com/personal/yamile_espinosa_gobiernobogota_gov_co/Documents/VIGENCIA 2023/OFICINA DE PLANEACION/39. Planes de gestion Rvdos/Ajustados NC/"/>
    </mc:Choice>
  </mc:AlternateContent>
  <xr:revisionPtr revIDLastSave="167" documentId="8_{9536564B-60BD-47D3-9CA7-6805BA124DA0}" xr6:coauthVersionLast="47" xr6:coauthVersionMax="47" xr10:uidLastSave="{0210E9E3-DE2B-44C3-B477-6D2570AFBD04}"/>
  <bookViews>
    <workbookView xWindow="-120" yWindow="-120" windowWidth="29040" windowHeight="15840" xr2:uid="{00000000-000D-0000-FFFF-FFFF00000000}"/>
  </bookViews>
  <sheets>
    <sheet name="Hoja1" sheetId="1" r:id="rId1"/>
    <sheet name="Lista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4" i="1" l="1"/>
  <c r="T14" i="1"/>
  <c r="V14" i="1" s="1"/>
  <c r="V16" i="1" s="1"/>
  <c r="AN17" i="1"/>
  <c r="AN14" i="1"/>
  <c r="AP14" i="1"/>
  <c r="AP16" i="1" s="1"/>
  <c r="AI14" i="1"/>
  <c r="AK14" i="1"/>
  <c r="AK16" i="1" s="1"/>
  <c r="AI17" i="1"/>
  <c r="AK17" i="1" s="1"/>
  <c r="AN19" i="1"/>
  <c r="AN18" i="1"/>
  <c r="AN15" i="1"/>
  <c r="AP15" i="1" s="1"/>
  <c r="AI19" i="1"/>
  <c r="AK19" i="1" s="1"/>
  <c r="AI18" i="1"/>
  <c r="AK18" i="1" s="1"/>
  <c r="AI15" i="1"/>
  <c r="AK15" i="1" s="1"/>
  <c r="AD19" i="1"/>
  <c r="AF19" i="1" s="1"/>
  <c r="AD18" i="1"/>
  <c r="AF18" i="1" s="1"/>
  <c r="AD17" i="1"/>
  <c r="AF17" i="1" s="1"/>
  <c r="AF20" i="1" s="1"/>
  <c r="AD15" i="1"/>
  <c r="AF15" i="1" s="1"/>
  <c r="AD14" i="1"/>
  <c r="AF14" i="1" s="1"/>
  <c r="Y19" i="1"/>
  <c r="AA19" i="1"/>
  <c r="Y18" i="1"/>
  <c r="AA18" i="1"/>
  <c r="Y17" i="1"/>
  <c r="AA17" i="1"/>
  <c r="AA20" i="1" s="1"/>
  <c r="Y15" i="1"/>
  <c r="AA15" i="1"/>
  <c r="Y14" i="1"/>
  <c r="AA14" i="1"/>
  <c r="AA16" i="1" s="1"/>
  <c r="T15" i="1"/>
  <c r="V15" i="1" s="1"/>
  <c r="AK20" i="1" l="1"/>
  <c r="AK21" i="1" s="1"/>
  <c r="AF16" i="1"/>
  <c r="AF21" i="1" s="1"/>
  <c r="AA21" i="1"/>
  <c r="AP21" i="1"/>
  <c r="V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charset val="1"/>
          </rPr>
          <t>Cuadro que resume los cambios realizados de una versión a otra</t>
        </r>
      </text>
    </comment>
    <comment ref="E5" authorId="0" shapeId="0" xr:uid="{00000000-0006-0000-0000-000002000000}">
      <text>
        <r>
          <rPr>
            <b/>
            <sz val="9"/>
            <color indexed="81"/>
            <rFont val="Tahoma"/>
            <charset val="1"/>
          </rPr>
          <t xml:space="preserve">Número consecutivo de la versión generada </t>
        </r>
      </text>
    </comment>
    <comment ref="F5" authorId="0" shapeId="0" xr:uid="{00000000-0006-0000-0000-000003000000}">
      <text>
        <r>
          <rPr>
            <b/>
            <sz val="9"/>
            <color indexed="81"/>
            <rFont val="Tahoma"/>
            <charset val="1"/>
          </rPr>
          <t>Fecha de la versión generada</t>
        </r>
      </text>
    </comment>
    <comment ref="G5" authorId="0" shapeId="0" xr:uid="{00000000-0006-0000-0000-000004000000}">
      <text>
        <r>
          <rPr>
            <b/>
            <sz val="9"/>
            <color indexed="81"/>
            <rFont val="Tahoma"/>
            <charset val="1"/>
          </rPr>
          <t>Breve descripción del cambio realizado en la nueva versión</t>
        </r>
      </text>
    </comment>
    <comment ref="A13" authorId="0" shapeId="0" xr:uid="{00000000-0006-0000-0000-000005000000}">
      <text>
        <r>
          <rPr>
            <b/>
            <sz val="9"/>
            <color indexed="81"/>
            <rFont val="Tahoma"/>
            <charset val="1"/>
          </rPr>
          <t>Incluya el número del objetivo estratégico, de acuerdo con lo adoptado en el Plan Estratégico Institucional</t>
        </r>
      </text>
    </comment>
    <comment ref="B13" authorId="0" shapeId="0" xr:uid="{00000000-0006-0000-0000-000006000000}">
      <text>
        <r>
          <rPr>
            <b/>
            <sz val="9"/>
            <color indexed="81"/>
            <rFont val="Tahoma"/>
            <charset val="1"/>
          </rPr>
          <t>Incluya el objetivo estratégico, de acuerdo con lo adoptado en el Plan Estratégico Institucional, al cual se asocia la meta</t>
        </r>
      </text>
    </comment>
    <comment ref="C13" authorId="0" shapeId="0" xr:uid="{00000000-0006-0000-0000-000007000000}">
      <text>
        <r>
          <rPr>
            <b/>
            <sz val="9"/>
            <color indexed="81"/>
            <rFont val="Tahoma"/>
            <charset val="1"/>
          </rPr>
          <t>Escriba el número de la meta, en orden consecutivo</t>
        </r>
      </text>
    </comment>
    <comment ref="D13" authorId="0" shapeId="0" xr:uid="{00000000-0006-0000-0000-000008000000}">
      <text>
        <r>
          <rPr>
            <b/>
            <sz val="9"/>
            <color indexed="81"/>
            <rFont val="Tahoma"/>
            <charset val="1"/>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3" authorId="0" shapeId="0" xr:uid="{00000000-0006-0000-0000-000009000000}">
      <text>
        <r>
          <rPr>
            <b/>
            <sz val="9"/>
            <color indexed="81"/>
            <rFont val="Tahoma"/>
            <family val="2"/>
          </rPr>
          <t xml:space="preserve">Seleccione la opción que corresponda
</t>
        </r>
      </text>
    </comment>
    <comment ref="F13" authorId="0" shapeId="0" xr:uid="{00000000-0006-0000-0000-00000A000000}">
      <text>
        <r>
          <rPr>
            <b/>
            <sz val="9"/>
            <color indexed="81"/>
            <rFont val="Tahoma"/>
            <family val="2"/>
          </rPr>
          <t>Indique un nombre corto que refleje lo que pretende medir. 
Ej. Porcentaje de giros acumulados</t>
        </r>
      </text>
    </comment>
    <comment ref="G13"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3" authorId="0" shapeId="0" xr:uid="{00000000-0006-0000-0000-00000C000000}">
      <text>
        <r>
          <rPr>
            <b/>
            <sz val="9"/>
            <color indexed="81"/>
            <rFont val="Tahoma"/>
            <charset val="1"/>
          </rPr>
          <t>Valor inicial que se toma como referencia para comparar el avance de la meta. Es imporante indicar la magnitud, unidad de medida y la vigencia en la cual se obtuvo</t>
        </r>
      </text>
    </comment>
    <comment ref="I13"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3"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3" authorId="0" shapeId="0" xr:uid="{00000000-0006-0000-0000-00000F000000}">
      <text>
        <r>
          <rPr>
            <b/>
            <sz val="9"/>
            <color indexed="81"/>
            <rFont val="Tahoma"/>
            <family val="2"/>
          </rPr>
          <t xml:space="preserve">Indique la magnitud programada para el trimestre.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Indique la programación total de la vigencia. 
Debe ser coherente con la meta.</t>
        </r>
      </text>
    </comment>
    <comment ref="P13" authorId="0" shapeId="0" xr:uid="{00000000-0006-0000-0000-000014000000}">
      <text>
        <r>
          <rPr>
            <b/>
            <sz val="9"/>
            <color indexed="81"/>
            <rFont val="Tahoma"/>
            <family val="2"/>
          </rPr>
          <t xml:space="preserve">Indique el tipo de indicador: 
- Eficancia 
- Eficiencia 
- Efectividad </t>
        </r>
      </text>
    </comment>
    <comment ref="Q13" authorId="0" shapeId="0" xr:uid="{00000000-0006-0000-0000-000015000000}">
      <text>
        <r>
          <rPr>
            <b/>
            <sz val="9"/>
            <color indexed="81"/>
            <rFont val="Tahoma"/>
            <family val="2"/>
          </rPr>
          <t>Indique la evidencia a presentar del cumplimiento de la meta. Se debe redactar de forma concreta y coherente con la meta</t>
        </r>
      </text>
    </comment>
    <comment ref="R13"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3" authorId="0" shapeId="0" xr:uid="{00000000-0006-0000-0000-000017000000}">
      <text>
        <r>
          <rPr>
            <b/>
            <sz val="9"/>
            <color indexed="81"/>
            <rFont val="Tahoma"/>
            <family val="2"/>
          </rPr>
          <t>Indique el área y grupo de trabajo (si se tiene), responsable de cumplir o ejecutar la meta</t>
        </r>
      </text>
    </comment>
    <comment ref="T13" authorId="0" shapeId="0" xr:uid="{00000000-0006-0000-0000-000018000000}">
      <text>
        <r>
          <rPr>
            <b/>
            <sz val="9"/>
            <color indexed="81"/>
            <rFont val="Tahoma"/>
            <family val="2"/>
          </rPr>
          <t>Indique la magnitud programada</t>
        </r>
      </text>
    </comment>
    <comment ref="U13" authorId="0" shapeId="0" xr:uid="{00000000-0006-0000-0000-000019000000}">
      <text>
        <r>
          <rPr>
            <b/>
            <sz val="9"/>
            <color indexed="81"/>
            <rFont val="Tahoma"/>
            <family val="2"/>
          </rPr>
          <t>Indique la magnitud ejecutada. Corresponde al resultado de medir el indicador de la meta</t>
        </r>
      </text>
    </comment>
    <comment ref="V13"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3" authorId="0" shapeId="0" xr:uid="{00000000-0006-0000-0000-00001B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3" authorId="0" shapeId="0" xr:uid="{00000000-0006-0000-0000-00001C000000}">
      <text>
        <r>
          <rPr>
            <b/>
            <sz val="9"/>
            <color indexed="81"/>
            <rFont val="Tahoma"/>
            <charset val="1"/>
          </rPr>
          <t xml:space="preserve">Indicar el nombre concreto de la evidencia aportada. </t>
        </r>
      </text>
    </comment>
    <comment ref="Y13" authorId="0" shapeId="0" xr:uid="{00000000-0006-0000-0000-00001D000000}">
      <text>
        <r>
          <rPr>
            <b/>
            <sz val="9"/>
            <color indexed="81"/>
            <rFont val="Tahoma"/>
            <family val="2"/>
          </rPr>
          <t>Indique la magnitud programada</t>
        </r>
      </text>
    </comment>
    <comment ref="Z13" authorId="0" shapeId="0" xr:uid="{00000000-0006-0000-0000-00001E000000}">
      <text>
        <r>
          <rPr>
            <b/>
            <sz val="9"/>
            <color indexed="81"/>
            <rFont val="Tahoma"/>
            <family val="2"/>
          </rPr>
          <t>Indique la magnitud ejecutada. Corresponde al resultado de medir el indicador de la meta</t>
        </r>
      </text>
    </comment>
    <comment ref="AA13"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3" authorId="0" shapeId="0" xr:uid="{00000000-0006-0000-0000-000020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3" authorId="0" shapeId="0" xr:uid="{00000000-0006-0000-0000-000021000000}">
      <text>
        <r>
          <rPr>
            <b/>
            <sz val="9"/>
            <color indexed="81"/>
            <rFont val="Tahoma"/>
            <charset val="1"/>
          </rPr>
          <t xml:space="preserve">Indicar el nombre concreto de la evidencia aportada. </t>
        </r>
      </text>
    </comment>
    <comment ref="AD13" authorId="0" shapeId="0" xr:uid="{00000000-0006-0000-0000-000022000000}">
      <text>
        <r>
          <rPr>
            <b/>
            <sz val="9"/>
            <color indexed="81"/>
            <rFont val="Tahoma"/>
            <family val="2"/>
          </rPr>
          <t>Indique la magnitud programada</t>
        </r>
      </text>
    </comment>
    <comment ref="AE13" authorId="0" shapeId="0" xr:uid="{00000000-0006-0000-0000-000023000000}">
      <text>
        <r>
          <rPr>
            <b/>
            <sz val="9"/>
            <color indexed="81"/>
            <rFont val="Tahoma"/>
            <family val="2"/>
          </rPr>
          <t>Indique la magnitud ejecutada. Corresponde al resultado de medir el indicador de la meta</t>
        </r>
      </text>
    </comment>
    <comment ref="AF13"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3" authorId="0" shapeId="0" xr:uid="{00000000-0006-0000-0000-000025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3" authorId="0" shapeId="0" xr:uid="{00000000-0006-0000-0000-000026000000}">
      <text>
        <r>
          <rPr>
            <b/>
            <sz val="9"/>
            <color indexed="81"/>
            <rFont val="Tahoma"/>
            <charset val="1"/>
          </rPr>
          <t xml:space="preserve">Indicar el nombre concreto de la evidencia aportada. </t>
        </r>
      </text>
    </comment>
    <comment ref="AI13" authorId="0" shapeId="0" xr:uid="{00000000-0006-0000-0000-000027000000}">
      <text>
        <r>
          <rPr>
            <b/>
            <sz val="9"/>
            <color indexed="81"/>
            <rFont val="Tahoma"/>
            <family val="2"/>
          </rPr>
          <t>Indique la magnitud programada</t>
        </r>
      </text>
    </comment>
    <comment ref="AJ13" authorId="0" shapeId="0" xr:uid="{00000000-0006-0000-0000-000028000000}">
      <text>
        <r>
          <rPr>
            <b/>
            <sz val="9"/>
            <color indexed="81"/>
            <rFont val="Tahoma"/>
            <family val="2"/>
          </rPr>
          <t>Indique la magnitud ejecutada. Corresponde al resultado de medir el indicador de la meta</t>
        </r>
      </text>
    </comment>
    <comment ref="AK13"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3" authorId="0" shapeId="0" xr:uid="{00000000-0006-0000-0000-00002A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3" authorId="0" shapeId="0" xr:uid="{00000000-0006-0000-0000-00002B000000}">
      <text>
        <r>
          <rPr>
            <b/>
            <sz val="9"/>
            <color indexed="81"/>
            <rFont val="Tahoma"/>
            <charset val="1"/>
          </rPr>
          <t xml:space="preserve">Indicar el nombre concreto de la evidencia aportada. </t>
        </r>
      </text>
    </comment>
    <comment ref="AN13" authorId="0" shapeId="0" xr:uid="{00000000-0006-0000-0000-00002C000000}">
      <text>
        <r>
          <rPr>
            <b/>
            <sz val="9"/>
            <color indexed="81"/>
            <rFont val="Tahoma"/>
            <charset val="1"/>
          </rPr>
          <t>Indique la magnitud total programada para la vigencia</t>
        </r>
      </text>
    </comment>
    <comment ref="AO13" authorId="0" shapeId="0" xr:uid="{00000000-0006-0000-0000-00002D000000}">
      <text>
        <r>
          <rPr>
            <b/>
            <sz val="9"/>
            <color indexed="81"/>
            <rFont val="Tahoma"/>
            <family val="2"/>
          </rPr>
          <t xml:space="preserve">Indique la magnitud ejecutada acumulada para la vigencia </t>
        </r>
      </text>
    </comment>
    <comment ref="AP13"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3" authorId="0" shapeId="0" xr:uid="{00000000-0006-0000-0000-00002F000000}">
      <text>
        <r>
          <rPr>
            <b/>
            <sz val="9"/>
            <color indexed="81"/>
            <rFont val="Tahoma"/>
            <charset val="1"/>
          </rPr>
          <t>Es la descripción detallada de los avances y logros obtenidos con la ejecución de la meta acumulados para la vigencia</t>
        </r>
      </text>
    </comment>
    <comment ref="D16" authorId="0" shapeId="0" xr:uid="{00000000-0006-0000-0000-000030000000}">
      <text>
        <r>
          <rPr>
            <b/>
            <sz val="9"/>
            <color indexed="81"/>
            <rFont val="Tahoma"/>
            <family val="2"/>
          </rPr>
          <t>Promedio obtenido para el periodo x 80%</t>
        </r>
      </text>
    </comment>
    <comment ref="D20" authorId="0" shapeId="0" xr:uid="{00000000-0006-0000-0000-000031000000}">
      <text>
        <r>
          <rPr>
            <b/>
            <sz val="9"/>
            <color indexed="81"/>
            <rFont val="Tahoma"/>
            <family val="2"/>
          </rPr>
          <t>Promedio obtenido en las metas transversales para el periodo x 20%</t>
        </r>
      </text>
    </comment>
    <comment ref="D21" authorId="0" shapeId="0" xr:uid="{00000000-0006-0000-0000-000032000000}">
      <text>
        <r>
          <rPr>
            <b/>
            <sz val="9"/>
            <color indexed="81"/>
            <rFont val="Tahoma"/>
            <charset val="1"/>
          </rPr>
          <t>Sumatoria del total de metas técnicas y metas transversales</t>
        </r>
      </text>
    </comment>
  </commentList>
</comments>
</file>

<file path=xl/sharedStrings.xml><?xml version="1.0" encoding="utf-8"?>
<sst xmlns="http://schemas.openxmlformats.org/spreadsheetml/2006/main" count="154" uniqueCount="108">
  <si>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COMUNICACIÓN ESTRATÉGICA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</si>
  <si>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6
</t>
    </r>
    <r>
      <rPr>
        <b/>
        <sz val="11"/>
        <color indexed="8"/>
        <rFont val="Calibri Light"/>
        <family val="2"/>
      </rPr>
      <t xml:space="preserve">Vigencia desde: </t>
    </r>
    <r>
      <rPr>
        <sz val="11"/>
        <color indexed="8"/>
        <rFont val="Calibri Light"/>
        <family val="2"/>
      </rPr>
      <t xml:space="preserve">23 de enero de 2023
</t>
    </r>
    <r>
      <rPr>
        <b/>
        <sz val="11"/>
        <color indexed="8"/>
        <rFont val="Calibri Light"/>
        <family val="2"/>
      </rPr>
      <t xml:space="preserve">Caso HOLA: </t>
    </r>
    <r>
      <rPr>
        <sz val="11"/>
        <color indexed="8"/>
        <rFont val="Calibri Light"/>
        <family val="2"/>
      </rPr>
      <t>291736</t>
    </r>
  </si>
  <si>
    <t>VIGENCIA DE LA PLANEACIÓN 2023</t>
  </si>
  <si>
    <t>DEPENDENCIAS ASOCIADAS</t>
  </si>
  <si>
    <t>Oficina Asesora de Comunicaciones</t>
  </si>
  <si>
    <t>CONTROL DE CAMBIOS</t>
  </si>
  <si>
    <t>VERSIÓN</t>
  </si>
  <si>
    <t>FECHA</t>
  </si>
  <si>
    <t>DESCRIPCIÓN DE LA MODIFICACIÓN</t>
  </si>
  <si>
    <t>27 de enero 2023</t>
  </si>
  <si>
    <t>Publicación del plan de gestión aprobado. Caso HOLA: 292285</t>
  </si>
  <si>
    <t>28 de febrero de 2023</t>
  </si>
  <si>
    <t>De conformidad con el memorando No. 20231400048613 del 15 de febrero de 2022, la Oficina Asesora de Comunicaciones presentó el cronograma de actualización documental asociado a la meta transversal No. 2. En consecuencia, se actualiza la programación trimestral de dicha meta. Caso Hola No. 303801</t>
  </si>
  <si>
    <t>28 de abril de 2023</t>
  </si>
  <si>
    <t>Para el primer trimestre de la vigencia 2023, el Plan de Gestión del proceso Comunicación Estratégica alcanzó un nivel de desempeño del 100,00% y 28,00%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</si>
  <si>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</si>
  <si>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</si>
  <si>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</si>
  <si>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</si>
  <si>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</si>
  <si>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</si>
  <si>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</si>
  <si>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</si>
  <si>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</si>
  <si>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</si>
  <si>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</si>
  <si>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</si>
  <si>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</si>
  <si>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</si>
  <si>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</si>
  <si>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</si>
  <si>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</si>
  <si>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</si>
  <si>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</si>
  <si>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</si>
  <si>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</si>
  <si>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</si>
  <si>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</si>
  <si>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</si>
  <si>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</si>
  <si>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</si>
  <si>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</si>
  <si>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</si>
  <si>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</si>
  <si>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</si>
  <si>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</si>
  <si>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</si>
  <si>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</si>
  <si>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</si>
  <si>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</si>
  <si>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Implementar al 100% una estrategia de comunicación externa que permita divulgar y visibilizar la gestión institucional de las diferentes áreas misionales y presentar a la ciudadanía los logros y resultados obtenidos durante el cuatrienio por la Secretaría Distrital de Gobierno. </t>
  </si>
  <si>
    <t xml:space="preserve">Gestión </t>
  </si>
  <si>
    <t xml:space="preserve">Estrategia de Comunicación Externa </t>
  </si>
  <si>
    <t xml:space="preserve">(Número de temáticas de comunicación externa implementadas/ número de temáticas de comunicación externa priorizadas para el periodo) * peso ponderado * 100 </t>
  </si>
  <si>
    <t>Suma</t>
  </si>
  <si>
    <t>Porcentaje de la estrategia de comunicación externa</t>
  </si>
  <si>
    <t>Eficacia</t>
  </si>
  <si>
    <t xml:space="preserve">Informe en word de la Estrategia de Comunicación Externa y sus temáticas implementadas con los soportes de la implementación </t>
  </si>
  <si>
    <t xml:space="preserve">Canales Institucionales externos </t>
  </si>
  <si>
    <t>Oficina Asesora de Comunicaciones - Equipo de Comunicación Externa</t>
  </si>
  <si>
    <r>
      <rPr>
        <sz val="11"/>
        <color rgb="FF000000"/>
        <rFont val="Calibri Light"/>
      </rPr>
      <t xml:space="preserve">Durante el primer trimestre de la vigencia 2023 se ha diseñado la estrategia macro de Comunicación Externa </t>
    </r>
    <r>
      <rPr>
        <b/>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La estrategia tiene como objetivo</t>
    </r>
    <r>
      <rPr>
        <sz val="11"/>
        <color rgb="FF000000"/>
        <rFont val="Calibri Light"/>
      </rPr>
      <t xml:space="preserve">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	</t>
    </r>
    <r>
      <rPr>
        <b/>
        <sz val="11"/>
        <color rgb="FF000000"/>
        <rFont val="Calibri Light"/>
      </rPr>
      <t xml:space="preserve">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t>
    </r>
    <r>
      <rPr>
        <b/>
        <sz val="11"/>
        <color rgb="FF000000"/>
        <rFont val="Calibri Light"/>
      </rPr>
      <t xml:space="preserve">Impacto de la Estrategia de Comunicación Externa: 
</t>
    </r>
    <r>
      <rPr>
        <sz val="11"/>
        <color rgb="FF000000"/>
        <rFont val="Calibri Light"/>
      </rPr>
      <t xml:space="preserve">
•Durante el primer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938.382</t>
    </r>
    <r>
      <rPr>
        <sz val="11"/>
        <color rgb="FF000000"/>
        <rFont val="Calibri Light"/>
      </rPr>
      <t xml:space="preserve"> visitas a la página web de la entidad con un promedio mensual de </t>
    </r>
    <r>
      <rPr>
        <b/>
        <sz val="11"/>
        <color rgb="FF000000"/>
        <rFont val="Calibri Light"/>
      </rPr>
      <t xml:space="preserve">312.794.     </t>
    </r>
    <r>
      <rPr>
        <sz val="11"/>
        <color rgb="FF000000"/>
        <rFont val="Calibri Light"/>
      </rPr>
      <t xml:space="preserve"> 
En cuanto a las redes sociales, en cada una de ellas crecimos durante el primer trimestre de la vigencia 2023 de la siguiente manera: 
•	</t>
    </r>
    <r>
      <rPr>
        <b/>
        <sz val="11"/>
        <color rgb="FF000000"/>
        <rFont val="Calibri Light"/>
      </rPr>
      <t xml:space="preserve">Twitter:  2.665 nuevos seguidores 
•	Facebook: 807 nuevos fans
•	Instagram: 1.318 nuevos seguidores 
•	Tik Tok:  72 nuevos seguidores 
•	You Tube: 60 nuevos suscriptores al canal 
•	Vistas en You Tube:  149 visualizaciones
</t>
    </r>
    <r>
      <rPr>
        <sz val="11"/>
        <color rgb="FF000000"/>
        <rFont val="Calibri Light"/>
      </rPr>
      <t xml:space="preserve">
En cuanto a los registros en medios, el monitoreo manual refleja que tuvimos </t>
    </r>
    <r>
      <rPr>
        <b/>
        <sz val="11"/>
        <color rgb="FF000000"/>
        <rFont val="Calibri Light"/>
      </rPr>
      <t>228 notas positivas</t>
    </r>
    <r>
      <rPr>
        <sz val="11"/>
        <color rgb="FF000000"/>
        <rFont val="Calibri Light"/>
      </rPr>
      <t xml:space="preserve"> en los medios de comunicación, durante el primer trimestre del año, lo cual permite evidenciar la importancia de los temas de Gobierno para la ciudadanía y el mejoramiento de la percepción de los medios frente a la labor realizada por la entidad, lo que contribuye al posicionamiento de su imagen corporativa. </t>
    </r>
  </si>
  <si>
    <t xml:space="preserve">Informe en word de la estrategia de Comunicación Externa y sus temáticas implementadas durante el primer trimestre del año y sus soportes. </t>
  </si>
  <si>
    <t xml:space="preserve">Durante el primer trimestre la estrategia ha tenido un impacto favorable y nuestros canales de comunicación institucionales externos como la página web y las redes sociales han presentado un buen tráfico y consumo, es así como hemos tenido en este trimestre alrededor de  938.382 visitas a la página web de la entidad con un promedio mensual de 312.794.      
En cuanto a las redes sociales, en cada una de ellas crecimos durante el primer trimestre de la vigencia 2023 de la siguiente manera: 
•	Twitter:  2.665 nuevos seguidores 
•	Facebook: 807 nuevos fans
•	Instagram: 1.318 nuevos seguidores 
•	Tik Tok:  72 nuevos seguidores 
•	You Tube: 60 nuevos suscriptores al canal 
•	Vistas en You Tube:  149 visualizaciones
En cuanto a los registros en medios, el monitoreo manual refleja que tuvimos 228 notas positivas en los medios de comunicación, durante el primer trimestre del año, lo cual permite evidenciar la importancia de los temas de Gobierno para la ciudadanía y el mejoramiento de la percepción de los medios frente a la labor realizada por la entidad, lo que contribuye al posicionamiento de su imagen corporativa. </t>
  </si>
  <si>
    <t>2</t>
  </si>
  <si>
    <t xml:space="preserve">Diseñar e Implementar al 100% una estrategia de comunicación interna que contribuya a mejorar la comunicación organizacional y permita visibilizar los logros y resultados institucionales obtenidos durante el cuatrienio por la entidad y sus equipos de trabajo. </t>
  </si>
  <si>
    <t>Estrategia de Comunicación Interna</t>
  </si>
  <si>
    <t xml:space="preserve">(Número de temáticas de comunicación interna implementadas/ número de temáticas de comunicación interna priorizadas para el periodo) * peso ponderado * 100 </t>
  </si>
  <si>
    <t>Porcentaje de la estrategia de comunicación interna</t>
  </si>
  <si>
    <t>Informe en word de la estrategia de comunicación Interna y sus temáticas implementadas con los soportes de la implementación.</t>
  </si>
  <si>
    <t xml:space="preserve">Canales Institucionales internos </t>
  </si>
  <si>
    <t xml:space="preserve">Oficina Asesora de Comunicaciones - Equipo de Comunicación interna </t>
  </si>
  <si>
    <r>
      <rPr>
        <sz val="11"/>
        <color rgb="FF000000"/>
        <rFont val="Calibri Light"/>
      </rPr>
      <t xml:space="preserve">Durante el primer trimestre de la vigencia 2023, se diseñó y se dio inicio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Objetivo: </t>
    </r>
    <r>
      <rPr>
        <sz val="11"/>
        <color rgb="FF000000"/>
        <rFont val="Calibri Light"/>
      </rPr>
      <t xml:space="preserve">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
    </r>
    <r>
      <rPr>
        <b/>
        <sz val="11"/>
        <color rgb="FF000000"/>
        <rFont val="Calibri Light"/>
      </rPr>
      <t xml:space="preserve">Trabajo Inteligente: Personas, Espacios, medio Ambiente y Tecnología.
•	Estrategia Antisoborno
•	Gestión Ambiental: ahorro del agua, ahorro de energía, uso del papel, manejo de residuos y movilidad sostenible. 
</t>
    </r>
    <r>
      <rPr>
        <sz val="11"/>
        <color rgb="FF000000"/>
        <rFont val="Calibri Light"/>
      </rPr>
      <t xml:space="preserve">•	</t>
    </r>
    <r>
      <rPr>
        <b/>
        <sz val="11"/>
        <color rgb="FF000000"/>
        <rFont val="Calibri Light"/>
      </rPr>
      <t>Implementación de Campañas Internas.</t>
    </r>
    <r>
      <rPr>
        <sz val="11"/>
        <color rgb="FF000000"/>
        <rFont val="Calibri Light"/>
      </rPr>
      <t xml:space="preserve"> 
•	</t>
    </r>
    <r>
      <rPr>
        <b/>
        <sz val="11"/>
        <color rgb="FF000000"/>
        <rFont val="Calibri Light"/>
      </rPr>
      <t>Rendición de Cuentas y Transparencia.
•	Gobernamos 2023
•	Noticias de las Localidades. 
•	Plan de Bienestar 
•	Seguridad y Salud en el Trabajo. 
•	Espacio Pet Friendly
•	Día del Servidor Público
•	Evento Cierre de Gestión 
•	Salas de Lactancia 
•	Celebración de Días Especiales:</t>
    </r>
    <r>
      <rPr>
        <sz val="11"/>
        <color rgb="FF000000"/>
        <rFont val="Calibri Light"/>
      </rPr>
      <t xml:space="preserve"> </t>
    </r>
    <r>
      <rPr>
        <b/>
        <sz val="11"/>
        <color rgb="FF000000"/>
        <rFont val="Calibri Light"/>
      </rPr>
      <t xml:space="preserve">Día de la Mujer, Día del Hombre, Día del Niño, Día de la Secretaría, Día del Conductor, Cumpleaños de Bogotá. 
</t>
    </r>
    <r>
      <rPr>
        <sz val="11"/>
        <color rgb="FF000000"/>
        <rFont val="Calibri Light"/>
      </rPr>
      <t xml:space="preserve">
</t>
    </r>
    <r>
      <rPr>
        <b/>
        <sz val="11"/>
        <color rgb="FF000000"/>
        <rFont val="Calibri Light"/>
      </rPr>
      <t xml:space="preserve">Impacto de la Estrategia de Comunicación Interna: 
</t>
    </r>
    <r>
      <rPr>
        <sz val="11"/>
        <color rgb="FF000000"/>
        <rFont val="Calibri Light"/>
      </rPr>
      <t xml:space="preserve">Durante el primer trimestre de 2023, la estrategia ha tenido un impacto favorable a nivel interno y es así como se ve reflejado en las estadísticas de nuestros canales institucionales internos como la Intranet y la cuenta privada de Instagram @Somos.Gobierno. 
En intranet hemos registrado cerca de 832.128                  visitas en el trimestre, con un promedio mensual de 277.376. En la sección de noticias hemos tenido 42.483 visitas durante el trimestre y un promedio de tiempo de lectura mensual de 5 minutos,  y en la sección de Trabajo Inteligente 291 visitas en el primer trimestre de 2023. 
En cuanto a la red social interna, en la cuenta privada de Instagram  @Somos.Gobierno, hemos alcanzado un total de 442 miembros, cifra importante si se tiene en cuenta que para inicios de la vigencia 2022 contábamos solo con la mitad en número de seguidores y el trabajo que se ha realizado en la generación de nuevos contenidos y mensajes atractivos con las estrategias digitales para cautivar audiencias han contribuido a generar este aumento. </t>
    </r>
  </si>
  <si>
    <t xml:space="preserve">Informe en word de la estrategia de Comunicación Interna y sus temáticas implementadas durante el primer trimestre del año y sus soportes. </t>
  </si>
  <si>
    <t xml:space="preserve">Durante el primer trimestre de la vigencia 2023, se diseñó y se dio inicio a la implementación de la estrategia macro de Comunicación Interna “Somos Gobierno y Este es Nuestro Legado”, la cual está enfocada en contribuir a mejorar la comunicación organizacional y visibilizar los logros y resultados institucionales obtenidos durante el cuatrienio por la entidad y sus equipos de trabajo.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Trabajo Inteligente: Personas, Espacios, medio Ambiente y Tecnología.
•	Estrategia Antisoborno
•	Gestión Ambiental: ahorro del agua, ahorro de energía, uso del papel, manejo de residuos y movilidad sostenible. 
•	Implementación de Campañas Internas. 
•	Rendición de Cuentas y Transparencia.
•	Gobernamos 2023
•	Noticias de las Localidades. 
•	Plan de Bienestar 
•	Seguridad y Salud en el Trabajo. 
•	Espacio Pet Friendly
•	Día del Servidor Público
•	Evento Cierre de Gestión 
•	Salas de Lactancia 
•	Celebración de Días Especiales: Día de la Mujer, Día del Hombre, Día del Niño, Día de la Secretaría, Día del Conductor, Cumpleaños de Bogotá. 
Impacto de la Estrategia de Comunicación Interna: 
Durante el primer trimestre de 2023, la estrategia ha tenido un impacto favorable a nivel interno y es así como se ve reflejado en las estadísticas de nuestros canales institucionales internos como la Intranet y la cuenta privada de Instagram @Somos.Gobierno. 
En intranet hemos registrado cerca de 832.128                  visitas en el trimestre, con un promedio mensual de 277.376. En la sección de noticias hemos tenido 42.483 visitas durante el trimestre y un promedio de tiempo de lectura mensual de 5 minutos,  y en la sección de Trabajo Inteligente 291 visitas en el primer trimestre de 2023. 
En cuanto a la red social interna, en la cuenta privada de Instagram  @Somos.Gobierno, hemos alcanzado un total de 442 miembros, cifra importante si se tiene en cuenta que para inicios de la vigencia 2022 contábamos solo con la mitad en número de seguidores y el trabajo que se ha realizado en la generación de nuevos contenidos y mensajes atractivos con las estrategias digitales para cautivar audiencias han contribuido a generar este aumento. </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</si>
  <si>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</si>
  <si>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</si>
  <si>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</si>
  <si>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</si>
  <si>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</si>
  <si>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</si>
  <si>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</si>
  <si>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</si>
  <si>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</si>
  <si>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</si>
  <si>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</si>
  <si>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</si>
  <si>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</si>
  <si>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</si>
  <si>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</si>
  <si>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</si>
  <si>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</si>
  <si>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</si>
  <si>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</si>
  <si>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</si>
  <si>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</si>
  <si>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</si>
  <si>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</si>
  <si>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</si>
  <si>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</si>
  <si>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</si>
  <si>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</si>
  <si>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</si>
  <si>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</si>
  <si>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</si>
  <si>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Gestión</t>
  </si>
  <si>
    <t>Retadora (mejora)</t>
  </si>
  <si>
    <t>Para el primer trimestre de la vigencia 2023, el Plan de Gestión del proceso Comunicación Estratégica alcanzó un nivel de desempeño del 100,00% y 8,00% del acumulado para la vigencia.</t>
  </si>
  <si>
    <t>03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</si>
</sst>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3" x14ac:knownFonts="1">
    <font>
      <sz val="11"/>
      <color theme="1"/>
      <name val="Calibri"/>
      <family val="2"/>
      <scheme val="minor"/>
    </font>
    <font>
      <b/>
      <sz val="11"/>
      <color indexed="8"/>
      <name val="Calibri Light"/>
      <family val="2"/>
    </font>
    <font>
      <b/>
      <sz val="14"/>
      <name val="Calibri Light"/>
      <family val="2"/>
    </font>
    <font>
      <b/>
      <sz val="9"/>
      <color indexed="81"/>
      <name val="Tahoma"/>
      <charset val="1"/>
    </font>
    <font>
      <sz val="9"/>
      <color indexed="81"/>
      <name val="Tahoma"/>
      <family val="2"/>
    </font>
    <font>
      <b/>
      <sz val="9"/>
      <color indexed="81"/>
      <name val="Tahoma"/>
      <family val="2"/>
    </font>
    <font>
      <b/>
      <u/>
      <sz val="11"/>
      <color indexed="8"/>
      <name val="Calibri Light"/>
      <family val="2"/>
    </font>
    <font>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b/>
      <sz val="11"/>
      <color theme="1"/>
      <name val="Calibri Light"/>
      <family val="2"/>
    </font>
    <font>
      <sz val="11"/>
      <color rgb="FF000000"/>
      <name val="Calibri Light"/>
    </font>
    <font>
      <b/>
      <sz val="11"/>
      <color rgb="FF000000"/>
      <name val="Calibri Light"/>
    </font>
    <font>
      <sz val="11"/>
      <color rgb="FFFF0000"/>
      <name val="Calibri Light"/>
      <family val="2"/>
      <scheme val="major"/>
    </font>
    <font>
      <sz val="11"/>
      <name val="Calibri Light"/>
      <family val="2"/>
      <scheme val="major"/>
    </font>
    <font>
      <sz val="11"/>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115">
    <xf numFmtId="0" fontId="0" fillId="0" borderId="0" xfId="0"/>
    <xf numFmtId="0" fontId="9" fillId="0" borderId="0" xfId="0" applyFont="1" applyAlignment="1">
      <alignment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Alignment="1">
      <alignment wrapText="1"/>
    </xf>
    <xf numFmtId="0" fontId="12" fillId="5" borderId="1" xfId="0" applyFont="1" applyFill="1" applyBorder="1" applyAlignment="1">
      <alignment wrapText="1"/>
    </xf>
    <xf numFmtId="0" fontId="13" fillId="5" borderId="1" xfId="0" applyFont="1" applyFill="1" applyBorder="1" applyAlignment="1">
      <alignment wrapText="1"/>
    </xf>
    <xf numFmtId="9" fontId="12" fillId="5" borderId="1" xfId="1" applyFont="1" applyFill="1" applyBorder="1" applyAlignment="1">
      <alignment wrapText="1"/>
    </xf>
    <xf numFmtId="0" fontId="12" fillId="0" borderId="0" xfId="0" applyFont="1" applyAlignment="1">
      <alignment wrapText="1"/>
    </xf>
    <xf numFmtId="0" fontId="11" fillId="2" borderId="1" xfId="0" applyFont="1" applyFill="1" applyBorder="1" applyAlignment="1">
      <alignment wrapText="1"/>
    </xf>
    <xf numFmtId="0" fontId="14" fillId="2" borderId="1" xfId="0" applyFont="1" applyFill="1" applyBorder="1" applyAlignment="1">
      <alignment wrapText="1"/>
    </xf>
    <xf numFmtId="9" fontId="14" fillId="2" borderId="1" xfId="0" applyNumberFormat="1" applyFont="1" applyFill="1" applyBorder="1" applyAlignment="1">
      <alignment wrapText="1"/>
    </xf>
    <xf numFmtId="0" fontId="15" fillId="2" borderId="1" xfId="0" applyFont="1" applyFill="1" applyBorder="1"/>
    <xf numFmtId="0" fontId="15" fillId="2" borderId="1" xfId="0" applyFont="1" applyFill="1" applyBorder="1" applyAlignment="1">
      <alignment wrapText="1"/>
    </xf>
    <xf numFmtId="9" fontId="15" fillId="2" borderId="1" xfId="1" applyFont="1" applyFill="1" applyBorder="1" applyAlignment="1">
      <alignment wrapText="1"/>
    </xf>
    <xf numFmtId="9" fontId="15" fillId="2" borderId="1" xfId="1" applyFont="1" applyFill="1" applyBorder="1" applyAlignment="1">
      <alignment horizontal="right" wrapText="1"/>
    </xf>
    <xf numFmtId="9" fontId="14" fillId="2" borderId="1" xfId="0" applyNumberFormat="1" applyFont="1" applyFill="1" applyBorder="1" applyAlignment="1">
      <alignment horizontal="right" wrapText="1"/>
    </xf>
    <xf numFmtId="9" fontId="12" fillId="5" borderId="1" xfId="1" applyFont="1" applyFill="1" applyBorder="1" applyAlignment="1">
      <alignment horizontal="right" wrapText="1"/>
    </xf>
    <xf numFmtId="9" fontId="13" fillId="5" borderId="1" xfId="0" applyNumberFormat="1" applyFont="1" applyFill="1" applyBorder="1" applyAlignment="1">
      <alignment wrapText="1"/>
    </xf>
    <xf numFmtId="0" fontId="10" fillId="5"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6" fillId="0" borderId="1" xfId="0" applyFont="1" applyBorder="1" applyAlignment="1">
      <alignment horizontal="justify" vertical="center" wrapText="1"/>
    </xf>
    <xf numFmtId="0" fontId="16" fillId="9" borderId="1" xfId="0" applyFont="1" applyFill="1" applyBorder="1" applyAlignment="1">
      <alignment horizontal="justify" vertical="center" wrapText="1"/>
    </xf>
    <xf numFmtId="0" fontId="16" fillId="9" borderId="1" xfId="0" applyFont="1" applyFill="1" applyBorder="1" applyAlignment="1" applyProtection="1">
      <alignment horizontal="justify" vertical="center" wrapText="1"/>
      <protection locked="0"/>
    </xf>
    <xf numFmtId="9" fontId="16" fillId="9" borderId="1" xfId="0" applyNumberFormat="1" applyFont="1" applyFill="1" applyBorder="1" applyAlignment="1" applyProtection="1">
      <alignment horizontal="justify" vertical="center" wrapText="1"/>
      <protection locked="0"/>
    </xf>
    <xf numFmtId="1" fontId="9" fillId="0" borderId="1" xfId="0" applyNumberFormat="1" applyFont="1" applyBorder="1" applyAlignment="1">
      <alignment horizontal="justify" vertical="center" wrapText="1"/>
    </xf>
    <xf numFmtId="0" fontId="9" fillId="0" borderId="0" xfId="0" applyFont="1" applyAlignment="1">
      <alignment horizontal="justify" vertical="center" wrapText="1"/>
    </xf>
    <xf numFmtId="9" fontId="16" fillId="9" borderId="1" xfId="1" applyFont="1" applyFill="1" applyBorder="1" applyAlignment="1">
      <alignment horizontal="justify" vertical="center" wrapText="1"/>
    </xf>
    <xf numFmtId="9" fontId="9" fillId="0" borderId="1" xfId="0" applyNumberFormat="1" applyFont="1" applyBorder="1" applyAlignment="1">
      <alignment horizontal="justify" vertical="center" wrapText="1"/>
    </xf>
    <xf numFmtId="0" fontId="16" fillId="0" borderId="1" xfId="0" applyFont="1" applyBorder="1" applyAlignment="1">
      <alignment horizontal="center" vertical="center" wrapText="1"/>
    </xf>
    <xf numFmtId="0" fontId="9" fillId="9" borderId="0" xfId="0" applyFont="1" applyFill="1" applyAlignment="1">
      <alignment wrapText="1"/>
    </xf>
    <xf numFmtId="0" fontId="10" fillId="9" borderId="0" xfId="0" applyFont="1" applyFill="1" applyAlignment="1">
      <alignment vertical="center" wrapText="1"/>
    </xf>
    <xf numFmtId="0" fontId="9" fillId="9" borderId="0" xfId="0" applyFont="1" applyFill="1" applyAlignment="1">
      <alignment vertical="center" wrapText="1"/>
    </xf>
    <xf numFmtId="0" fontId="9" fillId="9" borderId="1" xfId="0" applyFont="1" applyFill="1" applyBorder="1" applyAlignment="1">
      <alignment horizontal="center" vertical="center" wrapText="1"/>
    </xf>
    <xf numFmtId="0" fontId="9" fillId="0" borderId="1" xfId="0" applyFont="1" applyBorder="1" applyAlignment="1">
      <alignment horizontal="justify" vertical="center"/>
    </xf>
    <xf numFmtId="9" fontId="9" fillId="0" borderId="1" xfId="1" applyFont="1" applyBorder="1" applyAlignment="1">
      <alignment horizontal="center" vertical="center" wrapText="1"/>
    </xf>
    <xf numFmtId="0" fontId="18" fillId="0" borderId="1" xfId="0" applyFont="1" applyBorder="1" applyAlignment="1">
      <alignment horizontal="left" vertical="center" wrapText="1"/>
    </xf>
    <xf numFmtId="0" fontId="20" fillId="0" borderId="0" xfId="0" applyFont="1" applyAlignment="1">
      <alignment horizontal="justify" vertical="center" wrapText="1"/>
    </xf>
    <xf numFmtId="164" fontId="9"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1" xfId="1" applyNumberFormat="1" applyFont="1" applyBorder="1" applyAlignment="1">
      <alignment horizontal="center" vertical="center" wrapText="1"/>
    </xf>
    <xf numFmtId="10" fontId="15" fillId="2" borderId="1" xfId="1" applyNumberFormat="1" applyFont="1" applyFill="1" applyBorder="1" applyAlignment="1">
      <alignment horizontal="center" wrapText="1"/>
    </xf>
    <xf numFmtId="0" fontId="16" fillId="0" borderId="1" xfId="0" applyFont="1" applyBorder="1" applyAlignment="1">
      <alignment horizontal="left" vertical="center" wrapText="1"/>
    </xf>
    <xf numFmtId="9" fontId="16" fillId="0" borderId="1" xfId="0" applyNumberFormat="1" applyFont="1" applyBorder="1" applyAlignment="1">
      <alignment horizontal="left" vertical="center" wrapText="1"/>
    </xf>
    <xf numFmtId="10" fontId="16" fillId="0" borderId="1" xfId="0" applyNumberFormat="1" applyFont="1" applyBorder="1" applyAlignment="1">
      <alignment horizontal="left" vertical="center" wrapText="1"/>
    </xf>
    <xf numFmtId="9" fontId="16" fillId="0" borderId="1" xfId="1" applyFont="1" applyBorder="1" applyAlignment="1">
      <alignment horizontal="left" vertical="center" wrapText="1"/>
    </xf>
    <xf numFmtId="164" fontId="16" fillId="0" borderId="1" xfId="0" applyNumberFormat="1" applyFont="1" applyBorder="1" applyAlignment="1">
      <alignment horizontal="left" vertical="center" wrapText="1"/>
    </xf>
    <xf numFmtId="10" fontId="15" fillId="2" borderId="1" xfId="0" applyNumberFormat="1" applyFont="1" applyFill="1" applyBorder="1" applyAlignment="1">
      <alignment horizontal="center" wrapText="1"/>
    </xf>
    <xf numFmtId="0" fontId="16" fillId="0" borderId="1" xfId="1" applyNumberFormat="1" applyFont="1" applyBorder="1" applyAlignment="1">
      <alignment horizontal="left" vertical="center" wrapText="1"/>
    </xf>
    <xf numFmtId="10" fontId="13" fillId="5" borderId="1" xfId="0" applyNumberFormat="1" applyFont="1" applyFill="1" applyBorder="1" applyAlignment="1">
      <alignment horizontal="center" wrapText="1"/>
    </xf>
    <xf numFmtId="164" fontId="16" fillId="0" borderId="1" xfId="1" applyNumberFormat="1" applyFont="1" applyBorder="1" applyAlignment="1">
      <alignment horizontal="left" vertical="center" wrapText="1"/>
    </xf>
    <xf numFmtId="10" fontId="13" fillId="5" borderId="1" xfId="1" applyNumberFormat="1" applyFont="1" applyFill="1" applyBorder="1" applyAlignment="1">
      <alignment horizontal="center" wrapText="1"/>
    </xf>
    <xf numFmtId="0" fontId="10" fillId="9" borderId="0" xfId="0" applyFont="1" applyFill="1" applyAlignment="1">
      <alignment horizontal="center" vertical="center" wrapText="1"/>
    </xf>
    <xf numFmtId="0" fontId="9" fillId="9" borderId="0" xfId="0" applyFont="1" applyFill="1" applyAlignment="1">
      <alignment horizontal="left"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top" wrapText="1"/>
    </xf>
    <xf numFmtId="0" fontId="10" fillId="5"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22" fillId="9" borderId="1" xfId="0" applyFont="1" applyFill="1" applyBorder="1" applyAlignment="1">
      <alignment horizontal="justify" vertical="center"/>
    </xf>
    <xf numFmtId="0" fontId="21" fillId="9" borderId="1" xfId="0" applyFont="1" applyFill="1" applyBorder="1" applyAlignment="1">
      <alignment horizontal="justify" vertical="center"/>
    </xf>
  </cellXfs>
  <cellStyles count="5">
    <cellStyle name="Millares [0] 2" xfId="2" xr:uid="{CBFAFF8E-42D5-43E7-9358-FAF3930C7196}"/>
    <cellStyle name="Millares 2" xfId="3" xr:uid="{C2158C99-80CA-43DF-BC65-03A5C190E99F}"/>
    <cellStyle name="Millares 3" xfId="4" xr:uid="{3040D032-4950-4399-BF6B-801299524A0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113" name="Imagen 1">
          <a:extLst>
            <a:ext uri="{FF2B5EF4-FFF2-40B4-BE49-F238E27FC236}">
              <a16:creationId xmlns:a16="http://schemas.microsoft.com/office/drawing/2014/main" id="{6CE1D9D4-F52D-0C82-0C13-39A7FAD0C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1"/>
  <sheetViews>
    <sheetView tabSelected="1" zoomScale="80" zoomScaleNormal="80" workbookViewId="0">
      <selection activeCell="E9" sqref="E9"/>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3.14062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4" width="16.5703125" style="1" customWidth="1"/>
    <col min="25"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4" s="36" customFormat="1" ht="70.5" customHeight="1" x14ac:dyDescent="0.25">
      <c r="A1" s="95" t="s">
        <v>0</v>
      </c>
      <c r="B1" s="96"/>
      <c r="C1" s="96"/>
      <c r="D1" s="96"/>
      <c r="E1" s="96"/>
      <c r="F1" s="96"/>
      <c r="G1" s="96"/>
      <c r="H1" s="96"/>
      <c r="I1" s="96"/>
      <c r="J1" s="96"/>
      <c r="K1" s="97" t="s">
        <v>1</v>
      </c>
      <c r="L1" s="97"/>
      <c r="M1" s="97"/>
      <c r="N1" s="97"/>
      <c r="O1" s="97"/>
    </row>
    <row r="2" spans="1:44" s="38" customFormat="1" ht="23.45" customHeight="1" x14ac:dyDescent="0.25">
      <c r="A2" s="99" t="s">
        <v>2</v>
      </c>
      <c r="B2" s="100"/>
      <c r="C2" s="100"/>
      <c r="D2" s="100"/>
      <c r="E2" s="100"/>
      <c r="F2" s="100"/>
      <c r="G2" s="100"/>
      <c r="H2" s="100"/>
      <c r="I2" s="100"/>
      <c r="J2" s="100"/>
      <c r="K2" s="37"/>
      <c r="L2" s="37"/>
      <c r="M2" s="37"/>
      <c r="N2" s="37"/>
      <c r="O2" s="37"/>
    </row>
    <row r="3" spans="1:44" s="36" customFormat="1" x14ac:dyDescent="0.25"/>
    <row r="4" spans="1:44" s="36" customFormat="1" ht="29.1" customHeight="1" x14ac:dyDescent="0.25">
      <c r="A4" s="101" t="s">
        <v>3</v>
      </c>
      <c r="B4" s="102"/>
      <c r="C4" s="107" t="s">
        <v>4</v>
      </c>
      <c r="D4" s="108"/>
      <c r="E4" s="67" t="s">
        <v>5</v>
      </c>
      <c r="F4" s="68"/>
      <c r="G4" s="68"/>
      <c r="H4" s="68"/>
      <c r="I4" s="68"/>
      <c r="J4" s="69"/>
    </row>
    <row r="5" spans="1:44" s="36" customFormat="1" ht="15" customHeight="1" x14ac:dyDescent="0.25">
      <c r="A5" s="103"/>
      <c r="B5" s="104"/>
      <c r="C5" s="109"/>
      <c r="D5" s="110"/>
      <c r="E5" s="2" t="s">
        <v>6</v>
      </c>
      <c r="F5" s="2" t="s">
        <v>7</v>
      </c>
      <c r="G5" s="67" t="s">
        <v>8</v>
      </c>
      <c r="H5" s="68"/>
      <c r="I5" s="68"/>
      <c r="J5" s="69"/>
    </row>
    <row r="6" spans="1:44" s="36" customFormat="1" x14ac:dyDescent="0.25">
      <c r="A6" s="103"/>
      <c r="B6" s="104"/>
      <c r="C6" s="109"/>
      <c r="D6" s="110"/>
      <c r="E6" s="39">
        <v>1</v>
      </c>
      <c r="F6" s="39" t="s">
        <v>9</v>
      </c>
      <c r="G6" s="70" t="s">
        <v>10</v>
      </c>
      <c r="H6" s="70"/>
      <c r="I6" s="70"/>
      <c r="J6" s="70"/>
    </row>
    <row r="7" spans="1:44" s="36" customFormat="1" ht="84" customHeight="1" x14ac:dyDescent="0.25">
      <c r="A7" s="103"/>
      <c r="B7" s="104"/>
      <c r="C7" s="109"/>
      <c r="D7" s="110"/>
      <c r="E7" s="39">
        <v>2</v>
      </c>
      <c r="F7" s="39" t="s">
        <v>11</v>
      </c>
      <c r="G7" s="70" t="s">
        <v>12</v>
      </c>
      <c r="H7" s="70"/>
      <c r="I7" s="70"/>
      <c r="J7" s="70"/>
    </row>
    <row r="8" spans="1:44" s="36" customFormat="1" ht="63.75" customHeight="1" x14ac:dyDescent="0.25">
      <c r="A8" s="105"/>
      <c r="B8" s="106"/>
      <c r="C8" s="111"/>
      <c r="D8" s="112"/>
      <c r="E8" s="39">
        <v>3</v>
      </c>
      <c r="F8" s="39" t="s">
        <v>13</v>
      </c>
      <c r="G8" s="113" t="s">
        <v>14</v>
      </c>
      <c r="H8" s="114"/>
      <c r="I8" s="114"/>
      <c r="J8" s="114"/>
    </row>
    <row r="9" spans="1:44" s="36" customFormat="1" ht="63.75" customHeight="1" x14ac:dyDescent="0.25">
      <c r="A9" s="58"/>
      <c r="B9" s="58"/>
      <c r="C9" s="59"/>
      <c r="D9" s="59"/>
      <c r="E9" s="39">
        <v>4</v>
      </c>
      <c r="F9" s="39" t="s">
        <v>107</v>
      </c>
      <c r="G9" s="113" t="s">
        <v>106</v>
      </c>
      <c r="H9" s="114"/>
      <c r="I9" s="114"/>
      <c r="J9" s="114"/>
    </row>
    <row r="10" spans="1:44" s="36" customFormat="1" x14ac:dyDescent="0.25"/>
    <row r="11" spans="1:44" ht="14.45" customHeight="1" x14ac:dyDescent="0.25">
      <c r="A11" s="66" t="s">
        <v>15</v>
      </c>
      <c r="B11" s="66"/>
      <c r="C11" s="66" t="s">
        <v>16</v>
      </c>
      <c r="D11" s="66"/>
      <c r="E11" s="66"/>
      <c r="F11" s="98" t="s">
        <v>17</v>
      </c>
      <c r="G11" s="98"/>
      <c r="H11" s="98"/>
      <c r="I11" s="98"/>
      <c r="J11" s="98"/>
      <c r="K11" s="98"/>
      <c r="L11" s="98"/>
      <c r="M11" s="98"/>
      <c r="N11" s="98"/>
      <c r="O11" s="98"/>
      <c r="P11" s="98"/>
      <c r="Q11" s="66" t="s">
        <v>18</v>
      </c>
      <c r="R11" s="66"/>
      <c r="S11" s="66"/>
      <c r="T11" s="71" t="s">
        <v>19</v>
      </c>
      <c r="U11" s="72"/>
      <c r="V11" s="72"/>
      <c r="W11" s="72"/>
      <c r="X11" s="73"/>
      <c r="Y11" s="77" t="s">
        <v>20</v>
      </c>
      <c r="Z11" s="78"/>
      <c r="AA11" s="78"/>
      <c r="AB11" s="78"/>
      <c r="AC11" s="79"/>
      <c r="AD11" s="83" t="s">
        <v>21</v>
      </c>
      <c r="AE11" s="84"/>
      <c r="AF11" s="84"/>
      <c r="AG11" s="84"/>
      <c r="AH11" s="85"/>
      <c r="AI11" s="89" t="s">
        <v>22</v>
      </c>
      <c r="AJ11" s="90"/>
      <c r="AK11" s="90"/>
      <c r="AL11" s="90"/>
      <c r="AM11" s="91"/>
      <c r="AN11" s="60" t="s">
        <v>23</v>
      </c>
      <c r="AO11" s="61"/>
      <c r="AP11" s="61"/>
      <c r="AQ11" s="62"/>
    </row>
    <row r="12" spans="1:44" ht="14.45" customHeight="1" x14ac:dyDescent="0.25">
      <c r="A12" s="66"/>
      <c r="B12" s="66"/>
      <c r="C12" s="66"/>
      <c r="D12" s="66"/>
      <c r="E12" s="66"/>
      <c r="F12" s="98"/>
      <c r="G12" s="98"/>
      <c r="H12" s="98"/>
      <c r="I12" s="98"/>
      <c r="J12" s="98"/>
      <c r="K12" s="98"/>
      <c r="L12" s="98"/>
      <c r="M12" s="98"/>
      <c r="N12" s="98"/>
      <c r="O12" s="98"/>
      <c r="P12" s="98"/>
      <c r="Q12" s="66"/>
      <c r="R12" s="66"/>
      <c r="S12" s="66"/>
      <c r="T12" s="74"/>
      <c r="U12" s="75"/>
      <c r="V12" s="75"/>
      <c r="W12" s="75"/>
      <c r="X12" s="76"/>
      <c r="Y12" s="80"/>
      <c r="Z12" s="81"/>
      <c r="AA12" s="81"/>
      <c r="AB12" s="81"/>
      <c r="AC12" s="82"/>
      <c r="AD12" s="86"/>
      <c r="AE12" s="87"/>
      <c r="AF12" s="87"/>
      <c r="AG12" s="87"/>
      <c r="AH12" s="88"/>
      <c r="AI12" s="92"/>
      <c r="AJ12" s="93"/>
      <c r="AK12" s="93"/>
      <c r="AL12" s="93"/>
      <c r="AM12" s="94"/>
      <c r="AN12" s="63"/>
      <c r="AO12" s="64"/>
      <c r="AP12" s="64"/>
      <c r="AQ12" s="65"/>
    </row>
    <row r="13" spans="1:44" ht="45" x14ac:dyDescent="0.25">
      <c r="A13" s="2" t="s">
        <v>24</v>
      </c>
      <c r="B13" s="2" t="s">
        <v>25</v>
      </c>
      <c r="C13" s="2" t="s">
        <v>26</v>
      </c>
      <c r="D13" s="2" t="s">
        <v>27</v>
      </c>
      <c r="E13" s="2" t="s">
        <v>28</v>
      </c>
      <c r="F13" s="20" t="s">
        <v>29</v>
      </c>
      <c r="G13" s="20" t="s">
        <v>30</v>
      </c>
      <c r="H13" s="20" t="s">
        <v>31</v>
      </c>
      <c r="I13" s="20" t="s">
        <v>32</v>
      </c>
      <c r="J13" s="20" t="s">
        <v>33</v>
      </c>
      <c r="K13" s="20" t="s">
        <v>34</v>
      </c>
      <c r="L13" s="20" t="s">
        <v>35</v>
      </c>
      <c r="M13" s="20" t="s">
        <v>36</v>
      </c>
      <c r="N13" s="20" t="s">
        <v>37</v>
      </c>
      <c r="O13" s="20" t="s">
        <v>38</v>
      </c>
      <c r="P13" s="20" t="s">
        <v>39</v>
      </c>
      <c r="Q13" s="2" t="s">
        <v>40</v>
      </c>
      <c r="R13" s="2" t="s">
        <v>41</v>
      </c>
      <c r="S13" s="2" t="s">
        <v>42</v>
      </c>
      <c r="T13" s="3" t="s">
        <v>43</v>
      </c>
      <c r="U13" s="3" t="s">
        <v>44</v>
      </c>
      <c r="V13" s="3" t="s">
        <v>45</v>
      </c>
      <c r="W13" s="3" t="s">
        <v>46</v>
      </c>
      <c r="X13" s="3" t="s">
        <v>47</v>
      </c>
      <c r="Y13" s="23" t="s">
        <v>43</v>
      </c>
      <c r="Z13" s="23" t="s">
        <v>44</v>
      </c>
      <c r="AA13" s="23" t="s">
        <v>45</v>
      </c>
      <c r="AB13" s="23" t="s">
        <v>46</v>
      </c>
      <c r="AC13" s="23" t="s">
        <v>47</v>
      </c>
      <c r="AD13" s="24" t="s">
        <v>43</v>
      </c>
      <c r="AE13" s="24" t="s">
        <v>44</v>
      </c>
      <c r="AF13" s="24" t="s">
        <v>45</v>
      </c>
      <c r="AG13" s="24" t="s">
        <v>46</v>
      </c>
      <c r="AH13" s="24" t="s">
        <v>47</v>
      </c>
      <c r="AI13" s="25" t="s">
        <v>43</v>
      </c>
      <c r="AJ13" s="25" t="s">
        <v>44</v>
      </c>
      <c r="AK13" s="25" t="s">
        <v>45</v>
      </c>
      <c r="AL13" s="25" t="s">
        <v>46</v>
      </c>
      <c r="AM13" s="25" t="s">
        <v>47</v>
      </c>
      <c r="AN13" s="4" t="s">
        <v>43</v>
      </c>
      <c r="AO13" s="4" t="s">
        <v>44</v>
      </c>
      <c r="AP13" s="4" t="s">
        <v>45</v>
      </c>
      <c r="AQ13" s="4" t="s">
        <v>46</v>
      </c>
    </row>
    <row r="14" spans="1:44" s="32" customFormat="1" ht="409.5" x14ac:dyDescent="0.25">
      <c r="A14" s="22">
        <v>1</v>
      </c>
      <c r="B14" s="40" t="s">
        <v>48</v>
      </c>
      <c r="C14" s="26" t="s">
        <v>49</v>
      </c>
      <c r="D14" s="21" t="s">
        <v>50</v>
      </c>
      <c r="E14" s="21" t="s">
        <v>51</v>
      </c>
      <c r="F14" s="21" t="s">
        <v>52</v>
      </c>
      <c r="G14" s="21" t="s">
        <v>53</v>
      </c>
      <c r="H14" s="34">
        <v>1</v>
      </c>
      <c r="I14" s="21" t="s">
        <v>54</v>
      </c>
      <c r="J14" s="21" t="s">
        <v>55</v>
      </c>
      <c r="K14" s="34">
        <v>0.1</v>
      </c>
      <c r="L14" s="34">
        <v>0.25</v>
      </c>
      <c r="M14" s="34">
        <v>0.3</v>
      </c>
      <c r="N14" s="34">
        <v>0.35</v>
      </c>
      <c r="O14" s="34">
        <v>1</v>
      </c>
      <c r="P14" s="21" t="s">
        <v>56</v>
      </c>
      <c r="Q14" s="21" t="s">
        <v>57</v>
      </c>
      <c r="R14" s="21" t="s">
        <v>58</v>
      </c>
      <c r="S14" s="21" t="s">
        <v>59</v>
      </c>
      <c r="T14" s="41">
        <f>K14</f>
        <v>0.1</v>
      </c>
      <c r="U14" s="44">
        <v>0.1</v>
      </c>
      <c r="V14" s="45">
        <f>IF(U14/T14&gt;100%,100%,U14/T14)</f>
        <v>1</v>
      </c>
      <c r="W14" s="42" t="s">
        <v>60</v>
      </c>
      <c r="X14" s="22" t="s">
        <v>61</v>
      </c>
      <c r="Y14" s="41">
        <f>L14</f>
        <v>0.25</v>
      </c>
      <c r="Z14" s="22"/>
      <c r="AA14" s="22">
        <f>IF(Z14/Y14&gt;100%,100%,Z14/Y14)</f>
        <v>0</v>
      </c>
      <c r="AB14" s="22"/>
      <c r="AC14" s="22"/>
      <c r="AD14" s="41">
        <f>M14</f>
        <v>0.3</v>
      </c>
      <c r="AE14" s="22"/>
      <c r="AF14" s="22">
        <f>IF(AE14/AD14&gt;100%,100%,AE14/AD14)</f>
        <v>0</v>
      </c>
      <c r="AG14" s="22"/>
      <c r="AH14" s="22"/>
      <c r="AI14" s="41">
        <f>N14</f>
        <v>0.35</v>
      </c>
      <c r="AJ14" s="22"/>
      <c r="AK14" s="22">
        <f>IF(AJ14/AI14&gt;100%,100%,AJ14/AI14)</f>
        <v>0</v>
      </c>
      <c r="AL14" s="22"/>
      <c r="AM14" s="22"/>
      <c r="AN14" s="41">
        <f>O14</f>
        <v>1</v>
      </c>
      <c r="AO14" s="44">
        <f>U14</f>
        <v>0.1</v>
      </c>
      <c r="AP14" s="46">
        <f>IF(AO14/AN14&gt;100%,100%,AO14/AN14)</f>
        <v>0.1</v>
      </c>
      <c r="AQ14" s="22" t="s">
        <v>62</v>
      </c>
      <c r="AR14" s="43"/>
    </row>
    <row r="15" spans="1:44" s="32" customFormat="1" ht="123" customHeight="1" x14ac:dyDescent="0.25">
      <c r="A15" s="22">
        <v>2</v>
      </c>
      <c r="B15" s="21" t="s">
        <v>48</v>
      </c>
      <c r="C15" s="26" t="s">
        <v>63</v>
      </c>
      <c r="D15" s="40" t="s">
        <v>64</v>
      </c>
      <c r="E15" s="21" t="s">
        <v>51</v>
      </c>
      <c r="F15" s="21" t="s">
        <v>65</v>
      </c>
      <c r="G15" s="21" t="s">
        <v>66</v>
      </c>
      <c r="H15" s="34">
        <v>1</v>
      </c>
      <c r="I15" s="21" t="s">
        <v>54</v>
      </c>
      <c r="J15" s="21" t="s">
        <v>67</v>
      </c>
      <c r="K15" s="34">
        <v>0.1</v>
      </c>
      <c r="L15" s="34">
        <v>0.25</v>
      </c>
      <c r="M15" s="34">
        <v>0.3</v>
      </c>
      <c r="N15" s="34">
        <v>0.35</v>
      </c>
      <c r="O15" s="34">
        <v>1</v>
      </c>
      <c r="P15" s="21" t="s">
        <v>56</v>
      </c>
      <c r="Q15" s="21" t="s">
        <v>68</v>
      </c>
      <c r="R15" s="21" t="s">
        <v>69</v>
      </c>
      <c r="S15" s="21" t="s">
        <v>70</v>
      </c>
      <c r="T15" s="41">
        <f>K15</f>
        <v>0.1</v>
      </c>
      <c r="U15" s="44">
        <v>0.1</v>
      </c>
      <c r="V15" s="46">
        <f>IF(U15/T15&gt;100%,100%,U15/T15)</f>
        <v>1</v>
      </c>
      <c r="W15" s="42" t="s">
        <v>71</v>
      </c>
      <c r="X15" s="22" t="s">
        <v>72</v>
      </c>
      <c r="Y15" s="41">
        <f>L15</f>
        <v>0.25</v>
      </c>
      <c r="Z15" s="22"/>
      <c r="AA15" s="22">
        <f>IF(Z15/Y15&gt;100%,100%,Z15/Y15)</f>
        <v>0</v>
      </c>
      <c r="AB15" s="22"/>
      <c r="AC15" s="22"/>
      <c r="AD15" s="41">
        <f>M15</f>
        <v>0.3</v>
      </c>
      <c r="AE15" s="22"/>
      <c r="AF15" s="22">
        <f>IF(AE15/AD15&gt;100%,100%,AE15/AD15)</f>
        <v>0</v>
      </c>
      <c r="AG15" s="22"/>
      <c r="AH15" s="22"/>
      <c r="AI15" s="41">
        <f>N15</f>
        <v>0.35</v>
      </c>
      <c r="AJ15" s="22"/>
      <c r="AK15" s="22">
        <f>IF(AJ15/AI15&gt;100%,100%,AJ15/AI15)</f>
        <v>0</v>
      </c>
      <c r="AL15" s="22"/>
      <c r="AM15" s="22"/>
      <c r="AN15" s="41">
        <f>O15</f>
        <v>1</v>
      </c>
      <c r="AO15" s="44">
        <v>0.1</v>
      </c>
      <c r="AP15" s="46">
        <f>IF(AO15/AN15&gt;100%,100%,AO15/AN15)</f>
        <v>0.1</v>
      </c>
      <c r="AQ15" s="22" t="s">
        <v>73</v>
      </c>
      <c r="AR15" s="43"/>
    </row>
    <row r="16" spans="1:44" s="5" customFormat="1" ht="15.75" x14ac:dyDescent="0.25">
      <c r="A16" s="10"/>
      <c r="B16" s="10"/>
      <c r="C16" s="10"/>
      <c r="D16" s="13" t="s">
        <v>74</v>
      </c>
      <c r="E16" s="10"/>
      <c r="F16" s="10"/>
      <c r="G16" s="10"/>
      <c r="H16" s="10"/>
      <c r="I16" s="10"/>
      <c r="J16" s="10"/>
      <c r="K16" s="15"/>
      <c r="L16" s="15"/>
      <c r="M16" s="15"/>
      <c r="N16" s="15"/>
      <c r="O16" s="15"/>
      <c r="P16" s="10"/>
      <c r="Q16" s="10"/>
      <c r="R16" s="10"/>
      <c r="S16" s="10"/>
      <c r="T16" s="15"/>
      <c r="U16" s="15"/>
      <c r="V16" s="47">
        <f>AVERAGE(V14:V15)*80%</f>
        <v>0.8</v>
      </c>
      <c r="W16" s="15"/>
      <c r="X16" s="15"/>
      <c r="Y16" s="15"/>
      <c r="Z16" s="15"/>
      <c r="AA16" s="15">
        <f>AVERAGE(AA14:AA15)*80%</f>
        <v>0</v>
      </c>
      <c r="AB16" s="15"/>
      <c r="AC16" s="15"/>
      <c r="AD16" s="15"/>
      <c r="AE16" s="15"/>
      <c r="AF16" s="15">
        <f>AVERAGE(AF14:AF15)*80%</f>
        <v>0</v>
      </c>
      <c r="AG16" s="15"/>
      <c r="AH16" s="15"/>
      <c r="AI16" s="15"/>
      <c r="AJ16" s="15"/>
      <c r="AK16" s="15">
        <f>AVERAGE(AK14:AK15)*80%</f>
        <v>0</v>
      </c>
      <c r="AL16" s="10"/>
      <c r="AM16" s="10"/>
      <c r="AN16" s="16"/>
      <c r="AO16" s="16"/>
      <c r="AP16" s="47">
        <f>AVERAGE(AP14:AP15)*80%</f>
        <v>8.0000000000000016E-2</v>
      </c>
      <c r="AQ16" s="10"/>
    </row>
    <row r="17" spans="1:43" s="32" customFormat="1" ht="105" x14ac:dyDescent="0.25">
      <c r="A17" s="35">
        <v>7</v>
      </c>
      <c r="B17" s="27" t="s">
        <v>75</v>
      </c>
      <c r="C17" s="35" t="s">
        <v>76</v>
      </c>
      <c r="D17" s="27" t="s">
        <v>77</v>
      </c>
      <c r="E17" s="27" t="s">
        <v>78</v>
      </c>
      <c r="F17" s="27" t="s">
        <v>79</v>
      </c>
      <c r="G17" s="27" t="s">
        <v>80</v>
      </c>
      <c r="H17" s="27" t="s">
        <v>81</v>
      </c>
      <c r="I17" s="28" t="s">
        <v>82</v>
      </c>
      <c r="J17" s="29" t="s">
        <v>79</v>
      </c>
      <c r="K17" s="30" t="s">
        <v>83</v>
      </c>
      <c r="L17" s="30">
        <v>0.8</v>
      </c>
      <c r="M17" s="30" t="s">
        <v>83</v>
      </c>
      <c r="N17" s="30">
        <v>0.8</v>
      </c>
      <c r="O17" s="30">
        <v>0.8</v>
      </c>
      <c r="P17" s="27" t="s">
        <v>56</v>
      </c>
      <c r="Q17" s="27" t="s">
        <v>84</v>
      </c>
      <c r="R17" s="27" t="s">
        <v>85</v>
      </c>
      <c r="S17" s="27" t="s">
        <v>86</v>
      </c>
      <c r="T17" s="49" t="s">
        <v>83</v>
      </c>
      <c r="U17" s="52">
        <v>0</v>
      </c>
      <c r="V17" s="50" t="s">
        <v>87</v>
      </c>
      <c r="W17" s="27"/>
      <c r="X17" s="27"/>
      <c r="Y17" s="31">
        <f>L17</f>
        <v>0.8</v>
      </c>
      <c r="Z17" s="27"/>
      <c r="AA17" s="21">
        <f>IF(Z17/Y17&gt;100%,100%,Z17/Y17)</f>
        <v>0</v>
      </c>
      <c r="AB17" s="27"/>
      <c r="AC17" s="27"/>
      <c r="AD17" s="31" t="str">
        <f>M17</f>
        <v>No programada</v>
      </c>
      <c r="AE17" s="27"/>
      <c r="AF17" s="21" t="e">
        <f>IF(AE17/AD17&gt;100%,100%,AE17/AD17)</f>
        <v>#VALUE!</v>
      </c>
      <c r="AG17" s="27"/>
      <c r="AH17" s="27"/>
      <c r="AI17" s="31">
        <f>N17</f>
        <v>0.8</v>
      </c>
      <c r="AJ17" s="27"/>
      <c r="AK17" s="21">
        <f>IF(AJ17/AI17&gt;100%,100%,AJ17/AI17)</f>
        <v>0</v>
      </c>
      <c r="AL17" s="27"/>
      <c r="AM17" s="27"/>
      <c r="AN17" s="51">
        <f>O17</f>
        <v>0.8</v>
      </c>
      <c r="AO17" s="56">
        <v>0</v>
      </c>
      <c r="AP17" s="50" t="s">
        <v>87</v>
      </c>
      <c r="AQ17" s="27"/>
    </row>
    <row r="18" spans="1:43" s="32" customFormat="1" ht="105" x14ac:dyDescent="0.25">
      <c r="A18" s="35">
        <v>7</v>
      </c>
      <c r="B18" s="27" t="s">
        <v>75</v>
      </c>
      <c r="C18" s="35" t="s">
        <v>88</v>
      </c>
      <c r="D18" s="27" t="s">
        <v>89</v>
      </c>
      <c r="E18" s="27" t="s">
        <v>78</v>
      </c>
      <c r="F18" s="27" t="s">
        <v>90</v>
      </c>
      <c r="G18" s="27" t="s">
        <v>91</v>
      </c>
      <c r="H18" s="27" t="s">
        <v>92</v>
      </c>
      <c r="I18" s="28" t="s">
        <v>54</v>
      </c>
      <c r="J18" s="28" t="s">
        <v>90</v>
      </c>
      <c r="K18" s="33">
        <v>0</v>
      </c>
      <c r="L18" s="33">
        <v>0.5</v>
      </c>
      <c r="M18" s="33">
        <v>0.25</v>
      </c>
      <c r="N18" s="33">
        <v>0.25</v>
      </c>
      <c r="O18" s="33">
        <v>1</v>
      </c>
      <c r="P18" s="27" t="s">
        <v>56</v>
      </c>
      <c r="Q18" s="27" t="s">
        <v>93</v>
      </c>
      <c r="R18" s="27" t="s">
        <v>94</v>
      </c>
      <c r="S18" s="27" t="s">
        <v>86</v>
      </c>
      <c r="T18" s="51">
        <v>0</v>
      </c>
      <c r="U18" s="52">
        <v>0</v>
      </c>
      <c r="V18" s="50" t="s">
        <v>87</v>
      </c>
      <c r="W18" s="27"/>
      <c r="X18" s="27"/>
      <c r="Y18" s="31">
        <f>L18</f>
        <v>0.5</v>
      </c>
      <c r="Z18" s="27"/>
      <c r="AA18" s="21">
        <f>IF(Z18/Y18&gt;100%,100%,Z18/Y18)</f>
        <v>0</v>
      </c>
      <c r="AB18" s="27"/>
      <c r="AC18" s="27"/>
      <c r="AD18" s="31">
        <f>M18</f>
        <v>0.25</v>
      </c>
      <c r="AE18" s="27"/>
      <c r="AF18" s="21">
        <f>IF(AE18/AD18&gt;100%,100%,AE18/AD18)</f>
        <v>0</v>
      </c>
      <c r="AG18" s="27"/>
      <c r="AH18" s="27"/>
      <c r="AI18" s="31">
        <f>N18</f>
        <v>0.25</v>
      </c>
      <c r="AJ18" s="27"/>
      <c r="AK18" s="21">
        <f>IF(AJ18/AI18&gt;100%,100%,AJ18/AI18)</f>
        <v>0</v>
      </c>
      <c r="AL18" s="27"/>
      <c r="AM18" s="27"/>
      <c r="AN18" s="51">
        <f>O18</f>
        <v>1</v>
      </c>
      <c r="AO18" s="56">
        <v>0</v>
      </c>
      <c r="AP18" s="50" t="s">
        <v>87</v>
      </c>
      <c r="AQ18" s="27"/>
    </row>
    <row r="19" spans="1:43" s="32" customFormat="1" ht="120" x14ac:dyDescent="0.25">
      <c r="A19" s="35">
        <v>7</v>
      </c>
      <c r="B19" s="27" t="s">
        <v>75</v>
      </c>
      <c r="C19" s="35" t="s">
        <v>95</v>
      </c>
      <c r="D19" s="27" t="s">
        <v>96</v>
      </c>
      <c r="E19" s="27" t="s">
        <v>78</v>
      </c>
      <c r="F19" s="27" t="s">
        <v>97</v>
      </c>
      <c r="G19" s="27" t="s">
        <v>98</v>
      </c>
      <c r="H19" s="27" t="s">
        <v>99</v>
      </c>
      <c r="I19" s="28" t="s">
        <v>54</v>
      </c>
      <c r="J19" s="28" t="s">
        <v>97</v>
      </c>
      <c r="K19" s="33">
        <v>0</v>
      </c>
      <c r="L19" s="33">
        <v>1</v>
      </c>
      <c r="M19" s="33">
        <v>1</v>
      </c>
      <c r="N19" s="33">
        <v>0</v>
      </c>
      <c r="O19" s="33">
        <v>2</v>
      </c>
      <c r="P19" s="27" t="s">
        <v>56</v>
      </c>
      <c r="Q19" s="27" t="s">
        <v>100</v>
      </c>
      <c r="R19" s="27" t="s">
        <v>100</v>
      </c>
      <c r="S19" s="27" t="s">
        <v>101</v>
      </c>
      <c r="T19" s="48">
        <v>0</v>
      </c>
      <c r="U19" s="54">
        <v>0</v>
      </c>
      <c r="V19" s="50" t="s">
        <v>87</v>
      </c>
      <c r="W19" s="27"/>
      <c r="X19" s="27"/>
      <c r="Y19" s="31">
        <f>L19</f>
        <v>1</v>
      </c>
      <c r="Z19" s="27"/>
      <c r="AA19" s="21">
        <f>IF(Z19/Y19&gt;100%,100%,Z19/Y19)</f>
        <v>0</v>
      </c>
      <c r="AB19" s="27"/>
      <c r="AC19" s="27"/>
      <c r="AD19" s="31">
        <f>M19</f>
        <v>1</v>
      </c>
      <c r="AE19" s="27"/>
      <c r="AF19" s="21">
        <f>IF(AE19/AD19&gt;100%,100%,AE19/AD19)</f>
        <v>0</v>
      </c>
      <c r="AG19" s="27"/>
      <c r="AH19" s="27"/>
      <c r="AI19" s="31">
        <f>N19</f>
        <v>0</v>
      </c>
      <c r="AJ19" s="27"/>
      <c r="AK19" s="21" t="e">
        <f>IF(AJ19/AI19&gt;100%,100%,AJ19/AI19)</f>
        <v>#DIV/0!</v>
      </c>
      <c r="AL19" s="27"/>
      <c r="AM19" s="27"/>
      <c r="AN19" s="48">
        <f>O19</f>
        <v>2</v>
      </c>
      <c r="AO19" s="48">
        <v>0</v>
      </c>
      <c r="AP19" s="50" t="s">
        <v>87</v>
      </c>
      <c r="AQ19" s="27"/>
    </row>
    <row r="20" spans="1:43" s="5" customFormat="1" ht="15.75" x14ac:dyDescent="0.25">
      <c r="A20" s="10"/>
      <c r="B20" s="10"/>
      <c r="C20" s="10"/>
      <c r="D20" s="11" t="s">
        <v>102</v>
      </c>
      <c r="E20" s="11"/>
      <c r="F20" s="11"/>
      <c r="G20" s="11"/>
      <c r="H20" s="11"/>
      <c r="I20" s="11"/>
      <c r="J20" s="11"/>
      <c r="K20" s="12"/>
      <c r="L20" s="12"/>
      <c r="M20" s="12"/>
      <c r="N20" s="12"/>
      <c r="O20" s="12"/>
      <c r="P20" s="11"/>
      <c r="Q20" s="10"/>
      <c r="R20" s="10"/>
      <c r="S20" s="10"/>
      <c r="T20" s="12"/>
      <c r="U20" s="12"/>
      <c r="V20" s="53">
        <v>0.2</v>
      </c>
      <c r="W20" s="10"/>
      <c r="X20" s="10"/>
      <c r="Y20" s="12"/>
      <c r="Z20" s="12"/>
      <c r="AA20" s="14">
        <f>AVERAGE(AA17:AA19)*20%</f>
        <v>0</v>
      </c>
      <c r="AB20" s="10"/>
      <c r="AC20" s="10"/>
      <c r="AD20" s="12"/>
      <c r="AE20" s="12"/>
      <c r="AF20" s="14" t="e">
        <f>AVERAGE(AF17:AF19)*20%</f>
        <v>#VALUE!</v>
      </c>
      <c r="AG20" s="10"/>
      <c r="AH20" s="10"/>
      <c r="AI20" s="12"/>
      <c r="AJ20" s="12"/>
      <c r="AK20" s="14" t="e">
        <f>AVERAGE(AK17:AK19)*20%</f>
        <v>#DIV/0!</v>
      </c>
      <c r="AL20" s="10"/>
      <c r="AM20" s="10"/>
      <c r="AN20" s="17"/>
      <c r="AO20" s="17"/>
      <c r="AP20" s="47">
        <v>0</v>
      </c>
      <c r="AQ20" s="10"/>
    </row>
    <row r="21" spans="1:43" s="9" customFormat="1" ht="18.75" x14ac:dyDescent="0.3">
      <c r="A21" s="6"/>
      <c r="B21" s="6"/>
      <c r="C21" s="6"/>
      <c r="D21" s="7" t="s">
        <v>103</v>
      </c>
      <c r="E21" s="6"/>
      <c r="F21" s="6"/>
      <c r="G21" s="6"/>
      <c r="H21" s="6"/>
      <c r="I21" s="6"/>
      <c r="J21" s="6"/>
      <c r="K21" s="8"/>
      <c r="L21" s="8"/>
      <c r="M21" s="8"/>
      <c r="N21" s="8"/>
      <c r="O21" s="8"/>
      <c r="P21" s="6"/>
      <c r="Q21" s="6"/>
      <c r="R21" s="6"/>
      <c r="S21" s="6"/>
      <c r="T21" s="8"/>
      <c r="U21" s="8"/>
      <c r="V21" s="55">
        <f>V16+V20</f>
        <v>1</v>
      </c>
      <c r="W21" s="6"/>
      <c r="X21" s="6"/>
      <c r="Y21" s="8"/>
      <c r="Z21" s="8"/>
      <c r="AA21" s="19">
        <f>AA16+AA20</f>
        <v>0</v>
      </c>
      <c r="AB21" s="6"/>
      <c r="AC21" s="6"/>
      <c r="AD21" s="8"/>
      <c r="AE21" s="8"/>
      <c r="AF21" s="19" t="e">
        <f>AF16+AF20</f>
        <v>#VALUE!</v>
      </c>
      <c r="AG21" s="6"/>
      <c r="AH21" s="6"/>
      <c r="AI21" s="8"/>
      <c r="AJ21" s="8"/>
      <c r="AK21" s="19" t="e">
        <f>AK16+AK20</f>
        <v>#DIV/0!</v>
      </c>
      <c r="AL21" s="6"/>
      <c r="AM21" s="6"/>
      <c r="AN21" s="18"/>
      <c r="AO21" s="18"/>
      <c r="AP21" s="57">
        <f>AP16+AP20</f>
        <v>8.0000000000000016E-2</v>
      </c>
      <c r="AQ21" s="6"/>
    </row>
  </sheetData>
  <mergeCells count="20">
    <mergeCell ref="A1:J1"/>
    <mergeCell ref="K1:O1"/>
    <mergeCell ref="C11:E12"/>
    <mergeCell ref="F11:P12"/>
    <mergeCell ref="A2:J2"/>
    <mergeCell ref="A4:B8"/>
    <mergeCell ref="C4:D8"/>
    <mergeCell ref="E4:J4"/>
    <mergeCell ref="G8:J8"/>
    <mergeCell ref="G9:J9"/>
    <mergeCell ref="AN11:AQ12"/>
    <mergeCell ref="A11:B12"/>
    <mergeCell ref="Q11:S12"/>
    <mergeCell ref="G5:J5"/>
    <mergeCell ref="G6:J6"/>
    <mergeCell ref="T11:X12"/>
    <mergeCell ref="Y11:AC12"/>
    <mergeCell ref="AD11:AH12"/>
    <mergeCell ref="AI11:AM12"/>
    <mergeCell ref="G7:J7"/>
  </mergeCells>
  <dataValidations count="1">
    <dataValidation allowBlank="1" showInputMessage="1" showErrorMessage="1" error="Escriba un texto " promptTitle="Cualquier contenido" sqref="E13 E3:E10" xr:uid="{00000000-0002-0000-0000-000000000000}"/>
  </dataValidations>
  <pageMargins left="0.7" right="0.7" top="0.75" bottom="0.75" header="0.3" footer="0.3"/>
  <pageSetup paperSize="9" orientation="portrait" r:id="rId1"/>
  <ignoredErrors>
    <ignoredError sqref="V16 AP16"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28</v>
      </c>
    </row>
    <row r="2" spans="1:1" x14ac:dyDescent="0.25">
      <c r="A2" t="s">
        <v>104</v>
      </c>
    </row>
    <row r="3" spans="1:1" x14ac:dyDescent="0.25">
      <c r="A3" t="s">
        <v>105</v>
      </c>
    </row>
    <row r="4" spans="1:1" x14ac:dyDescent="0.25">
      <c r="A4" t="s">
        <v>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2C05E-7243-45B2-BF6B-49618CA971DB}">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2023-05-04T16:35:34Z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