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REVISIONES/NIVEL CENTRAL/PATRIMONIO DOC/"/>
    </mc:Choice>
  </mc:AlternateContent>
  <xr:revisionPtr revIDLastSave="98" documentId="11_F9E2B856C19C81129B4FE7841443E6D3FB6F54D2" xr6:coauthVersionLast="47" xr6:coauthVersionMax="47" xr10:uidLastSave="{4F08C6B2-8DC6-4C7B-BA29-8BDC230F2243}"/>
  <bookViews>
    <workbookView xWindow="-120" yWindow="-120" windowWidth="20730" windowHeight="11160" xr2:uid="{00000000-000D-0000-FFFF-FFFF00000000}"/>
  </bookViews>
  <sheets>
    <sheet name="PLAN DE GESTIÓ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0" i="1" l="1"/>
  <c r="AO20" i="1"/>
  <c r="AO16" i="1"/>
  <c r="W21" i="1"/>
  <c r="U18" i="1"/>
  <c r="AQ21" i="1"/>
  <c r="AL21" i="1"/>
  <c r="AG21" i="1"/>
  <c r="AB21" i="1"/>
  <c r="AJ16" i="1"/>
  <c r="AL16" i="1" s="1"/>
  <c r="AE16" i="1"/>
  <c r="AG16" i="1" s="1"/>
  <c r="Z16" i="1"/>
  <c r="AB16" i="1" s="1"/>
  <c r="U16" i="1"/>
  <c r="O16" i="1"/>
  <c r="AQ16" i="1" s="1"/>
  <c r="AJ15" i="1"/>
  <c r="AL15" i="1" s="1"/>
  <c r="AE15" i="1"/>
  <c r="AG15" i="1" s="1"/>
  <c r="Z15" i="1"/>
  <c r="AB15" i="1" s="1"/>
  <c r="O15" i="1"/>
  <c r="AO15" i="1" s="1"/>
  <c r="AQ15" i="1" s="1"/>
  <c r="AJ14" i="1"/>
  <c r="AL14" i="1" s="1"/>
  <c r="AE14" i="1"/>
  <c r="AG14" i="1" s="1"/>
  <c r="Z14" i="1"/>
  <c r="AB14" i="1" s="1"/>
  <c r="U14" i="1"/>
  <c r="O14" i="1"/>
  <c r="AO14" i="1" s="1"/>
  <c r="AQ14" i="1" s="1"/>
  <c r="AJ13" i="1"/>
  <c r="AL13" i="1" s="1"/>
  <c r="AL17" i="1" s="1"/>
  <c r="AE13" i="1"/>
  <c r="AG13" i="1" s="1"/>
  <c r="AG17" i="1" s="1"/>
  <c r="Z13" i="1"/>
  <c r="AB13" i="1" s="1"/>
  <c r="U13" i="1"/>
  <c r="O13" i="1"/>
  <c r="AO13" i="1" s="1"/>
  <c r="AQ13" i="1" s="1"/>
  <c r="W17" i="1" l="1"/>
  <c r="W22" i="1" s="1"/>
  <c r="AG22" i="1"/>
  <c r="AQ17" i="1"/>
  <c r="AQ22" i="1" s="1"/>
  <c r="AB17" i="1"/>
  <c r="AB22" i="1" s="1"/>
  <c r="AL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2"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2"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<sst xmlns="http://schemas.openxmlformats.org/spreadsheetml/2006/main" count="220" uniqueCount="112">
  <si>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DEL PATRIMONIO DOCUMENTAL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</si>
  <si>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</si>
  <si>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</si>
  <si>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</si>
  <si>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Administrativa</t>
  </si>
  <si>
    <t>CONTROL DE CAMBIOS</t>
  </si>
  <si>
    <t>VERSIÓN</t>
  </si>
  <si>
    <t>FECHA</t>
  </si>
  <si>
    <t>DESCRIPCIÓN DE LA MODIFICACIÓN</t>
  </si>
  <si>
    <t>27 de enero 2023</t>
  </si>
  <si>
    <t>Publicación del plan de gestión aprobado. Caso HOLA: 292889</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</si>
  <si>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</si>
  <si>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</si>
  <si>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</si>
  <si>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</si>
  <si>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</si>
  <si>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</si>
  <si>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</si>
  <si>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</si>
  <si>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</si>
  <si>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</si>
  <si>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</si>
  <si>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</si>
  <si>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</si>
  <si>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</si>
  <si>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</si>
  <si>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</si>
  <si>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</si>
  <si>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</si>
  <si>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</si>
  <si>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</si>
  <si>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</si>
  <si>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</si>
  <si>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</si>
  <si>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</si>
  <si>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</si>
  <si>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</si>
  <si>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</si>
  <si>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</si>
  <si>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</si>
  <si>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</si>
  <si>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</si>
  <si>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</si>
  <si>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</si>
  <si>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</si>
  <si>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</si>
  <si>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</si>
  <si>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</si>
  <si>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</si>
  <si>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un ciclo de capacitación (8 capacitaciones)  dirigido a los 22 referentes documentales del nivel central,  sobre los lineamientos archivísticos estipulados en el proceso de Gestión de Patrimonio Documental, relacionados con la implementación de los ocho (8) procesos de la gestión documental, como parte del desarrollo del Plan Institucional de Capacitaciones (PIC). </t>
  </si>
  <si>
    <t>Gestión</t>
  </si>
  <si>
    <t>Capacitaciones realizadas</t>
  </si>
  <si>
    <t>Número de Capacitaciones realizadas</t>
  </si>
  <si>
    <t>Suma</t>
  </si>
  <si>
    <t>Capacitaciones.</t>
  </si>
  <si>
    <t>No programada</t>
  </si>
  <si>
    <t>Eficacia</t>
  </si>
  <si>
    <t>Citación, acta de capacitación, listado de asistencia, enlace Y presentación PPT.</t>
  </si>
  <si>
    <t>Grupo de Gestión del Patrimonio Documental (GPD)</t>
  </si>
  <si>
    <t>Grupo de Gestión del Patrimonio Documental (GPD).</t>
  </si>
  <si>
    <t>Se realizó capacitaciones para los referentes documentales de las (22) dependencias del Nivel Central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Share Point Nivel Central (13 capacitaciones)
•	Conservación Documental (2 capacitaciones)
•	Transferencias (2 capacitaciones)</t>
  </si>
  <si>
    <t>Acta
Citación
Enlace o grabación
Lista asistencia 
PPT</t>
  </si>
  <si>
    <t>Realizar un ciclo de capacitación (8 capacitaciones) dirigido a los veinte (20) referentes documentales del nivel local,  sobre los lineamientos archivísticos estipulados en el Sistema Integrado de Gestión de Calidad (SIG) de la Secretaría Distrital de Gobierno (SDG) relacionados con la implementación de los 8 procesos de la gestión documental, como parte del desarrollo del Plan Institucional de Capacitaciones (PIC) en el marco del Programa de Gestión Documental (PGD).</t>
  </si>
  <si>
    <t>Número de Capacitaciones realizadas.</t>
  </si>
  <si>
    <t>Se realizó capacitaciones para los referentes documentales de las (20) Alcaldías Locales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Conservación Documental (2 capacitaciones)
•	Transferencias (2 capacitaciones)</t>
  </si>
  <si>
    <t>Realizar tres (03)  mesas de trabajo entre entidades por cada trimestre del año, con el fin de abordar temas específicos cuyo impacto este relacionado con la gestión documental.</t>
  </si>
  <si>
    <t>Mesas de Trabajo realizadas.</t>
  </si>
  <si>
    <t>Sumatoria de mesas de trabajo realizadas.</t>
  </si>
  <si>
    <t>Mesas de trabajo.</t>
  </si>
  <si>
    <t>Citación y acta de reunión.</t>
  </si>
  <si>
    <t>Se cumplió con la meta, 1 mesa de trabajo al primer trimestre del 2023, sin embargo, se realizaron 12 mesas de trabajo que se encuentran cargadas sus respectivas evidencias.
Con las siguientes áreas:
•	Secretaría Técnica de Discapacidad 23-01-2023
•	Secretaría Técnica de Discapacidad y Secretaría de Educación 27-01-2023
•	Dirección Administrativa - Gestión Documental 30-01-2023
•	Oficina de Control Interno 2-02-2023
•	Secretaría de Seguridad, Convivencia y Justicia 03-02-2023
•	Dirección Administrativa - Gestión Documental 06-02-2023
•	Dirección para la Gestión del Desarrollo Local - Subsidio Tipo C 09-02-2023
•	Dirección Administrativa 13-02-2023
•	Secretaría Técnica de Discapacidad 21-02-2023
•	Dirección Administrativa - Gestión Documental 27-02-2023
•	Dirección Administrativa - Gestión Documental 13-03-2023
•	Dirección Administrativa- Gestión Documental 24-03-2023</t>
  </si>
  <si>
    <t xml:space="preserve">Acta
Citación </t>
  </si>
  <si>
    <t>Realizar como mínimo quince  (15)  asistencias técnicas abiertas por demanda a todas las unidades administrativas de la Secretaría Distrital de Gobierno (SDG).</t>
  </si>
  <si>
    <t>Asistencias técnicas realizadas.</t>
  </si>
  <si>
    <t>Sumatoria de Asistencias técnicas realizadas</t>
  </si>
  <si>
    <t>Asistencias técnicas.</t>
  </si>
  <si>
    <t>No se programaron para el primer trimestre, sin embargo, se han dado 11 asistencias a Nivel Central y Alcaldías Locales. 
Con las siguientes áreas:
•	Subsecretaría de gestión Institucional 26-01-2023
•	Dirección para la gestión Policiva 01-02-2023
•	Oficina Asuntos Disciplinarios 08-02-2023
•	Dirección de Convivencia y Diálogo Social 16-02-2023
•	Alcaldía Local Ciudad Bolívar 22-02-2023
•	Alcaldía Local de Chapinero 23-02-2023
•	Alcaldía Local de Puente Aranda 24-02-2023
•	Alcaldía Local Usme 27-02-2023
•	Dirección de Derechos Humanos 07-03-2023
•	Subsecretaría de Gestión Local 07-03-2023
•	Dirección para la gestión Policiva 08-03-2023</t>
  </si>
  <si>
    <t>Acta
Citación</t>
  </si>
  <si>
    <t>Total metas procesos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</si>
  <si>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</si>
  <si>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</si>
  <si>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</si>
  <si>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</si>
  <si>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</si>
  <si>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</si>
  <si>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</si>
  <si>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</si>
  <si>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</si>
  <si>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</si>
  <si>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</si>
  <si>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</si>
  <si>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</si>
  <si>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</si>
  <si>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</si>
  <si>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</si>
  <si>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</si>
  <si>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</si>
  <si>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</si>
  <si>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</si>
  <si>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</si>
  <si>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</si>
  <si>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</si>
  <si>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</si>
  <si>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</si>
  <si>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</si>
  <si>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</si>
  <si>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No programado</t>
  </si>
  <si>
    <t>El proceso tenia el compromiso de actualizar el documento GDI-GPD-P011, sin embargo al verificar el LMD no se evidencia actualización. </t>
  </si>
  <si>
    <t>10 de marzo de 2023</t>
  </si>
  <si>
    <t>Se modifica la programación trimestral de la meta transversal No. 2 de actualización documental, acorde con el cronograma definido por el proceso y validado por la analista de la OAP, Angela Cabeza. Igualmente, de acuerdo con la comunicación de fecha 28/02/2023 de la líder del proceso Dra. Luisa Fernanda Ramírez Feriz, se realiza la modificación a la redacción de la meta No. 4, quedando de la siguiente manera: "Realizar como mínimo quince  (15)  asistencias técnicas abiertas por demanda a todas las unidades administrativas de la Secretaría Distrital de Gobierno (SDG)". Caso Hola No. 304650</t>
  </si>
  <si>
    <t>28 de abril de 2023</t>
  </si>
  <si>
    <t>Para el primer trimestre de la vigencia 2023, el Plan de Gestión del proceso Gestión del Patrimonio Documental alcanzó un nivel de desempeño del 80,00% y 69,67%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</si>
</sst>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Light"/>
      <family val="2"/>
      <scheme val="major"/>
    </font>
    <font>
      <b/>
      <sz val="14"/>
      <color theme="1"/>
      <name val="Calibri Light"/>
      <family val="2"/>
      <scheme val="major"/>
    </font>
    <font>
      <sz val="11"/>
      <color theme="1"/>
      <name val="Calibri Light"/>
      <family val="2"/>
      <scheme val="major"/>
    </font>
    <font>
      <sz val="9"/>
      <color rgb="FF323130"/>
      <name val="Segoe UI"/>
      <family val="2"/>
    </font>
    <font>
      <sz val="11"/>
      <name val="Calibri Light"/>
      <family val="2"/>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9"/>
      <color indexed="81"/>
      <name val="Tahoma"/>
      <family val="2"/>
    </font>
    <font>
      <sz val="11"/>
      <color rgb="FF0070C0"/>
      <name val="Calibri Light"/>
      <family val="2"/>
    </font>
    <font>
      <sz val="11"/>
      <color rgb="FF000000"/>
      <name val="Calibri Light"/>
      <family val="2"/>
    </font>
    <font>
      <b/>
      <u/>
      <sz val="11"/>
      <color theme="1"/>
      <name val="Calibri Light"/>
      <family val="2"/>
      <scheme val="major"/>
    </font>
    <font>
      <sz val="11"/>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0" fontId="7" fillId="2" borderId="1" xfId="0" applyFont="1" applyFill="1" applyBorder="1" applyAlignment="1">
      <alignment wrapText="1"/>
    </xf>
    <xf numFmtId="0" fontId="8" fillId="2" borderId="1" xfId="0" applyFont="1" applyFill="1" applyBorder="1"/>
    <xf numFmtId="9" fontId="8" fillId="2" borderId="1" xfId="1" applyFont="1" applyFill="1" applyBorder="1" applyAlignment="1">
      <alignment wrapText="1"/>
    </xf>
    <xf numFmtId="0" fontId="7" fillId="0" borderId="0" xfId="0" applyFont="1" applyAlignment="1">
      <alignment wrapText="1"/>
    </xf>
    <xf numFmtId="0" fontId="10" fillId="2" borderId="1" xfId="0" applyFont="1" applyFill="1" applyBorder="1" applyAlignment="1">
      <alignment wrapText="1"/>
    </xf>
    <xf numFmtId="9" fontId="10" fillId="2" borderId="1" xfId="0" applyNumberFormat="1" applyFont="1" applyFill="1" applyBorder="1" applyAlignment="1">
      <alignment wrapText="1"/>
    </xf>
    <xf numFmtId="0" fontId="11" fillId="3" borderId="1" xfId="0" applyFont="1" applyFill="1" applyBorder="1" applyAlignment="1">
      <alignment wrapText="1"/>
    </xf>
    <xf numFmtId="0" fontId="3" fillId="3" borderId="1" xfId="0" applyFont="1" applyFill="1" applyBorder="1" applyAlignment="1">
      <alignment wrapText="1"/>
    </xf>
    <xf numFmtId="9" fontId="11" fillId="3" borderId="1" xfId="1" applyFont="1" applyFill="1" applyBorder="1" applyAlignment="1">
      <alignment wrapText="1"/>
    </xf>
    <xf numFmtId="0" fontId="11" fillId="0" borderId="0" xfId="0" applyFont="1" applyAlignment="1">
      <alignment wrapText="1"/>
    </xf>
    <xf numFmtId="0" fontId="4" fillId="10" borderId="1" xfId="0"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9"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9" borderId="9" xfId="0" applyFont="1" applyFill="1" applyBorder="1" applyAlignment="1">
      <alignment horizontal="center" vertical="center" wrapText="1"/>
    </xf>
    <xf numFmtId="0" fontId="2" fillId="2" borderId="1" xfId="0" applyFont="1" applyFill="1" applyBorder="1" applyAlignment="1">
      <alignment horizontal="center" wrapText="1"/>
    </xf>
    <xf numFmtId="0" fontId="13" fillId="0" borderId="1" xfId="0" applyFont="1" applyBorder="1" applyAlignment="1">
      <alignment vertical="center" wrapText="1"/>
    </xf>
    <xf numFmtId="0" fontId="13" fillId="0" borderId="12" xfId="0" applyFont="1" applyBorder="1" applyAlignment="1">
      <alignment vertical="center" wrapText="1"/>
    </xf>
    <xf numFmtId="0" fontId="13" fillId="9" borderId="12" xfId="0" applyFont="1" applyFill="1" applyBorder="1" applyAlignment="1">
      <alignment vertical="center" wrapText="1"/>
    </xf>
    <xf numFmtId="9" fontId="13" fillId="9" borderId="12" xfId="0" applyNumberFormat="1" applyFont="1" applyFill="1" applyBorder="1" applyAlignment="1">
      <alignment vertical="center" wrapText="1"/>
    </xf>
    <xf numFmtId="0" fontId="13" fillId="0" borderId="13" xfId="0" applyFont="1" applyBorder="1" applyAlignment="1">
      <alignment vertical="center" wrapText="1"/>
    </xf>
    <xf numFmtId="0" fontId="13" fillId="0" borderId="9" xfId="0" applyFont="1" applyBorder="1" applyAlignment="1">
      <alignment vertical="center" wrapText="1"/>
    </xf>
    <xf numFmtId="9" fontId="13" fillId="9" borderId="9" xfId="0" applyNumberFormat="1" applyFont="1" applyFill="1" applyBorder="1" applyAlignment="1">
      <alignment vertical="center" wrapText="1"/>
    </xf>
    <xf numFmtId="0" fontId="13" fillId="9" borderId="9" xfId="0" applyFont="1" applyFill="1" applyBorder="1" applyAlignment="1">
      <alignment vertical="center" wrapText="1"/>
    </xf>
    <xf numFmtId="0" fontId="6" fillId="9" borderId="12"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2" xfId="0" applyFont="1" applyBorder="1" applyAlignment="1">
      <alignment horizontal="justify" vertical="center" wrapText="1"/>
    </xf>
    <xf numFmtId="0" fontId="4" fillId="0" borderId="0" xfId="0" applyFont="1" applyAlignment="1">
      <alignment horizontal="center" vertical="center" wrapText="1"/>
    </xf>
    <xf numFmtId="9" fontId="8"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2" xfId="0" applyFont="1" applyBorder="1" applyAlignment="1">
      <alignment horizontal="center" vertical="center" wrapText="1"/>
    </xf>
    <xf numFmtId="9" fontId="14"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4" fillId="0" borderId="9" xfId="0" applyFont="1" applyBorder="1" applyAlignment="1">
      <alignment horizontal="center" vertical="center" wrapText="1"/>
    </xf>
    <xf numFmtId="9" fontId="14" fillId="0" borderId="9" xfId="0" applyNumberFormat="1" applyFont="1" applyBorder="1" applyAlignment="1">
      <alignment horizontal="center" vertical="center" wrapText="1"/>
    </xf>
    <xf numFmtId="9" fontId="1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11" fillId="3" borderId="1" xfId="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4" fillId="0" borderId="1" xfId="0" applyFont="1" applyBorder="1" applyAlignment="1">
      <alignment horizontal="justify" vertical="center" wrapText="1"/>
    </xf>
    <xf numFmtId="0" fontId="4" fillId="11"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4" fillId="0" borderId="1" xfId="0" applyNumberFormat="1" applyFont="1" applyBorder="1" applyAlignment="1">
      <alignment horizontal="left" vertical="center" wrapText="1"/>
    </xf>
    <xf numFmtId="10"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vertical="center" wrapText="1"/>
    </xf>
    <xf numFmtId="9" fontId="9" fillId="0" borderId="1" xfId="0" applyNumberFormat="1" applyFont="1" applyBorder="1" applyAlignment="1">
      <alignment horizontal="left" vertical="center" wrapText="1"/>
    </xf>
    <xf numFmtId="164" fontId="9" fillId="0" borderId="1" xfId="0" applyNumberFormat="1" applyFont="1" applyBorder="1" applyAlignment="1">
      <alignment horizontal="left" vertical="center" wrapText="1"/>
    </xf>
    <xf numFmtId="10" fontId="9" fillId="0" borderId="1" xfId="0" applyNumberFormat="1" applyFont="1" applyBorder="1" applyAlignment="1">
      <alignment horizontal="left" vertical="center" wrapText="1"/>
    </xf>
    <xf numFmtId="0" fontId="9" fillId="0" borderId="1" xfId="1" applyNumberFormat="1" applyFont="1" applyBorder="1" applyAlignment="1">
      <alignment horizontal="left" vertical="center" wrapText="1"/>
    </xf>
    <xf numFmtId="0" fontId="4" fillId="0" borderId="1" xfId="0" applyFont="1" applyBorder="1" applyAlignment="1">
      <alignment vertical="center" wrapText="1"/>
    </xf>
    <xf numFmtId="10" fontId="3" fillId="3" borderId="1" xfId="0" applyNumberFormat="1" applyFont="1" applyFill="1" applyBorder="1" applyAlignment="1">
      <alignment horizontal="center" vertical="center" wrapText="1"/>
    </xf>
    <xf numFmtId="164" fontId="13" fillId="0" borderId="12" xfId="1" applyNumberFormat="1" applyFont="1" applyBorder="1" applyAlignment="1">
      <alignment horizontal="left" vertical="center" wrapText="1"/>
    </xf>
    <xf numFmtId="10" fontId="13" fillId="0" borderId="12" xfId="1"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10" fontId="3" fillId="3" borderId="1" xfId="1"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0" fontId="6" fillId="11" borderId="1" xfId="0" applyFont="1" applyFill="1" applyBorder="1" applyAlignment="1">
      <alignment horizontal="justify" vertical="center"/>
    </xf>
    <xf numFmtId="0" fontId="16" fillId="11" borderId="1" xfId="0" applyFont="1" applyFill="1" applyBorder="1" applyAlignment="1">
      <alignment horizontal="justify" vertical="center"/>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87087</xdr:rowOff>
    </xdr:from>
    <xdr:to>
      <xdr:col>2</xdr:col>
      <xdr:colOff>143864</xdr:colOff>
      <xdr:row>0</xdr:row>
      <xdr:rowOff>781051</xdr:rowOff>
    </xdr:to>
    <xdr:pic>
      <xdr:nvPicPr>
        <xdr:cNvPr id="2" name="Imagen 1">
          <a:extLst>
            <a:ext uri="{FF2B5EF4-FFF2-40B4-BE49-F238E27FC236}">
              <a16:creationId xmlns:a16="http://schemas.microsoft.com/office/drawing/2014/main" id="{7DAA37A1-F74B-4436-94D0-AE9D07B51C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7"/>
          <a:ext cx="2165886" cy="693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48574"/>
  <sheetViews>
    <sheetView tabSelected="1" topLeftCell="A4" zoomScale="85" zoomScaleNormal="85" workbookViewId="0">
      <selection activeCell="G8" sqref="G8:J8"/>
    </sheetView>
  </sheetViews>
  <sheetFormatPr baseColWidth="10" defaultColWidth="10.85546875" defaultRowHeight="15" x14ac:dyDescent="0.25"/>
  <cols>
    <col min="1" max="1" width="7" style="3" customWidth="1"/>
    <col min="2" max="2" width="25.5703125" style="3" customWidth="1"/>
    <col min="3" max="3" width="8" style="3" customWidth="1"/>
    <col min="4" max="4" width="44.28515625" style="3" bestFit="1" customWidth="1"/>
    <col min="5" max="5" width="10.85546875" style="3"/>
    <col min="6" max="6" width="15.85546875" style="3" customWidth="1"/>
    <col min="7" max="7" width="23.5703125" style="3" customWidth="1"/>
    <col min="8" max="8" width="8.140625" style="3" customWidth="1"/>
    <col min="9" max="9" width="18.42578125" style="3" customWidth="1"/>
    <col min="10" max="10" width="15.85546875" style="3" customWidth="1"/>
    <col min="11" max="13" width="7.28515625" style="3" customWidth="1"/>
    <col min="14" max="14" width="12.7109375" style="3" customWidth="1"/>
    <col min="15" max="15" width="20.140625" style="3" customWidth="1"/>
    <col min="16" max="18" width="17.85546875" style="3" customWidth="1"/>
    <col min="19" max="19" width="22.85546875" style="3" customWidth="1"/>
    <col min="20" max="20" width="17.85546875" style="3" customWidth="1"/>
    <col min="21" max="21" width="19.85546875" style="45" customWidth="1"/>
    <col min="22" max="23" width="16.5703125" style="45" customWidth="1"/>
    <col min="24" max="24" width="31.28515625" style="45" customWidth="1"/>
    <col min="25" max="25" width="16.5703125" style="45" customWidth="1"/>
    <col min="26" max="28" width="16.5703125" style="45" hidden="1" customWidth="1"/>
    <col min="29" max="29" width="39.28515625" style="45" hidden="1" customWidth="1"/>
    <col min="30" max="30" width="22.85546875" style="45" hidden="1" customWidth="1"/>
    <col min="31" max="31" width="21.28515625" style="45" hidden="1" customWidth="1"/>
    <col min="32" max="33" width="16.5703125" style="45" hidden="1" customWidth="1"/>
    <col min="34" max="34" width="40.42578125" style="45" hidden="1" customWidth="1"/>
    <col min="35" max="35" width="21.42578125" style="45" hidden="1" customWidth="1"/>
    <col min="36" max="36" width="18.85546875" style="45" hidden="1" customWidth="1"/>
    <col min="37" max="38" width="16.5703125" style="45" hidden="1" customWidth="1"/>
    <col min="39" max="39" width="29.28515625" style="45" hidden="1" customWidth="1"/>
    <col min="40" max="40" width="21" style="45" hidden="1" customWidth="1"/>
    <col min="41" max="41" width="19.5703125" style="45" customWidth="1"/>
    <col min="42" max="42" width="16.5703125" style="45" customWidth="1"/>
    <col min="43" max="43" width="21.5703125" style="45" customWidth="1"/>
    <col min="44" max="44" width="40.7109375" style="45" customWidth="1"/>
    <col min="45" max="16384" width="10.85546875" style="3"/>
  </cols>
  <sheetData>
    <row r="1" spans="1:44" ht="70.5" customHeight="1" x14ac:dyDescent="0.25">
      <c r="A1" s="58" t="s">
        <v>0</v>
      </c>
      <c r="B1" s="59"/>
      <c r="C1" s="59"/>
      <c r="D1" s="59"/>
      <c r="E1" s="59"/>
      <c r="F1" s="59"/>
      <c r="G1" s="59"/>
      <c r="H1" s="59"/>
      <c r="I1" s="59"/>
      <c r="J1" s="59"/>
      <c r="K1" s="77" t="s">
        <v>1</v>
      </c>
      <c r="L1" s="77"/>
      <c r="M1" s="77"/>
      <c r="N1" s="77"/>
      <c r="O1" s="77"/>
    </row>
    <row r="2" spans="1:44" s="4" customFormat="1" ht="23.45" customHeight="1" x14ac:dyDescent="0.25">
      <c r="A2" s="60" t="s">
        <v>2</v>
      </c>
      <c r="B2" s="61"/>
      <c r="C2" s="61"/>
      <c r="D2" s="61"/>
      <c r="E2" s="61"/>
      <c r="F2" s="61"/>
      <c r="G2" s="61"/>
      <c r="H2" s="61"/>
      <c r="I2" s="61"/>
      <c r="J2" s="61"/>
      <c r="K2" s="61"/>
      <c r="L2" s="61"/>
      <c r="M2" s="61"/>
      <c r="N2" s="61"/>
      <c r="O2" s="61"/>
      <c r="U2" s="45"/>
      <c r="V2" s="45"/>
      <c r="W2" s="45"/>
      <c r="X2" s="45"/>
      <c r="Y2" s="45"/>
      <c r="Z2" s="45"/>
      <c r="AA2" s="45"/>
      <c r="AB2" s="45"/>
      <c r="AC2" s="45"/>
      <c r="AD2" s="45"/>
      <c r="AE2" s="45"/>
      <c r="AF2" s="45"/>
      <c r="AG2" s="45"/>
      <c r="AH2" s="45"/>
      <c r="AI2" s="45"/>
      <c r="AJ2" s="45"/>
      <c r="AK2" s="45"/>
      <c r="AL2" s="45"/>
      <c r="AM2" s="45"/>
      <c r="AN2" s="45"/>
      <c r="AO2" s="45"/>
      <c r="AP2" s="45"/>
      <c r="AQ2" s="45"/>
      <c r="AR2" s="45"/>
    </row>
    <row r="3" spans="1:44" x14ac:dyDescent="0.25">
      <c r="D3" s="5"/>
    </row>
    <row r="4" spans="1:44" ht="29.1" customHeight="1" x14ac:dyDescent="0.25">
      <c r="A4" s="62" t="s">
        <v>3</v>
      </c>
      <c r="B4" s="63"/>
      <c r="C4" s="64"/>
      <c r="D4" s="71" t="s">
        <v>4</v>
      </c>
      <c r="E4" s="74" t="s">
        <v>5</v>
      </c>
      <c r="F4" s="74"/>
      <c r="G4" s="74"/>
      <c r="H4" s="74"/>
      <c r="I4" s="74"/>
      <c r="J4" s="74"/>
    </row>
    <row r="5" spans="1:44" x14ac:dyDescent="0.25">
      <c r="A5" s="65"/>
      <c r="B5" s="66"/>
      <c r="C5" s="67"/>
      <c r="D5" s="72"/>
      <c r="E5" s="7" t="s">
        <v>6</v>
      </c>
      <c r="F5" s="32" t="s">
        <v>7</v>
      </c>
      <c r="G5" s="75" t="s">
        <v>8</v>
      </c>
      <c r="H5" s="75"/>
      <c r="I5" s="75"/>
      <c r="J5" s="75"/>
    </row>
    <row r="6" spans="1:44" ht="30" x14ac:dyDescent="0.25">
      <c r="A6" s="65"/>
      <c r="B6" s="66"/>
      <c r="C6" s="67"/>
      <c r="D6" s="72"/>
      <c r="E6" s="1">
        <v>1</v>
      </c>
      <c r="F6" s="1" t="s">
        <v>9</v>
      </c>
      <c r="G6" s="76" t="s">
        <v>10</v>
      </c>
      <c r="H6" s="76"/>
      <c r="I6" s="76"/>
      <c r="J6" s="76"/>
    </row>
    <row r="7" spans="1:44" ht="147" customHeight="1" x14ac:dyDescent="0.25">
      <c r="A7" s="65"/>
      <c r="B7" s="66"/>
      <c r="C7" s="67"/>
      <c r="D7" s="72"/>
      <c r="E7" s="1">
        <v>2</v>
      </c>
      <c r="F7" s="1" t="s">
        <v>108</v>
      </c>
      <c r="G7" s="76" t="s">
        <v>109</v>
      </c>
      <c r="H7" s="76"/>
      <c r="I7" s="76"/>
      <c r="J7" s="76"/>
    </row>
    <row r="8" spans="1:44" ht="56.25" customHeight="1" x14ac:dyDescent="0.25">
      <c r="A8" s="68"/>
      <c r="B8" s="69"/>
      <c r="C8" s="70"/>
      <c r="D8" s="73"/>
      <c r="E8" s="100">
        <v>3</v>
      </c>
      <c r="F8" s="100" t="s">
        <v>110</v>
      </c>
      <c r="G8" s="101" t="s">
        <v>111</v>
      </c>
      <c r="H8" s="102"/>
      <c r="I8" s="102"/>
      <c r="J8" s="102"/>
    </row>
    <row r="10" spans="1:44" s="4" customFormat="1" ht="22.5" customHeight="1" x14ac:dyDescent="0.25">
      <c r="A10" s="74" t="s">
        <v>11</v>
      </c>
      <c r="B10" s="74"/>
      <c r="C10" s="62" t="s">
        <v>12</v>
      </c>
      <c r="D10" s="63"/>
      <c r="E10" s="64"/>
      <c r="F10" s="78" t="s">
        <v>13</v>
      </c>
      <c r="G10" s="78"/>
      <c r="H10" s="78"/>
      <c r="I10" s="78"/>
      <c r="J10" s="78"/>
      <c r="K10" s="78"/>
      <c r="L10" s="78"/>
      <c r="M10" s="78"/>
      <c r="N10" s="78"/>
      <c r="O10" s="78"/>
      <c r="P10" s="78"/>
      <c r="Q10" s="62" t="s">
        <v>14</v>
      </c>
      <c r="R10" s="63"/>
      <c r="S10" s="63"/>
      <c r="T10" s="64"/>
      <c r="U10" s="79" t="s">
        <v>15</v>
      </c>
      <c r="V10" s="79"/>
      <c r="W10" s="79"/>
      <c r="X10" s="79"/>
      <c r="Y10" s="79"/>
      <c r="Z10" s="85" t="s">
        <v>15</v>
      </c>
      <c r="AA10" s="85"/>
      <c r="AB10" s="85"/>
      <c r="AC10" s="85"/>
      <c r="AD10" s="85"/>
      <c r="AE10" s="80" t="s">
        <v>15</v>
      </c>
      <c r="AF10" s="80"/>
      <c r="AG10" s="80"/>
      <c r="AH10" s="80"/>
      <c r="AI10" s="80"/>
      <c r="AJ10" s="81" t="s">
        <v>15</v>
      </c>
      <c r="AK10" s="81"/>
      <c r="AL10" s="81"/>
      <c r="AM10" s="81"/>
      <c r="AN10" s="81"/>
      <c r="AO10" s="82" t="s">
        <v>16</v>
      </c>
      <c r="AP10" s="83"/>
      <c r="AQ10" s="83"/>
      <c r="AR10" s="84"/>
    </row>
    <row r="11" spans="1:44" ht="14.45" customHeight="1" x14ac:dyDescent="0.25">
      <c r="A11" s="74"/>
      <c r="B11" s="74"/>
      <c r="C11" s="68"/>
      <c r="D11" s="69"/>
      <c r="E11" s="70"/>
      <c r="F11" s="78"/>
      <c r="G11" s="78"/>
      <c r="H11" s="78"/>
      <c r="I11" s="78"/>
      <c r="J11" s="78"/>
      <c r="K11" s="78"/>
      <c r="L11" s="78"/>
      <c r="M11" s="78"/>
      <c r="N11" s="78"/>
      <c r="O11" s="78"/>
      <c r="P11" s="78"/>
      <c r="Q11" s="68"/>
      <c r="R11" s="69"/>
      <c r="S11" s="69"/>
      <c r="T11" s="70"/>
      <c r="U11" s="79" t="s">
        <v>17</v>
      </c>
      <c r="V11" s="79"/>
      <c r="W11" s="79"/>
      <c r="X11" s="79"/>
      <c r="Y11" s="79"/>
      <c r="Z11" s="85" t="s">
        <v>18</v>
      </c>
      <c r="AA11" s="85"/>
      <c r="AB11" s="85"/>
      <c r="AC11" s="85"/>
      <c r="AD11" s="85"/>
      <c r="AE11" s="80" t="s">
        <v>19</v>
      </c>
      <c r="AF11" s="80"/>
      <c r="AG11" s="80"/>
      <c r="AH11" s="80"/>
      <c r="AI11" s="80"/>
      <c r="AJ11" s="81" t="s">
        <v>20</v>
      </c>
      <c r="AK11" s="81"/>
      <c r="AL11" s="81"/>
      <c r="AM11" s="81"/>
      <c r="AN11" s="81"/>
      <c r="AO11" s="82" t="s">
        <v>21</v>
      </c>
      <c r="AP11" s="83"/>
      <c r="AQ11" s="83"/>
      <c r="AR11" s="84"/>
    </row>
    <row r="12" spans="1:44" ht="60" x14ac:dyDescent="0.25">
      <c r="A12" s="6" t="s">
        <v>22</v>
      </c>
      <c r="B12" s="6" t="s">
        <v>23</v>
      </c>
      <c r="C12" s="6" t="s">
        <v>24</v>
      </c>
      <c r="D12" s="6" t="s">
        <v>25</v>
      </c>
      <c r="E12" s="6" t="s">
        <v>26</v>
      </c>
      <c r="F12" s="8" t="s">
        <v>27</v>
      </c>
      <c r="G12" s="8" t="s">
        <v>28</v>
      </c>
      <c r="H12" s="8" t="s">
        <v>29</v>
      </c>
      <c r="I12" s="8" t="s">
        <v>30</v>
      </c>
      <c r="J12" s="8" t="s">
        <v>31</v>
      </c>
      <c r="K12" s="8" t="s">
        <v>32</v>
      </c>
      <c r="L12" s="8" t="s">
        <v>33</v>
      </c>
      <c r="M12" s="8" t="s">
        <v>34</v>
      </c>
      <c r="N12" s="8" t="s">
        <v>35</v>
      </c>
      <c r="O12" s="8" t="s">
        <v>36</v>
      </c>
      <c r="P12" s="8" t="s">
        <v>37</v>
      </c>
      <c r="Q12" s="6" t="s">
        <v>38</v>
      </c>
      <c r="R12" s="6" t="s">
        <v>39</v>
      </c>
      <c r="S12" s="6" t="s">
        <v>40</v>
      </c>
      <c r="T12" s="6" t="s">
        <v>41</v>
      </c>
      <c r="U12" s="9" t="s">
        <v>42</v>
      </c>
      <c r="V12" s="9" t="s">
        <v>43</v>
      </c>
      <c r="W12" s="9" t="s">
        <v>44</v>
      </c>
      <c r="X12" s="9" t="s">
        <v>45</v>
      </c>
      <c r="Y12" s="9" t="s">
        <v>46</v>
      </c>
      <c r="Z12" s="10" t="s">
        <v>42</v>
      </c>
      <c r="AA12" s="10" t="s">
        <v>43</v>
      </c>
      <c r="AB12" s="10" t="s">
        <v>44</v>
      </c>
      <c r="AC12" s="10" t="s">
        <v>45</v>
      </c>
      <c r="AD12" s="10" t="s">
        <v>46</v>
      </c>
      <c r="AE12" s="11" t="s">
        <v>42</v>
      </c>
      <c r="AF12" s="11" t="s">
        <v>43</v>
      </c>
      <c r="AG12" s="11" t="s">
        <v>44</v>
      </c>
      <c r="AH12" s="11" t="s">
        <v>45</v>
      </c>
      <c r="AI12" s="11" t="s">
        <v>46</v>
      </c>
      <c r="AJ12" s="12" t="s">
        <v>42</v>
      </c>
      <c r="AK12" s="12" t="s">
        <v>43</v>
      </c>
      <c r="AL12" s="12" t="s">
        <v>44</v>
      </c>
      <c r="AM12" s="12" t="s">
        <v>45</v>
      </c>
      <c r="AN12" s="12" t="s">
        <v>46</v>
      </c>
      <c r="AO12" s="13" t="s">
        <v>42</v>
      </c>
      <c r="AP12" s="13" t="s">
        <v>43</v>
      </c>
      <c r="AQ12" s="13" t="s">
        <v>44</v>
      </c>
      <c r="AR12" s="13" t="s">
        <v>47</v>
      </c>
    </row>
    <row r="13" spans="1:44" s="43" customFormat="1" ht="409.5" x14ac:dyDescent="0.25">
      <c r="A13" s="1">
        <v>7</v>
      </c>
      <c r="B13" s="41" t="s">
        <v>48</v>
      </c>
      <c r="C13" s="1">
        <v>1</v>
      </c>
      <c r="D13" s="41" t="s">
        <v>49</v>
      </c>
      <c r="E13" s="26" t="s">
        <v>50</v>
      </c>
      <c r="F13" s="26" t="s">
        <v>51</v>
      </c>
      <c r="G13" s="26" t="s">
        <v>52</v>
      </c>
      <c r="H13" s="26">
        <v>0</v>
      </c>
      <c r="I13" s="26" t="s">
        <v>53</v>
      </c>
      <c r="J13" s="26" t="s">
        <v>54</v>
      </c>
      <c r="K13" s="27">
        <v>2</v>
      </c>
      <c r="L13" s="27">
        <v>3</v>
      </c>
      <c r="M13" s="27">
        <v>3</v>
      </c>
      <c r="N13" s="27" t="s">
        <v>55</v>
      </c>
      <c r="O13" s="27">
        <f t="shared" ref="O13:O16" si="0">SUM(K13:N13)</f>
        <v>8</v>
      </c>
      <c r="P13" s="26" t="s">
        <v>56</v>
      </c>
      <c r="Q13" s="1" t="s">
        <v>57</v>
      </c>
      <c r="R13" s="1" t="s">
        <v>58</v>
      </c>
      <c r="S13" s="1" t="s">
        <v>59</v>
      </c>
      <c r="T13" s="1" t="s">
        <v>57</v>
      </c>
      <c r="U13" s="86">
        <f t="shared" ref="U13:U16" si="1">K13</f>
        <v>2</v>
      </c>
      <c r="V13" s="86">
        <v>19</v>
      </c>
      <c r="W13" s="87">
        <v>1</v>
      </c>
      <c r="X13" s="1" t="s">
        <v>60</v>
      </c>
      <c r="Y13" s="1" t="s">
        <v>61</v>
      </c>
      <c r="Z13" s="14">
        <f t="shared" ref="Z13:Z16" si="2">L13</f>
        <v>3</v>
      </c>
      <c r="AA13" s="1"/>
      <c r="AB13" s="15">
        <f t="shared" ref="AB13:AB16" si="3">IF(AA13/Z13&gt;100%,100%,AA13/Z13)</f>
        <v>0</v>
      </c>
      <c r="AC13" s="1"/>
      <c r="AD13" s="1"/>
      <c r="AE13" s="14">
        <f t="shared" ref="AE13:AE16" si="4">M13</f>
        <v>3</v>
      </c>
      <c r="AF13" s="1"/>
      <c r="AG13" s="15">
        <f t="shared" ref="AG13:AG16" si="5">IF(AF13/AE13&gt;100%,100%,AF13/AE13)</f>
        <v>0</v>
      </c>
      <c r="AH13" s="1"/>
      <c r="AI13" s="1"/>
      <c r="AJ13" s="14" t="str">
        <f t="shared" ref="AJ13:AJ16" si="6">N13</f>
        <v>No programada</v>
      </c>
      <c r="AK13" s="1"/>
      <c r="AL13" s="15" t="e">
        <f t="shared" ref="AL13:AL16" si="7">IF(AK13/AJ13&gt;100%,100%,AK13/AJ13)</f>
        <v>#VALUE!</v>
      </c>
      <c r="AM13" s="1"/>
      <c r="AN13" s="1"/>
      <c r="AO13" s="86">
        <f t="shared" ref="AO13:AO16" si="8">O13</f>
        <v>8</v>
      </c>
      <c r="AP13" s="42">
        <v>19</v>
      </c>
      <c r="AQ13" s="87">
        <f t="shared" ref="AQ13:AQ16" si="9">IF(AP13/AO13&gt;100%,100%,AP13/AO13)</f>
        <v>1</v>
      </c>
      <c r="AR13" s="1" t="s">
        <v>60</v>
      </c>
    </row>
    <row r="14" spans="1:44" s="43" customFormat="1" ht="409.5" x14ac:dyDescent="0.25">
      <c r="A14" s="1">
        <v>7</v>
      </c>
      <c r="B14" s="41" t="s">
        <v>48</v>
      </c>
      <c r="C14" s="1">
        <v>2</v>
      </c>
      <c r="D14" s="41" t="s">
        <v>62</v>
      </c>
      <c r="E14" s="26" t="s">
        <v>50</v>
      </c>
      <c r="F14" s="26" t="s">
        <v>51</v>
      </c>
      <c r="G14" s="26" t="s">
        <v>63</v>
      </c>
      <c r="H14" s="26">
        <v>0</v>
      </c>
      <c r="I14" s="26" t="s">
        <v>53</v>
      </c>
      <c r="J14" s="26" t="s">
        <v>54</v>
      </c>
      <c r="K14" s="27">
        <v>2</v>
      </c>
      <c r="L14" s="27">
        <v>3</v>
      </c>
      <c r="M14" s="27">
        <v>3</v>
      </c>
      <c r="N14" s="27" t="s">
        <v>55</v>
      </c>
      <c r="O14" s="27">
        <f t="shared" si="0"/>
        <v>8</v>
      </c>
      <c r="P14" s="26" t="s">
        <v>56</v>
      </c>
      <c r="Q14" s="1" t="s">
        <v>57</v>
      </c>
      <c r="R14" s="1" t="s">
        <v>58</v>
      </c>
      <c r="S14" s="1" t="s">
        <v>59</v>
      </c>
      <c r="T14" s="1" t="s">
        <v>57</v>
      </c>
      <c r="U14" s="86">
        <f t="shared" si="1"/>
        <v>2</v>
      </c>
      <c r="V14" s="42">
        <v>6</v>
      </c>
      <c r="W14" s="87">
        <v>1</v>
      </c>
      <c r="X14" s="1" t="s">
        <v>64</v>
      </c>
      <c r="Y14" s="1" t="s">
        <v>61</v>
      </c>
      <c r="Z14" s="14">
        <f t="shared" si="2"/>
        <v>3</v>
      </c>
      <c r="AA14" s="1"/>
      <c r="AB14" s="15">
        <f t="shared" si="3"/>
        <v>0</v>
      </c>
      <c r="AC14" s="1"/>
      <c r="AD14" s="1"/>
      <c r="AE14" s="14">
        <f t="shared" si="4"/>
        <v>3</v>
      </c>
      <c r="AF14" s="1"/>
      <c r="AG14" s="15">
        <f t="shared" si="5"/>
        <v>0</v>
      </c>
      <c r="AH14" s="1"/>
      <c r="AI14" s="1"/>
      <c r="AJ14" s="14" t="str">
        <f t="shared" si="6"/>
        <v>No programada</v>
      </c>
      <c r="AK14" s="1"/>
      <c r="AL14" s="15" t="e">
        <f t="shared" si="7"/>
        <v>#VALUE!</v>
      </c>
      <c r="AM14" s="1"/>
      <c r="AN14" s="1"/>
      <c r="AO14" s="86">
        <f t="shared" si="8"/>
        <v>8</v>
      </c>
      <c r="AP14" s="42">
        <v>6</v>
      </c>
      <c r="AQ14" s="87">
        <f t="shared" si="9"/>
        <v>0.75</v>
      </c>
      <c r="AR14" s="1" t="s">
        <v>64</v>
      </c>
    </row>
    <row r="15" spans="1:44" s="43" customFormat="1" ht="409.5" x14ac:dyDescent="0.25">
      <c r="A15" s="1">
        <v>7</v>
      </c>
      <c r="B15" s="41" t="s">
        <v>48</v>
      </c>
      <c r="C15" s="1">
        <v>3</v>
      </c>
      <c r="D15" s="42" t="s">
        <v>65</v>
      </c>
      <c r="E15" s="26" t="s">
        <v>50</v>
      </c>
      <c r="F15" s="26" t="s">
        <v>66</v>
      </c>
      <c r="G15" s="26" t="s">
        <v>67</v>
      </c>
      <c r="H15" s="26">
        <v>0</v>
      </c>
      <c r="I15" s="26" t="s">
        <v>53</v>
      </c>
      <c r="J15" s="26" t="s">
        <v>68</v>
      </c>
      <c r="K15" s="27">
        <v>1</v>
      </c>
      <c r="L15" s="27">
        <v>1</v>
      </c>
      <c r="M15" s="27">
        <v>1</v>
      </c>
      <c r="N15" s="27" t="s">
        <v>55</v>
      </c>
      <c r="O15" s="27">
        <f t="shared" si="0"/>
        <v>3</v>
      </c>
      <c r="P15" s="26" t="s">
        <v>56</v>
      </c>
      <c r="Q15" s="1" t="s">
        <v>69</v>
      </c>
      <c r="R15" s="1" t="s">
        <v>58</v>
      </c>
      <c r="S15" s="1" t="s">
        <v>59</v>
      </c>
      <c r="T15" s="1" t="s">
        <v>69</v>
      </c>
      <c r="U15" s="86">
        <v>1</v>
      </c>
      <c r="V15" s="42">
        <v>12</v>
      </c>
      <c r="W15" s="87">
        <v>1</v>
      </c>
      <c r="X15" s="1" t="s">
        <v>70</v>
      </c>
      <c r="Y15" s="1" t="s">
        <v>71</v>
      </c>
      <c r="Z15" s="14">
        <f t="shared" si="2"/>
        <v>1</v>
      </c>
      <c r="AA15" s="1"/>
      <c r="AB15" s="15">
        <f t="shared" si="3"/>
        <v>0</v>
      </c>
      <c r="AC15" s="1"/>
      <c r="AD15" s="1"/>
      <c r="AE15" s="14">
        <f t="shared" si="4"/>
        <v>1</v>
      </c>
      <c r="AF15" s="1"/>
      <c r="AG15" s="15">
        <f t="shared" si="5"/>
        <v>0</v>
      </c>
      <c r="AH15" s="1"/>
      <c r="AI15" s="1"/>
      <c r="AJ15" s="14" t="str">
        <f t="shared" si="6"/>
        <v>No programada</v>
      </c>
      <c r="AK15" s="1"/>
      <c r="AL15" s="15" t="e">
        <f t="shared" si="7"/>
        <v>#VALUE!</v>
      </c>
      <c r="AM15" s="1"/>
      <c r="AN15" s="1"/>
      <c r="AO15" s="86">
        <f t="shared" si="8"/>
        <v>3</v>
      </c>
      <c r="AP15" s="42">
        <v>12</v>
      </c>
      <c r="AQ15" s="87">
        <f t="shared" si="9"/>
        <v>1</v>
      </c>
      <c r="AR15" s="1" t="s">
        <v>70</v>
      </c>
    </row>
    <row r="16" spans="1:44" s="43" customFormat="1" ht="405" x14ac:dyDescent="0.25">
      <c r="A16" s="1">
        <v>7</v>
      </c>
      <c r="B16" s="41" t="s">
        <v>48</v>
      </c>
      <c r="C16" s="1">
        <v>4</v>
      </c>
      <c r="D16" s="44" t="s">
        <v>72</v>
      </c>
      <c r="E16" s="26" t="s">
        <v>50</v>
      </c>
      <c r="F16" s="26" t="s">
        <v>73</v>
      </c>
      <c r="G16" s="26" t="s">
        <v>74</v>
      </c>
      <c r="H16" s="26">
        <v>0</v>
      </c>
      <c r="I16" s="26" t="s">
        <v>53</v>
      </c>
      <c r="J16" s="26" t="s">
        <v>75</v>
      </c>
      <c r="K16" s="27" t="s">
        <v>55</v>
      </c>
      <c r="L16" s="27">
        <v>5</v>
      </c>
      <c r="M16" s="27">
        <v>5</v>
      </c>
      <c r="N16" s="27">
        <v>5</v>
      </c>
      <c r="O16" s="27">
        <f t="shared" si="0"/>
        <v>15</v>
      </c>
      <c r="P16" s="26" t="s">
        <v>56</v>
      </c>
      <c r="Q16" s="1" t="s">
        <v>69</v>
      </c>
      <c r="R16" s="1" t="s">
        <v>58</v>
      </c>
      <c r="S16" s="1" t="s">
        <v>59</v>
      </c>
      <c r="T16" s="1" t="s">
        <v>69</v>
      </c>
      <c r="U16" s="86" t="str">
        <f t="shared" si="1"/>
        <v>No programada</v>
      </c>
      <c r="V16" s="42">
        <v>11</v>
      </c>
      <c r="W16" s="87">
        <v>1</v>
      </c>
      <c r="X16" s="1" t="s">
        <v>76</v>
      </c>
      <c r="Y16" s="1" t="s">
        <v>77</v>
      </c>
      <c r="Z16" s="14">
        <f t="shared" si="2"/>
        <v>5</v>
      </c>
      <c r="AA16" s="1"/>
      <c r="AB16" s="15">
        <f t="shared" si="3"/>
        <v>0</v>
      </c>
      <c r="AC16" s="1"/>
      <c r="AD16" s="1"/>
      <c r="AE16" s="14">
        <f t="shared" si="4"/>
        <v>5</v>
      </c>
      <c r="AF16" s="1"/>
      <c r="AG16" s="15">
        <f t="shared" si="5"/>
        <v>0</v>
      </c>
      <c r="AH16" s="1"/>
      <c r="AI16" s="1"/>
      <c r="AJ16" s="14">
        <f t="shared" si="6"/>
        <v>5</v>
      </c>
      <c r="AK16" s="1"/>
      <c r="AL16" s="15">
        <f t="shared" si="7"/>
        <v>0</v>
      </c>
      <c r="AM16" s="1"/>
      <c r="AN16" s="1"/>
      <c r="AO16" s="86">
        <f>O16</f>
        <v>15</v>
      </c>
      <c r="AP16" s="42">
        <v>11</v>
      </c>
      <c r="AQ16" s="87">
        <f t="shared" si="9"/>
        <v>0.73333333333333328</v>
      </c>
      <c r="AR16" s="1" t="s">
        <v>76</v>
      </c>
    </row>
    <row r="17" spans="1:44" s="19" customFormat="1" ht="15.75" x14ac:dyDescent="0.25">
      <c r="A17" s="16"/>
      <c r="B17" s="16"/>
      <c r="C17" s="16"/>
      <c r="D17" s="17" t="s">
        <v>78</v>
      </c>
      <c r="E17" s="16"/>
      <c r="F17" s="16"/>
      <c r="G17" s="16"/>
      <c r="H17" s="16"/>
      <c r="I17" s="16"/>
      <c r="J17" s="16"/>
      <c r="K17" s="18"/>
      <c r="L17" s="18"/>
      <c r="M17" s="18"/>
      <c r="N17" s="18"/>
      <c r="O17" s="18"/>
      <c r="P17" s="16"/>
      <c r="Q17" s="16"/>
      <c r="R17" s="16"/>
      <c r="S17" s="16"/>
      <c r="T17" s="16"/>
      <c r="U17" s="46"/>
      <c r="V17" s="46"/>
      <c r="W17" s="88">
        <f>AVERAGE(W13:W16)*80%</f>
        <v>0.8</v>
      </c>
      <c r="X17" s="47"/>
      <c r="Y17" s="47"/>
      <c r="Z17" s="46"/>
      <c r="AA17" s="46"/>
      <c r="AB17" s="46">
        <f>AVERAGE(AB13:AB16)*80%</f>
        <v>0</v>
      </c>
      <c r="AC17" s="47"/>
      <c r="AD17" s="47"/>
      <c r="AE17" s="46"/>
      <c r="AF17" s="46"/>
      <c r="AG17" s="46">
        <f>AVERAGE(AG13:AG16)*80%</f>
        <v>0</v>
      </c>
      <c r="AH17" s="47"/>
      <c r="AI17" s="47"/>
      <c r="AJ17" s="46"/>
      <c r="AK17" s="46"/>
      <c r="AL17" s="46" t="e">
        <f>AVERAGE(AL13:AL16)*80%</f>
        <v>#VALUE!</v>
      </c>
      <c r="AM17" s="47"/>
      <c r="AN17" s="47"/>
      <c r="AO17" s="46"/>
      <c r="AP17" s="46"/>
      <c r="AQ17" s="88">
        <f>AVERAGE(AQ13:AQ16)*80%</f>
        <v>0.69666666666666677</v>
      </c>
      <c r="AR17" s="47"/>
    </row>
    <row r="18" spans="1:44" s="4" customFormat="1" ht="105" x14ac:dyDescent="0.25">
      <c r="A18" s="33">
        <v>7</v>
      </c>
      <c r="B18" s="34" t="s">
        <v>48</v>
      </c>
      <c r="C18" s="34" t="s">
        <v>79</v>
      </c>
      <c r="D18" s="34" t="s">
        <v>80</v>
      </c>
      <c r="E18" s="34" t="s">
        <v>81</v>
      </c>
      <c r="F18" s="34" t="s">
        <v>82</v>
      </c>
      <c r="G18" s="34" t="s">
        <v>83</v>
      </c>
      <c r="H18" s="28" t="s">
        <v>84</v>
      </c>
      <c r="I18" s="29" t="s">
        <v>85</v>
      </c>
      <c r="J18" s="34" t="s">
        <v>82</v>
      </c>
      <c r="K18" s="35" t="s">
        <v>55</v>
      </c>
      <c r="L18" s="36">
        <v>0.8</v>
      </c>
      <c r="M18" s="35" t="s">
        <v>55</v>
      </c>
      <c r="N18" s="36">
        <v>0.8</v>
      </c>
      <c r="O18" s="36">
        <v>0.8</v>
      </c>
      <c r="P18" s="34" t="s">
        <v>56</v>
      </c>
      <c r="Q18" s="34" t="s">
        <v>86</v>
      </c>
      <c r="R18" s="34" t="s">
        <v>87</v>
      </c>
      <c r="S18" s="34" t="s">
        <v>88</v>
      </c>
      <c r="T18" s="93"/>
      <c r="U18" s="89" t="str">
        <f>K18</f>
        <v>No programada</v>
      </c>
      <c r="V18" s="90">
        <v>0</v>
      </c>
      <c r="W18" s="91" t="s">
        <v>106</v>
      </c>
      <c r="X18" s="50" t="s">
        <v>55</v>
      </c>
      <c r="Y18" s="93"/>
      <c r="Z18" s="28" t="s">
        <v>89</v>
      </c>
      <c r="AA18" s="48">
        <v>0</v>
      </c>
      <c r="AB18" s="28" t="s">
        <v>89</v>
      </c>
      <c r="AC18" s="28" t="s">
        <v>89</v>
      </c>
      <c r="AD18" s="48" t="s">
        <v>55</v>
      </c>
      <c r="AE18" s="28" t="s">
        <v>89</v>
      </c>
      <c r="AF18" s="48" t="e">
        <v>#VALUE!</v>
      </c>
      <c r="AG18" s="28" t="s">
        <v>89</v>
      </c>
      <c r="AH18" s="28" t="s">
        <v>89</v>
      </c>
      <c r="AI18" s="49">
        <v>0.8</v>
      </c>
      <c r="AJ18" s="28" t="s">
        <v>89</v>
      </c>
      <c r="AK18" s="48">
        <v>0</v>
      </c>
      <c r="AL18" s="28" t="s">
        <v>89</v>
      </c>
      <c r="AM18" s="28" t="s">
        <v>89</v>
      </c>
      <c r="AN18" s="49">
        <v>0.8</v>
      </c>
      <c r="AO18" s="96">
        <v>0.8</v>
      </c>
      <c r="AP18" s="95">
        <v>0</v>
      </c>
      <c r="AQ18" s="91" t="s">
        <v>106</v>
      </c>
      <c r="AR18" s="50" t="s">
        <v>55</v>
      </c>
    </row>
    <row r="19" spans="1:44" s="4" customFormat="1" ht="105" x14ac:dyDescent="0.25">
      <c r="A19" s="37">
        <v>7</v>
      </c>
      <c r="B19" s="38" t="s">
        <v>48</v>
      </c>
      <c r="C19" s="38" t="s">
        <v>90</v>
      </c>
      <c r="D19" s="38" t="s">
        <v>91</v>
      </c>
      <c r="E19" s="38" t="s">
        <v>81</v>
      </c>
      <c r="F19" s="38" t="s">
        <v>92</v>
      </c>
      <c r="G19" s="38" t="s">
        <v>93</v>
      </c>
      <c r="H19" s="30" t="s">
        <v>94</v>
      </c>
      <c r="I19" s="31" t="s">
        <v>53</v>
      </c>
      <c r="J19" s="38" t="s">
        <v>92</v>
      </c>
      <c r="K19" s="39">
        <v>0.2</v>
      </c>
      <c r="L19" s="39">
        <v>0.4</v>
      </c>
      <c r="M19" s="39">
        <v>0.4</v>
      </c>
      <c r="N19" s="39">
        <v>0</v>
      </c>
      <c r="O19" s="39">
        <v>1</v>
      </c>
      <c r="P19" s="38" t="s">
        <v>56</v>
      </c>
      <c r="Q19" s="38" t="s">
        <v>95</v>
      </c>
      <c r="R19" s="38" t="s">
        <v>96</v>
      </c>
      <c r="S19" s="38" t="s">
        <v>88</v>
      </c>
      <c r="T19" s="93"/>
      <c r="U19" s="91">
        <v>0.2</v>
      </c>
      <c r="V19" s="90">
        <v>0</v>
      </c>
      <c r="W19" s="91">
        <v>0</v>
      </c>
      <c r="X19" s="30" t="s">
        <v>107</v>
      </c>
      <c r="Y19" s="93"/>
      <c r="Z19" s="30" t="s">
        <v>89</v>
      </c>
      <c r="AA19" s="51">
        <v>0</v>
      </c>
      <c r="AB19" s="30" t="s">
        <v>89</v>
      </c>
      <c r="AC19" s="30" t="s">
        <v>89</v>
      </c>
      <c r="AD19" s="52">
        <v>0.25</v>
      </c>
      <c r="AE19" s="30" t="s">
        <v>89</v>
      </c>
      <c r="AF19" s="51">
        <v>0</v>
      </c>
      <c r="AG19" s="30" t="s">
        <v>89</v>
      </c>
      <c r="AH19" s="30" t="s">
        <v>89</v>
      </c>
      <c r="AI19" s="52">
        <v>0.25</v>
      </c>
      <c r="AJ19" s="30" t="s">
        <v>89</v>
      </c>
      <c r="AK19" s="51">
        <v>0</v>
      </c>
      <c r="AL19" s="30" t="s">
        <v>89</v>
      </c>
      <c r="AM19" s="30" t="s">
        <v>89</v>
      </c>
      <c r="AN19" s="52">
        <v>1</v>
      </c>
      <c r="AO19" s="96">
        <v>1</v>
      </c>
      <c r="AP19" s="95">
        <v>0</v>
      </c>
      <c r="AQ19" s="96">
        <v>0</v>
      </c>
      <c r="AR19" s="30" t="s">
        <v>107</v>
      </c>
    </row>
    <row r="20" spans="1:44" s="4" customFormat="1" ht="120" x14ac:dyDescent="0.25">
      <c r="A20" s="37">
        <v>7</v>
      </c>
      <c r="B20" s="38" t="s">
        <v>48</v>
      </c>
      <c r="C20" s="38" t="s">
        <v>97</v>
      </c>
      <c r="D20" s="38" t="s">
        <v>98</v>
      </c>
      <c r="E20" s="38" t="s">
        <v>81</v>
      </c>
      <c r="F20" s="38" t="s">
        <v>99</v>
      </c>
      <c r="G20" s="38" t="s">
        <v>100</v>
      </c>
      <c r="H20" s="30" t="s">
        <v>101</v>
      </c>
      <c r="I20" s="31" t="s">
        <v>53</v>
      </c>
      <c r="J20" s="38" t="s">
        <v>99</v>
      </c>
      <c r="K20" s="40">
        <v>0</v>
      </c>
      <c r="L20" s="40">
        <v>1</v>
      </c>
      <c r="M20" s="40">
        <v>1</v>
      </c>
      <c r="N20" s="40">
        <v>0</v>
      </c>
      <c r="O20" s="40">
        <v>2</v>
      </c>
      <c r="P20" s="38" t="s">
        <v>56</v>
      </c>
      <c r="Q20" s="38" t="s">
        <v>102</v>
      </c>
      <c r="R20" s="38" t="s">
        <v>102</v>
      </c>
      <c r="S20" s="38" t="s">
        <v>103</v>
      </c>
      <c r="T20" s="93"/>
      <c r="U20" s="92" t="s">
        <v>55</v>
      </c>
      <c r="V20" s="92">
        <v>0</v>
      </c>
      <c r="W20" s="91" t="s">
        <v>55</v>
      </c>
      <c r="X20" s="50" t="s">
        <v>55</v>
      </c>
      <c r="Y20" s="93"/>
      <c r="Z20" s="30" t="s">
        <v>89</v>
      </c>
      <c r="AA20" s="51">
        <v>0</v>
      </c>
      <c r="AB20" s="30" t="s">
        <v>89</v>
      </c>
      <c r="AC20" s="30" t="s">
        <v>89</v>
      </c>
      <c r="AD20" s="51">
        <v>1</v>
      </c>
      <c r="AE20" s="30" t="s">
        <v>89</v>
      </c>
      <c r="AF20" s="51">
        <v>0</v>
      </c>
      <c r="AG20" s="30" t="s">
        <v>89</v>
      </c>
      <c r="AH20" s="30" t="s">
        <v>89</v>
      </c>
      <c r="AI20" s="51">
        <v>0</v>
      </c>
      <c r="AJ20" s="30" t="s">
        <v>89</v>
      </c>
      <c r="AK20" s="51" t="e">
        <v>#DIV/0!</v>
      </c>
      <c r="AL20" s="30" t="s">
        <v>89</v>
      </c>
      <c r="AM20" s="30" t="s">
        <v>89</v>
      </c>
      <c r="AN20" s="51">
        <v>2</v>
      </c>
      <c r="AO20" s="97" t="str">
        <f>P20</f>
        <v>Eficacia</v>
      </c>
      <c r="AP20" s="98">
        <f>V20</f>
        <v>0</v>
      </c>
      <c r="AQ20" s="91" t="s">
        <v>106</v>
      </c>
      <c r="AR20" s="50" t="s">
        <v>55</v>
      </c>
    </row>
    <row r="21" spans="1:44" s="19" customFormat="1" ht="15.75" x14ac:dyDescent="0.25">
      <c r="A21" s="16"/>
      <c r="B21" s="16"/>
      <c r="C21" s="16"/>
      <c r="D21" s="20" t="s">
        <v>104</v>
      </c>
      <c r="E21" s="20"/>
      <c r="F21" s="20"/>
      <c r="G21" s="20"/>
      <c r="H21" s="20"/>
      <c r="I21" s="20"/>
      <c r="J21" s="20"/>
      <c r="K21" s="21"/>
      <c r="L21" s="21"/>
      <c r="M21" s="21"/>
      <c r="N21" s="21"/>
      <c r="O21" s="21"/>
      <c r="P21" s="20"/>
      <c r="Q21" s="16"/>
      <c r="R21" s="16"/>
      <c r="S21" s="16"/>
      <c r="T21" s="16"/>
      <c r="U21" s="53"/>
      <c r="V21" s="54"/>
      <c r="W21" s="88">
        <f>AVERAGE(W18:W20)*20%</f>
        <v>0</v>
      </c>
      <c r="X21" s="47"/>
      <c r="Y21" s="47"/>
      <c r="Z21" s="53"/>
      <c r="AA21" s="53"/>
      <c r="AB21" s="54" t="e">
        <f>AVERAGE(AB18:AB20)*20%</f>
        <v>#DIV/0!</v>
      </c>
      <c r="AC21" s="47"/>
      <c r="AD21" s="47"/>
      <c r="AE21" s="53"/>
      <c r="AF21" s="53"/>
      <c r="AG21" s="54" t="e">
        <f>AVERAGE(AG18:AG20)*20%</f>
        <v>#DIV/0!</v>
      </c>
      <c r="AH21" s="47"/>
      <c r="AI21" s="47"/>
      <c r="AJ21" s="53"/>
      <c r="AK21" s="53"/>
      <c r="AL21" s="54" t="e">
        <f>AVERAGE(AL18:AL20)*20%</f>
        <v>#DIV/0!</v>
      </c>
      <c r="AM21" s="47"/>
      <c r="AN21" s="47"/>
      <c r="AO21" s="53"/>
      <c r="AP21" s="53"/>
      <c r="AQ21" s="88">
        <f>AVERAGE(AQ18:AQ20)*20%</f>
        <v>0</v>
      </c>
      <c r="AR21" s="47"/>
    </row>
    <row r="22" spans="1:44" s="25" customFormat="1" ht="18.75" x14ac:dyDescent="0.3">
      <c r="A22" s="22"/>
      <c r="B22" s="22"/>
      <c r="C22" s="22"/>
      <c r="D22" s="23" t="s">
        <v>105</v>
      </c>
      <c r="E22" s="22"/>
      <c r="F22" s="22"/>
      <c r="G22" s="22"/>
      <c r="H22" s="22"/>
      <c r="I22" s="22"/>
      <c r="J22" s="22"/>
      <c r="K22" s="24"/>
      <c r="L22" s="24"/>
      <c r="M22" s="24"/>
      <c r="N22" s="24"/>
      <c r="O22" s="24"/>
      <c r="P22" s="22"/>
      <c r="Q22" s="22"/>
      <c r="R22" s="22"/>
      <c r="S22" s="22"/>
      <c r="T22" s="22"/>
      <c r="U22" s="55"/>
      <c r="V22" s="56"/>
      <c r="W22" s="94">
        <f>W17+W21</f>
        <v>0.8</v>
      </c>
      <c r="X22" s="57"/>
      <c r="Y22" s="57"/>
      <c r="Z22" s="55"/>
      <c r="AA22" s="55"/>
      <c r="AB22" s="56" t="e">
        <f>AB17+AB21</f>
        <v>#DIV/0!</v>
      </c>
      <c r="AC22" s="57"/>
      <c r="AD22" s="57"/>
      <c r="AE22" s="55"/>
      <c r="AF22" s="55"/>
      <c r="AG22" s="56" t="e">
        <f>AG17+AG21</f>
        <v>#DIV/0!</v>
      </c>
      <c r="AH22" s="57"/>
      <c r="AI22" s="57"/>
      <c r="AJ22" s="55"/>
      <c r="AK22" s="55"/>
      <c r="AL22" s="56" t="e">
        <f>AL17+AL21</f>
        <v>#VALUE!</v>
      </c>
      <c r="AM22" s="57"/>
      <c r="AN22" s="57"/>
      <c r="AO22" s="55"/>
      <c r="AP22" s="55"/>
      <c r="AQ22" s="99">
        <f>AQ17+AQ21</f>
        <v>0.69666666666666677</v>
      </c>
      <c r="AR22" s="57"/>
    </row>
    <row r="1048574" spans="19:19" x14ac:dyDescent="0.25">
      <c r="S1048574" s="2"/>
    </row>
  </sheetData>
  <mergeCells count="24">
    <mergeCell ref="AE10:AI10"/>
    <mergeCell ref="AJ10:AN10"/>
    <mergeCell ref="AO10:AR10"/>
    <mergeCell ref="U11:Y11"/>
    <mergeCell ref="Z11:AD11"/>
    <mergeCell ref="AE11:AI11"/>
    <mergeCell ref="AJ11:AN11"/>
    <mergeCell ref="AO11:AR11"/>
    <mergeCell ref="Z10:AD10"/>
    <mergeCell ref="A10:B11"/>
    <mergeCell ref="C10:E11"/>
    <mergeCell ref="F10:P11"/>
    <mergeCell ref="Q10:T11"/>
    <mergeCell ref="U10:Y10"/>
    <mergeCell ref="A1:J1"/>
    <mergeCell ref="A2:O2"/>
    <mergeCell ref="A4:C8"/>
    <mergeCell ref="D4:D8"/>
    <mergeCell ref="E4:J4"/>
    <mergeCell ref="G5:J5"/>
    <mergeCell ref="G6:J6"/>
    <mergeCell ref="G7:J7"/>
    <mergeCell ref="G8:J8"/>
    <mergeCell ref="K1:O1"/>
  </mergeCells>
  <dataValidations count="1">
    <dataValidation allowBlank="1" showInputMessage="1" showErrorMessage="1" error="Escriba un texto " promptTitle="Cualquier contenido" sqref="E7:E8" xr:uid="{8156A67B-7271-4120-88D1-A8BEAF61E088}"/>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GESTIÓN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Echeverry Carvajal</dc:creator>
  <cp:keywords/>
  <dc:description/>
  <cp:lastModifiedBy>Luisa Fernanda Ibagon Moreno</cp:lastModifiedBy>
  <cp:revision/>
  <dcterms:created xsi:type="dcterms:W3CDTF">2022-10-24T22:16:50Z</dcterms:created>
  <dcterms:modified xsi:type="dcterms:W3CDTF">2023-04-28T20:27:07Z</dcterms:modified>
  <cp:category/>
  <cp:contentStatus/>
</cp:coreProperties>
</file>