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928"/>
  <workbookPr defaultThemeVersion="166925"/>
  <mc:AlternateContent xmlns:mc="http://schemas.openxmlformats.org/markup-compatibility/2006">
    <mc:Choice Requires="x15">
      <x15ac:absPath xmlns:x15ac="http://schemas.microsoft.com/office/spreadsheetml/2010/11/ac" url="https://gobiernobogota-my.sharepoint.com/personal/yamile_espinosa_gobiernobogota_gov_co/Documents/VIGENCIA 2022/PLANES DE GESTION 2022/Nivel Central/08_Gerencia del talento humano/"/>
    </mc:Choice>
  </mc:AlternateContent>
  <xr:revisionPtr revIDLastSave="73" documentId="13_ncr:1_{17DBF3F4-1543-4306-8730-9BABEECFB36B}" xr6:coauthVersionLast="47" xr6:coauthVersionMax="47" xr10:uidLastSave="{E33E983B-34DB-4E5A-8076-0E2F5BEE4F18}"/>
  <bookViews>
    <workbookView xWindow="-120" yWindow="-120" windowWidth="29040" windowHeight="15840" xr2:uid="{00000000-000D-0000-FFFF-FFFF00000000}"/>
  </bookViews>
  <sheets>
    <sheet name="PLAN DE GESTION" sheetId="1" r:id="rId1"/>
    <sheet name="Hoja1" sheetId="2" state="hidden" r:id="rId2"/>
  </sheets>
  <externalReferences>
    <externalReference r:id="rId3"/>
  </externalReferences>
  <definedNames>
    <definedName name="Tipos">[1]TABLA!$G$2:$G$4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AQ24" i="1" l="1"/>
  <c r="AQ25" i="1" s="1"/>
  <c r="AP21" i="1"/>
  <c r="AO17" i="1" l="1"/>
  <c r="AQ17" i="1" s="1"/>
  <c r="AJ23" i="1"/>
  <c r="AL23" i="1" s="1"/>
  <c r="AE23" i="1"/>
  <c r="Z23" i="1"/>
  <c r="U23" i="1"/>
  <c r="W23" i="1" s="1"/>
  <c r="AQ23" i="1"/>
  <c r="AJ22" i="1"/>
  <c r="AL22" i="1" s="1"/>
  <c r="AE22" i="1"/>
  <c r="AG22" i="1"/>
  <c r="AG24" i="1" s="1"/>
  <c r="AG25" i="1" s="1"/>
  <c r="Z22" i="1"/>
  <c r="AB22" i="1" s="1"/>
  <c r="U22" i="1"/>
  <c r="W22" i="1"/>
  <c r="O22" i="1"/>
  <c r="AO22" i="1" s="1"/>
  <c r="AJ21" i="1"/>
  <c r="AL21" i="1" s="1"/>
  <c r="AE21" i="1"/>
  <c r="Z21" i="1"/>
  <c r="AB21" i="1" s="1"/>
  <c r="U21" i="1"/>
  <c r="O21" i="1"/>
  <c r="AO21" i="1" s="1"/>
  <c r="AQ21" i="1" s="1"/>
  <c r="U18" i="1"/>
  <c r="O18" i="1"/>
  <c r="AO18" i="1" s="1"/>
  <c r="O16" i="1"/>
  <c r="AO16" i="1"/>
  <c r="AQ16" i="1" s="1"/>
  <c r="AJ19" i="1"/>
  <c r="AL19" i="1"/>
  <c r="AJ18" i="1"/>
  <c r="AL18" i="1" s="1"/>
  <c r="AL15" i="1"/>
  <c r="AL20" i="1" s="1"/>
  <c r="AE19" i="1"/>
  <c r="AG19" i="1" s="1"/>
  <c r="AE18" i="1"/>
  <c r="AG18" i="1" s="1"/>
  <c r="AG20" i="1" s="1"/>
  <c r="AG17" i="1"/>
  <c r="AE15" i="1"/>
  <c r="Z15" i="1"/>
  <c r="U19" i="1"/>
  <c r="U17" i="1"/>
  <c r="U16" i="1"/>
  <c r="W16" i="1" s="1"/>
  <c r="W20" i="1" s="1"/>
  <c r="U15" i="1"/>
  <c r="AO19" i="1"/>
  <c r="AQ19" i="1"/>
  <c r="AO15" i="1"/>
  <c r="AQ15" i="1" s="1"/>
  <c r="Z19" i="1"/>
  <c r="Z18" i="1"/>
  <c r="AB18" i="1" s="1"/>
  <c r="AB20" i="1" s="1"/>
  <c r="Z17" i="1"/>
  <c r="AB24" i="1" l="1"/>
  <c r="AB25" i="1" s="1"/>
  <c r="AL24" i="1"/>
  <c r="AL25" i="1" s="1"/>
  <c r="W24" i="1"/>
  <c r="W25" i="1"/>
  <c r="AQ22" i="1"/>
  <c r="AQ18" i="1"/>
  <c r="AQ20" i="1"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Camilo Bautista Beltran</author>
  </authors>
  <commentList>
    <comment ref="D14" authorId="0" shapeId="0" xr:uid="{00000000-0006-0000-0000-000001000000}">
      <text>
        <r>
          <rPr>
            <b/>
            <sz val="9"/>
            <color indexed="81"/>
            <rFont val="Tahoma"/>
            <family val="2"/>
          </rPr>
          <t>El contenido de la meta debe redactarse en forma de resultado, preferiblemente así: 
Verbo rector + magnitud + resultado + complemento</t>
        </r>
      </text>
    </comment>
    <comment ref="S14" authorId="0" shapeId="0" xr:uid="{00000000-0006-0000-0000-000002000000}">
      <text>
        <r>
          <rPr>
            <b/>
            <sz val="9"/>
            <color indexed="81"/>
            <rFont val="Tahoma"/>
            <family val="2"/>
          </rPr>
          <t>Corresponde al responsable de la ejecución de la meta. En casos excepcionales podrá corresponder al responsable del reporte</t>
        </r>
      </text>
    </comment>
  </commentList>
</comments>
</file>

<file path=xl/sharedStrings.xml><?xml version="1.0" encoding="utf-8"?>
<sst xmlns="http://schemas.openxmlformats.org/spreadsheetml/2006/main" count="331" uniqueCount="171">
  <si>
    <r>
      <rPr>
        <b/>
        <sz val="14"/>
        <color indexed="8"/>
        <rFont val="Calibri Light"/>
        <family val="2"/>
      </rPr>
      <t>FORMULACIÓN Y SEGUIMIENTO PLANES DE GESTIÓN NIVEL CENTRAL</t>
    </r>
    <r>
      <rPr>
        <b/>
        <sz val="11"/>
        <color indexed="8"/>
        <rFont val="Calibri Light"/>
        <family val="2"/>
      </rPr>
      <t xml:space="preserve">
PROCESO</t>
    </r>
    <r>
      <rPr>
        <b/>
        <sz val="11"/>
        <color indexed="8"/>
        <rFont val="Calibri Light"/>
        <family val="2"/>
      </rPr>
      <t xml:space="preserve"> GERENCIA DEL TALENTO HUMANO</t>
    </r>
  </si>
  <si>
    <r>
      <rPr>
        <b/>
        <sz val="11"/>
        <color indexed="8"/>
        <rFont val="Calibri Light"/>
        <family val="2"/>
      </rPr>
      <t xml:space="preserve">Código Formato: </t>
    </r>
    <r>
      <rPr>
        <sz val="11"/>
        <color indexed="8"/>
        <rFont val="Calibri Light"/>
        <family val="2"/>
      </rPr>
      <t xml:space="preserve">PLE-PIN-F017
</t>
    </r>
    <r>
      <rPr>
        <b/>
        <sz val="11"/>
        <color indexed="8"/>
        <rFont val="Calibri Light"/>
        <family val="2"/>
      </rPr>
      <t>Versión: 5</t>
    </r>
    <r>
      <rPr>
        <sz val="11"/>
        <color indexed="8"/>
        <rFont val="Calibri Light"/>
        <family val="2"/>
      </rPr>
      <t xml:space="preserve">
</t>
    </r>
    <r>
      <rPr>
        <b/>
        <sz val="11"/>
        <color indexed="8"/>
        <rFont val="Calibri Light"/>
        <family val="2"/>
      </rPr>
      <t xml:space="preserve">Vigencia desde: </t>
    </r>
    <r>
      <rPr>
        <sz val="11"/>
        <color indexed="8"/>
        <rFont val="Calibri Light"/>
        <family val="2"/>
      </rPr>
      <t xml:space="preserve">31 de enero de 2022
</t>
    </r>
    <r>
      <rPr>
        <b/>
        <sz val="11"/>
        <color indexed="8"/>
        <rFont val="Calibri Light"/>
        <family val="2"/>
      </rPr>
      <t xml:space="preserve">Caso HOLA: </t>
    </r>
    <r>
      <rPr>
        <sz val="11"/>
        <color rgb="FF000000"/>
        <rFont val="Calibri Light"/>
        <family val="2"/>
      </rPr>
      <t>222703</t>
    </r>
  </si>
  <si>
    <t>VIGENCIA DE LA PLANEACIÓN 2022</t>
  </si>
  <si>
    <t>DEPENDENCIAS ASOCIADAS</t>
  </si>
  <si>
    <t>Dirección de Gestión de Talento Humano</t>
  </si>
  <si>
    <t>CONTROL DE CAMBIOS</t>
  </si>
  <si>
    <t>VERSIÓN</t>
  </si>
  <si>
    <t>FECHA</t>
  </si>
  <si>
    <t>DESCRIPCIÓN DE LA MODIFICACIÓN</t>
  </si>
  <si>
    <t>31 de enero 2022</t>
  </si>
  <si>
    <r>
      <t xml:space="preserve">Publicación del plan de gestión aprobado. Caso HOLA: </t>
    </r>
    <r>
      <rPr>
        <b/>
        <sz val="11"/>
        <color theme="1"/>
        <rFont val="Calibri Light"/>
        <family val="2"/>
        <scheme val="major"/>
      </rPr>
      <t>223321</t>
    </r>
  </si>
  <si>
    <t>29 de abril de 2022</t>
  </si>
  <si>
    <t xml:space="preserve">Para el primer trimestre de la vigencia 2022, el proceso alcanzó un nivel de desempeño del 100% de acuerdo con lo programado, y del 21% acumulado para la vigencia. Se anticipa la ejecución de la meta transversal No. 3 del 2 al 1 trimestre de la vigencia. </t>
  </si>
  <si>
    <t>27 de julio de 2022</t>
  </si>
  <si>
    <t xml:space="preserve">Para el segundo trimestre de la vigencia 2022, el proceso alcanzó un nivel de desempeño del 97,88% de acuerdo con lo programado, y del 30,57% acumulado para la vigencia. </t>
  </si>
  <si>
    <t>29 de octubre de 2022</t>
  </si>
  <si>
    <t xml:space="preserve">Para el tercer trimestre de la vigencia 2022, el proceso alcanzó un nivel de desempeño del 91,43% de acuerdo con lo programado, y del 60,8% acumulado para la vigencia. </t>
  </si>
  <si>
    <t>PLAN ESTRATÉGICO INSTITUCIONAL</t>
  </si>
  <si>
    <t>META</t>
  </si>
  <si>
    <t>INDICADOR</t>
  </si>
  <si>
    <t>RESULTADO</t>
  </si>
  <si>
    <t xml:space="preserve">SEGUIMIENTO PLANES DE GESTIÓN </t>
  </si>
  <si>
    <t xml:space="preserve">SEGUIMIENTO PLAN GESTIÓN PROCESOS </t>
  </si>
  <si>
    <t xml:space="preserve">I TRIMESTRE </t>
  </si>
  <si>
    <t xml:space="preserve">II TRIMESTRE </t>
  </si>
  <si>
    <t xml:space="preserve">III TRIMESTRE </t>
  </si>
  <si>
    <t xml:space="preserve">IV TRIMESTRE </t>
  </si>
  <si>
    <t>EVALUACIÓN FINAL PLAN DE GESTIÓN</t>
  </si>
  <si>
    <t>No OE</t>
  </si>
  <si>
    <t>OBJETIVO ESTRATÉGICO</t>
  </si>
  <si>
    <t>No. Meta</t>
  </si>
  <si>
    <t>META PLAN DE GESTIÓN VIGENCIA</t>
  </si>
  <si>
    <t>TIPO DE META</t>
  </si>
  <si>
    <t>NOMBRE DEL INDICADOR</t>
  </si>
  <si>
    <t>FÓRMULA DEL INDICADOR</t>
  </si>
  <si>
    <t>LÍNEA BASE</t>
  </si>
  <si>
    <t>TIPO DE PROGRAMACIÓN</t>
  </si>
  <si>
    <t>UNIDAD DE MEDIDA</t>
  </si>
  <si>
    <t>I TRI</t>
  </si>
  <si>
    <t>II TRI</t>
  </si>
  <si>
    <t>III TRI</t>
  </si>
  <si>
    <t>IV TRI</t>
  </si>
  <si>
    <t>TOTAL PROGRAMACIÓN VIGENCIA</t>
  </si>
  <si>
    <t>TIPO DE INDICADOR</t>
  </si>
  <si>
    <t>ENTREGABLE</t>
  </si>
  <si>
    <t>FUENTE DE INFORMACIÓN</t>
  </si>
  <si>
    <t>RESPONSABLE DE LA META</t>
  </si>
  <si>
    <t>MÉTODO DE VERIFICACIÓN PARA EL SEGUIMIENTO</t>
  </si>
  <si>
    <t>PROGRAMADO</t>
  </si>
  <si>
    <t>EJECUTADO</t>
  </si>
  <si>
    <t>RESULTADO DE LA MEDICIÓN</t>
  </si>
  <si>
    <t>ANÁLISIS DE AVANCE</t>
  </si>
  <si>
    <t>MEDIO DE VERIFICACIÓN</t>
  </si>
  <si>
    <t>ANÁLISIS DE RESULTADO</t>
  </si>
  <si>
    <t>Fortalecer la gestión institucional aumentando las capacidades de la entidad para la planeación, seguimiento y ejecución de sus metas y recursos, y la gestión del talento humano.</t>
  </si>
  <si>
    <t>Contar con mínimo 122 participantes en la modalidad de teletrabajo en la Secretaría Distrital de Gobierno</t>
  </si>
  <si>
    <t>Retadora (Mejora)</t>
  </si>
  <si>
    <t>Participantes en la modalidad de teletrabajo</t>
  </si>
  <si>
    <t># de Participantes en la modalidad de teletrabajo</t>
  </si>
  <si>
    <t>N/A</t>
  </si>
  <si>
    <t>Suma</t>
  </si>
  <si>
    <t>No programada</t>
  </si>
  <si>
    <t>Eficacia</t>
  </si>
  <si>
    <t>Acuerdos de voluntariedad firmada, Listado de chequeo teletrabajadores</t>
  </si>
  <si>
    <t>Carpeta Onedrive Seguimiento Teletrabajo DGTH</t>
  </si>
  <si>
    <t>Dirección de Gestión del Talento Humano</t>
  </si>
  <si>
    <t>No programada para el I trimestre de 2022</t>
  </si>
  <si>
    <t>No programada para el II trimestre de 2022</t>
  </si>
  <si>
    <t>No programada para el III trimestre de 2022</t>
  </si>
  <si>
    <t>Al cierre de la vigencia 2022 la Secretaria Distrtial de gobierno cuenta con 355 teletrabajadores dando cumplimiento con lo planeado y superando el numero inica previsto.</t>
  </si>
  <si>
    <t>Acuerdos de voluntariedad que se encuentran en los archivos de la direcciòn de gestion de alento humano.</t>
  </si>
  <si>
    <t xml:space="preserve">Adelantar dos (2) procesos de encargo en la entidad dependiendo de las vacantes disponibles, a fin de garantizar el correcto funcionamiento de la entidad.
</t>
  </si>
  <si>
    <t>Gestión</t>
  </si>
  <si>
    <t>Proceso de encargo</t>
  </si>
  <si>
    <t>No. De procesos de encargo desarrollados</t>
  </si>
  <si>
    <t>Procesos Realizados</t>
  </si>
  <si>
    <t>Acto administrativo</t>
  </si>
  <si>
    <t>Se dio cumplimiento al 100% de la actividad establecida, en donde se adelantaron dos (2) procesos de encargo en la entidad, a fin de garantizar el correcto funcionamiento de la entidad.</t>
  </si>
  <si>
    <t>1. Proceso No. 1 de 2022 resultado del estudio de verificación de requisitos para otorgamiento de encargo de servidores (as) públicos (as) de carrera administrativa en vacancias definitivas y temporales del empleo profesional especializado código 222 grado 24 
2. Proceso No. 2 de 2022 resultado del estudio de verificación de requisitos para otorgamiento de encargo de servidores (as) públicos (as) de carrera administrativa en vacancias definitivas y temporales del empleo profesional especializado código 222 grado 24</t>
  </si>
  <si>
    <t>Meta cumplida en el i trimestre 2022</t>
  </si>
  <si>
    <t>Meta cumplida. Se dio cumplimiento al 100% de la actividad establecida, en donde se adelantaron dos (2) procesos de encargo en la entidad, a fin de garantizar el correcto funcionamiento de la entidad.</t>
  </si>
  <si>
    <t>Realizar una (1) jornada de  reinducción de manera pertinente, que permita contextualizar a los servidores en el marco estratégico de la entidad y su rol dentro del proceso.</t>
  </si>
  <si>
    <t>Jornada de  reinducción</t>
  </si>
  <si>
    <t>No. De jornadas de reinducción realizadas/ No. jornadas realizadas</t>
  </si>
  <si>
    <t>Jornadas realizadas</t>
  </si>
  <si>
    <t>Convocatoria
Listados de Asistencia a la induccion
Informe</t>
  </si>
  <si>
    <t>Listados de participación</t>
  </si>
  <si>
    <t>Durante la vigencia 2022 se cumplió con la jornada de reinducción dirigida a todos los servidores y colaboradores de la SDG como se detalla a continuación:
doce (12) Jornadas presenciales de cuatro horas cada una (8:00 a.m. - 12:00 p.m. y 1:00 p.m. - 5:00 p.m.), en las siguientes fechas:
Martes 26 de julio de 2022. 
Jueves 28 de julio de 2022.
Jueves 11 de agosto de 2022.
Viernes 12 de agosto de 2022.
Lunes 22 de agosto de 2022.
Miércoles 24 de agosto de 2022.</t>
  </si>
  <si>
    <t>Meta cumplida. Durante la vigencia 2022 se cumplió con la jornada de reinducción dirigida a todos los servidores y colaboradores de la SDG como se detalla a continuación:
doce (12) Jornadas presenciales de cuatro horas cada una (8:00 a.m. - 12:00 p.m. y 1:00 p.m. - 5:00 p.m.), en las siguientes fechas:
Martes 26 de julio de 2022. 
Jueves 28 de julio de 2022.
Jueves 11 de agosto de 2022.
Viernes 12 de agosto de 2022.
Lunes 22 de agosto de 2022.
Miércoles 24 de agosto de 2022.</t>
  </si>
  <si>
    <t>Implementar  al 100% una (1) herramienta virtual que permita fortalecer y complementar los procesos de capacitación (inducción y reinducción) en la entidad, utilizando medios tecnológicos y digitales</t>
  </si>
  <si>
    <t>Herramienta Implementada</t>
  </si>
  <si>
    <t xml:space="preserve">Una herramienta virtual de capacitación implementada </t>
  </si>
  <si>
    <t xml:space="preserve">Herramienta virtual de capacitación implementada </t>
  </si>
  <si>
    <t>Herramienta implementada</t>
  </si>
  <si>
    <t>URL de la Herramienta implementada</t>
  </si>
  <si>
    <t>Desde la DGTH se está Implementando una herramienta virtual mediante Moodle, que permite fortalecer y complementar los procesos de capacitación (inducción y reinducción) en la entidad, utilizando medios tecnológicos y digitales; para este propósito se creó el curso de Inducción de la Secretaría Distrital de Gobierno, al cual se puede acceder mediante la activación de la clave de Office 365.</t>
  </si>
  <si>
    <t>URL de la Herramienta implementada: https://moodle.gobiernobogota.gov.co/moodle/enrol/index.php?id=25
Adicional se anexa comunicación Invitación a los funcionarios que ingresaron a la SDG en el segundo trimestre a participar y realizar el curso virtual Moodle de Inducción a la Secretaría Distrital de Gobierno y el listado de funcionarios certificados curso Inducción a la SDG corte 30 de junio de 2022.</t>
  </si>
  <si>
    <t>Se dio continuidad a los cursos virtuales dispuestos en la plataforma Moodle:
1.	Manejo aplicativo Arco.
2.	Manejo aplicativo Sipse.
3.	Sistema de Seguridad y Salud en el Trabajo.
4.	Inducción a la Secretaría Distrital de Gobierno.</t>
  </si>
  <si>
    <t xml:space="preserve">URL de la Herramienta implementada: https://moodle.gobiernobogota.gov.co/moodle/enrol/index.php?id=25
</t>
  </si>
  <si>
    <t>Meta cumplida al 100% .Desde la DGTH se está Implementando una herramienta virtual mediante Moodle, que permite fortalecer y complementar los procesos de capacitación (inducción y reinducción) en la entidad, utilizando medios tecnológicos y digitales.</t>
  </si>
  <si>
    <t xml:space="preserve">Implementar al 100% el Programa de Salud Mental de la Secretaría Distrital de Gobierno, con el objetivo de buscar el óptimo desarrollo de las personas en su trabajo a través de la promoción de hábitos saludables que fortalezcan la salud mental y mitiguen el riesgo psicosocial. </t>
  </si>
  <si>
    <t>% de implementación del Programa</t>
  </si>
  <si>
    <t>(Actividades ejecutadas en el periodo/#de actividades planeadas para el periodo)</t>
  </si>
  <si>
    <t>Actividades ejecutadas del Programa de Salud Mental</t>
  </si>
  <si>
    <t>Evidencias al cumplimiento de actividades (Actas, registros, informes, presentaciones, etc.)</t>
  </si>
  <si>
    <t>Plan-Programa de Salud Mental archivo de gestión documental de la DGTH</t>
  </si>
  <si>
    <t>Se ejecutó el plan de trabajo de Salud mental y las actividades de promoción y prevención programadas para el trimestre. Estas actividades dan cumplimiento a las intervenciones producto de la medición de burnout y salud mental del año 2021 y las evidencias reposan en la carpeta adjunta.</t>
  </si>
  <si>
    <t>One Drive Institucional y Carpeta de evidencias cargada en el recurso dispuesto por laOAP</t>
  </si>
  <si>
    <t>Total metas procesos (80%)</t>
  </si>
  <si>
    <t>T1</t>
  </si>
  <si>
    <t>Obtener una calificación semestral del 80% en la medición de desempeño ambiental, de acuerdo a los parámetros establecidos en la herramienta construida por la OAP</t>
  </si>
  <si>
    <t>Sostenibilidad del sistema de gestión</t>
  </si>
  <si>
    <t>Criteros ambientales</t>
  </si>
  <si>
    <t>Número de criterios ambientales cumplidos / Total de criterios ambientales establecidos * 100</t>
  </si>
  <si>
    <t>Constante</t>
  </si>
  <si>
    <t>Porcentaje de buenas prácticas ambientales implementadas</t>
  </si>
  <si>
    <t>Herramienta Oficina Asesora de Planeación</t>
  </si>
  <si>
    <t>Aplicación de la meta: dependencias del proceso.
Reporte de la meta: Oficina Asesora de Planeación</t>
  </si>
  <si>
    <t>Listas de chequeo al cumplimiento de criterios ambientales remitidos por la OAP</t>
  </si>
  <si>
    <t>Dirección de Gestión del Talento Humano (calificación 63%) : Reporte de consumo de papel hasta el mes de Mayo.
Participan en actividades ambientales :  Charla uso eficiente de agua en el hogar y Transición Energética.
En la semana ambiental:   participa 1 persona en actividad de Caminata Vichacha.
Durante el semestre se colocaron 129 Caritas tristes por dejar monitores encendidos sin uso.</t>
  </si>
  <si>
    <t>Reporte de gestión ambiental OAP</t>
  </si>
  <si>
    <t>T2</t>
  </si>
  <si>
    <t>Actualizar el 100% los documentos del proceso conforme al plan de trabajo definido.</t>
  </si>
  <si>
    <t>Actualización documental</t>
  </si>
  <si>
    <t>Número de documentos actualizados del proceso / Número de documentos programados a actualizar en el plan de trabajo *100</t>
  </si>
  <si>
    <t xml:space="preserve">Documentos con actualización en el LMD </t>
  </si>
  <si>
    <t xml:space="preserve">Casos Hola de actualización generados
Listado Maestro de Documentos 
Matiz </t>
  </si>
  <si>
    <t>MATIZ publicacion del Procedimiento formalizado en el MIPG</t>
  </si>
  <si>
    <t>El proceso actualizó los siguientes documentos en MATIZ: GCO-GTH-PL001 plan estratégico del talento humano -PETH, GCO-GTH-PL002 plan anual de vacantes-PAV, GCO-GTH-PL003 plan de previsión de recursos humanos – PPRH, GCO-GTH-PL004 plan institucional de capacitación-PIC, GCO-GTH-PL005 plan de bienestar e incentivos-PBI, GCO-GTH-PL006 plan del sistema de gestión de seguridad y salud en el trabajo-SGSST, GCO-GTH-F005 formato relación de documentos para iniciar proceso de vinculación, GCO-GTH-F006 lista de chequeo para apertura de historia laboral, GCO-GTH-F008 	formato acta de posesión, GCO-GTH-F045 formato verificación y certificación cumplimiento de requisitos mínimos, y GCO-GTH-F058 acuerdo de voluntariedad modalidad laboral de teletrabajo suplementario</t>
  </si>
  <si>
    <t>Listado maestro de documentos - MATIZ</t>
  </si>
  <si>
    <t>El proceso actualizó los 15 documentos programados para el periodo en el cronograma de actualización</t>
  </si>
  <si>
    <t>MATIZ Listado maestro de documentos</t>
  </si>
  <si>
    <t xml:space="preserve">En el marco del cronograma de actualización documental, se publicaron nuevas versiones en MATIZ de los siguientes documentos: Instrucciones para el entrenamiento en puesto de trabajo GCO-GTH-IN004; Instrucciones para el descuento en nómina de días no laborados sin justa causa GCO-GTH-IN006; Instrucciones para la posesión de jueces GCO-GTH-IN014; Formato de certificación GCO-GTH-F018; Formato solicitud de reubicación laboral GCO-GTH-F024; y Formato entrenamiento puesto de trabajo GCO-GTH-F029. Quedaron 4 documentos pendientes de actualizar. </t>
  </si>
  <si>
    <t>Listado maestro de documentos</t>
  </si>
  <si>
    <t>T3</t>
  </si>
  <si>
    <t>Participar del 100% de las capacitaciones que se realicen en gestión de riesgos, planes de mejora, y sistema de gestión institucional</t>
  </si>
  <si>
    <t>Partipación en capacitaciones</t>
  </si>
  <si>
    <t>Número de capacitaciones en las que se participó/ Número de capacitaciones convocadas *100</t>
  </si>
  <si>
    <t>Capacitaciones realizadas</t>
  </si>
  <si>
    <t>Registros de participación</t>
  </si>
  <si>
    <t>Listado de asistencia
Video de la reunión
Presentación</t>
  </si>
  <si>
    <t>Carpeta compartida de registros de asistencia  - OAP</t>
  </si>
  <si>
    <t xml:space="preserve">El proceso participó en la capacitación dada a los promotores de mejora, en que se trataron temas como planeación estratégica, control de documentos, riesgos, planes de mejora y otros mecanismos de planeación y control de la gestión. </t>
  </si>
  <si>
    <t>Presentación realizada y listado de asistencia TEAMS</t>
  </si>
  <si>
    <t>Total metas transversales (20%)</t>
  </si>
  <si>
    <t xml:space="preserve">Total plan de gestión </t>
  </si>
  <si>
    <t>Objetivo Estrategico</t>
  </si>
  <si>
    <t>Fomentar la gestión del conocimiento y la innovación para agilizar la comunicación con el ciudadano, la prestación de trámites y servicios, y garantizar la toma de decisiones con base en evidencia.</t>
  </si>
  <si>
    <t>Rutinaria</t>
  </si>
  <si>
    <t>Promover una ciudadanía activa y responsable, propiciando espacios de participación, formación y diálogo con mayor inteligencia colectiva y conciencia común, donde las nuevas ciudadanías se sientan vinculadas e identificadas con el Gobierno Distrital.</t>
  </si>
  <si>
    <t>Creciente</t>
  </si>
  <si>
    <t>Eficiencia</t>
  </si>
  <si>
    <t>Implementar estrategias de Gobierno Abierto y transparencia, haciendo uso de herramientas de las TIC para su divulgación, como parte del fortalecimiento de la relación entre la ciudadanía y el gobierno.</t>
  </si>
  <si>
    <t>Decreciente</t>
  </si>
  <si>
    <t>Efectividad</t>
  </si>
  <si>
    <t>Realizar acciones enfocadas al fortalecimiento de la gobernabilidad democrática local.</t>
  </si>
  <si>
    <t>Brindar atención oportuna y de calidad a los diferentes sectores poblacionales, generando relaciones de confianza y respeto por la diferencia.</t>
  </si>
  <si>
    <t>Fortalecer las relaciones de confianza con las corporaciones político-administrativas de elección popular y con la región, facilitando la aprobación de iniciativas que permitan atender las demandas ciudadanas.</t>
  </si>
  <si>
    <t>Soportes reinducción
http://gaia.gobiernobogota.gov.co/noticias/consulta-si-tu-jornada-de-reinducci%C3%B3n-fue-reprogramada
http://gaia.gobiernobogota.gov.co/noticias/asiste-las-jornadas-de-reinducci%C3%B3n-para-la-vigencia-2022
http://gaia.gobiernobogota.gov.co/noticias/consulta-la-nueva-fecha-de-reinducci%C3%B3n
https://gobiernobogota-my.sharepoint.com/:f:/g/personal/jenny_castro_gobiernobogota_gov_co/EokTmtSZTfFNleTbYIZHeCwBzJavZFNFtweKkItKatuXQQ?e=fswDiD</t>
  </si>
  <si>
    <t>Meta cumplida en el III trimestre 2022</t>
  </si>
  <si>
    <t>Meta cumplida en el I trimestre 2022</t>
  </si>
  <si>
    <t>Soportes programa salud mental
https://gobiernobogota-my.sharepoint.com/:f:/g/personal/martha_almario_gobiernobogota_gov_co/EoTOWG3e30JFptiqUZEWy0QBDmRVJkUCgmTMctEJonLFaA?e=hS2ETd</t>
  </si>
  <si>
    <t>Dirección de Gestión de Talento Humano (Calificación 75%)
Promedio de caritas reportadas 9
Reporte de  consumo de papel hasta octubre
 No se evidencia participación en  capacitación Biodiversidad y estructura ecológica principal de la ciudad 
 Se evidencia participación en capacitación   economía circular y crecimiento verde de un funcionario
Se evidencia participación en capacitación  cambio climático orientado a la alimentación de un funcionario</t>
  </si>
  <si>
    <t>Reporte de gestión ambiental</t>
  </si>
  <si>
    <t>El proceso actualizó en un 95,45% los documentos programados en el cronograma de actualización</t>
  </si>
  <si>
    <t>El proceso actualizó 7 documentos de los 8 programados para el periodo de acuerdo con el cronograma de actualización</t>
  </si>
  <si>
    <t>Listado maestro de documentos MATIZ</t>
  </si>
  <si>
    <t>El proceso participó en las capacitaciones del Sistema de Gestión programadas para el periodo</t>
  </si>
  <si>
    <t>Evidencias de capacitación</t>
  </si>
  <si>
    <t>30 de enero de 2023</t>
  </si>
  <si>
    <t xml:space="preserve">Para el cuarto trimestre de la vigencia 2022, el proceso alcanzó un nivel de desempeño del 98,78% de acuerdo con lo programado, y del 98,78% acumulado para la vigencia.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</si>
</sst>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6" x14ac:knownFonts="1">
    <font>
      <sz val="11"/>
      <color theme="1"/>
      <name val="Calibri"/>
      <family val="2"/>
      <scheme val="minor"/>
    </font>
    <font>
      <sz val="11"/>
      <color indexed="8"/>
      <name val="Calibri Light"/>
      <family val="2"/>
    </font>
    <font>
      <b/>
      <sz val="11"/>
      <color indexed="8"/>
      <name val="Calibri Light"/>
      <family val="2"/>
    </font>
    <font>
      <b/>
      <sz val="14"/>
      <color indexed="8"/>
      <name val="Calibri Light"/>
      <family val="2"/>
    </font>
    <font>
      <b/>
      <sz val="9"/>
      <color indexed="81"/>
      <name val="Tahoma"/>
      <family val="2"/>
    </font>
    <font>
      <sz val="10"/>
      <name val="Arial"/>
      <family val="2"/>
    </font>
    <font>
      <sz val="11"/>
      <color theme="1"/>
      <name val="Calibri"/>
      <family val="2"/>
      <scheme val="minor"/>
    </font>
    <font>
      <sz val="11"/>
      <color theme="1"/>
      <name val="Calibri Light"/>
      <family val="2"/>
      <scheme val="major"/>
    </font>
    <font>
      <b/>
      <sz val="11"/>
      <color theme="1"/>
      <name val="Calibri Light"/>
      <family val="2"/>
      <scheme val="major"/>
    </font>
    <font>
      <sz val="11"/>
      <color rgb="FF0070C0"/>
      <name val="Calibri Light"/>
      <family val="2"/>
      <scheme val="major"/>
    </font>
    <font>
      <sz val="12"/>
      <color theme="1"/>
      <name val="Calibri Light"/>
      <family val="2"/>
      <scheme val="major"/>
    </font>
    <font>
      <sz val="14"/>
      <color theme="1"/>
      <name val="Calibri Light"/>
      <family val="2"/>
      <scheme val="major"/>
    </font>
    <font>
      <b/>
      <sz val="14"/>
      <color theme="1"/>
      <name val="Calibri Light"/>
      <family val="2"/>
      <scheme val="major"/>
    </font>
    <font>
      <b/>
      <sz val="12"/>
      <color rgb="FF0070C0"/>
      <name val="Calibri Light"/>
      <family val="2"/>
      <scheme val="major"/>
    </font>
    <font>
      <b/>
      <sz val="12"/>
      <color theme="1"/>
      <name val="Calibri Light"/>
      <family val="2"/>
      <scheme val="major"/>
    </font>
    <font>
      <sz val="9"/>
      <color rgb="FF323130"/>
      <name val="Segoe UI"/>
      <family val="2"/>
    </font>
    <font>
      <sz val="11"/>
      <name val="Calibri Light"/>
      <family val="2"/>
      <scheme val="major"/>
    </font>
    <font>
      <b/>
      <sz val="11"/>
      <name val="Calibri Light"/>
      <family val="2"/>
      <scheme val="major"/>
    </font>
    <font>
      <sz val="11"/>
      <color rgb="FF000000"/>
      <name val="Calibri Light"/>
      <family val="2"/>
    </font>
    <font>
      <sz val="11"/>
      <color theme="1"/>
      <name val="Calibri Light"/>
      <family val="2"/>
    </font>
    <font>
      <sz val="11"/>
      <color theme="1"/>
      <name val="Calibri Light"/>
      <family val="2"/>
      <scheme val="major"/>
    </font>
    <font>
      <sz val="14"/>
      <color theme="1"/>
      <name val="Calibri Light"/>
      <family val="2"/>
      <scheme val="major"/>
    </font>
    <font>
      <sz val="11"/>
      <color rgb="FF0070C0"/>
      <name val="Calibri Light"/>
      <family val="2"/>
      <scheme val="major"/>
    </font>
    <font>
      <sz val="12"/>
      <color theme="1"/>
      <name val="Calibri Light"/>
      <family val="2"/>
      <scheme val="major"/>
    </font>
    <font>
      <sz val="11"/>
      <name val="Calibri Light"/>
      <family val="2"/>
      <scheme val="major"/>
    </font>
    <font>
      <u/>
      <sz val="11"/>
      <color theme="10"/>
      <name val="Calibri"/>
      <family val="2"/>
      <scheme val="minor"/>
    </font>
  </fonts>
  <fills count="10">
    <fill>
      <patternFill patternType="none"/>
    </fill>
    <fill>
      <patternFill patternType="gray125"/>
    </fill>
    <fill>
      <patternFill patternType="solid">
        <fgColor theme="7" tint="0.79998168889431442"/>
        <bgColor indexed="64"/>
      </patternFill>
    </fill>
    <fill>
      <patternFill patternType="solid">
        <fgColor theme="4" tint="0.79998168889431442"/>
        <bgColor indexed="64"/>
      </patternFill>
    </fill>
    <fill>
      <patternFill patternType="solid">
        <fgColor theme="4" tint="0.59999389629810485"/>
        <bgColor indexed="64"/>
      </patternFill>
    </fill>
    <fill>
      <patternFill patternType="solid">
        <fgColor theme="4" tint="0.39997558519241921"/>
        <bgColor indexed="64"/>
      </patternFill>
    </fill>
    <fill>
      <patternFill patternType="solid">
        <fgColor rgb="FF0070C0"/>
        <bgColor indexed="64"/>
      </patternFill>
    </fill>
    <fill>
      <patternFill patternType="solid">
        <fgColor theme="9" tint="0.59999389629810485"/>
        <bgColor indexed="64"/>
      </patternFill>
    </fill>
    <fill>
      <patternFill patternType="solid">
        <fgColor theme="0"/>
        <bgColor indexed="64"/>
      </patternFill>
    </fill>
    <fill>
      <patternFill patternType="solid">
        <fgColor theme="7" tint="0.59999389629810485"/>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s>
  <cellStyleXfs count="4">
    <xf numFmtId="0" fontId="0" fillId="0" borderId="0"/>
    <xf numFmtId="0" fontId="5" fillId="0" borderId="0"/>
    <xf numFmtId="9" fontId="6" fillId="0" borderId="0" applyFont="0" applyFill="0" applyBorder="0" applyAlignment="0" applyProtection="0"/>
    <xf numFmtId="0" fontId="25" fillId="0" borderId="0" applyNumberFormat="0" applyFill="0" applyBorder="0" applyAlignment="0" applyProtection="0"/>
  </cellStyleXfs>
  <cellXfs count="104">
    <xf numFmtId="0" fontId="0" fillId="0" borderId="0" xfId="0"/>
    <xf numFmtId="0" fontId="7" fillId="0" borderId="0" xfId="0" applyFont="1" applyAlignment="1">
      <alignment wrapText="1"/>
    </xf>
    <xf numFmtId="0" fontId="8" fillId="2" borderId="1" xfId="0" applyFont="1" applyFill="1" applyBorder="1" applyAlignment="1">
      <alignment wrapText="1"/>
    </xf>
    <xf numFmtId="0" fontId="8" fillId="2"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7" borderId="1" xfId="0" applyFont="1" applyFill="1" applyBorder="1" applyAlignment="1">
      <alignment horizontal="center" vertical="center" wrapText="1"/>
    </xf>
    <xf numFmtId="0" fontId="7" fillId="0" borderId="0" xfId="0" applyFont="1" applyAlignment="1">
      <alignment vertical="center" wrapText="1"/>
    </xf>
    <xf numFmtId="0" fontId="9" fillId="0" borderId="1" xfId="0" applyFont="1" applyBorder="1" applyAlignment="1">
      <alignment horizontal="left" vertical="top" wrapText="1"/>
    </xf>
    <xf numFmtId="0" fontId="10" fillId="0" borderId="0" xfId="0" applyFont="1" applyAlignment="1">
      <alignment wrapText="1"/>
    </xf>
    <xf numFmtId="0" fontId="11" fillId="9" borderId="1" xfId="0" applyFont="1" applyFill="1" applyBorder="1" applyAlignment="1">
      <alignment wrapText="1"/>
    </xf>
    <xf numFmtId="0" fontId="12" fillId="9" borderId="1" xfId="0" applyFont="1" applyFill="1" applyBorder="1" applyAlignment="1">
      <alignment wrapText="1"/>
    </xf>
    <xf numFmtId="9" fontId="11" fillId="9" borderId="1" xfId="2" applyFont="1" applyFill="1" applyBorder="1" applyAlignment="1">
      <alignment wrapText="1"/>
    </xf>
    <xf numFmtId="0" fontId="11" fillId="0" borderId="0" xfId="0" applyFont="1" applyAlignment="1">
      <alignment wrapText="1"/>
    </xf>
    <xf numFmtId="0" fontId="10" fillId="2" borderId="1" xfId="0" applyFont="1" applyFill="1" applyBorder="1" applyAlignment="1">
      <alignment wrapText="1"/>
    </xf>
    <xf numFmtId="0" fontId="13" fillId="2" borderId="1" xfId="0" applyFont="1" applyFill="1" applyBorder="1" applyAlignment="1">
      <alignment wrapText="1"/>
    </xf>
    <xf numFmtId="9" fontId="13" fillId="2" borderId="1" xfId="0" applyNumberFormat="1" applyFont="1" applyFill="1" applyBorder="1" applyAlignment="1">
      <alignment wrapText="1"/>
    </xf>
    <xf numFmtId="0" fontId="14" fillId="2" borderId="1" xfId="0" applyFont="1" applyFill="1" applyBorder="1"/>
    <xf numFmtId="9" fontId="14" fillId="2" borderId="1" xfId="2" applyFont="1" applyFill="1" applyBorder="1" applyAlignment="1">
      <alignment wrapText="1"/>
    </xf>
    <xf numFmtId="0" fontId="8" fillId="9" borderId="1" xfId="0" applyFont="1" applyFill="1" applyBorder="1" applyAlignment="1">
      <alignment horizontal="center" vertical="center" wrapText="1"/>
    </xf>
    <xf numFmtId="0" fontId="15" fillId="0" borderId="0" xfId="0" applyFont="1"/>
    <xf numFmtId="0" fontId="0" fillId="2" borderId="1" xfId="0" applyFill="1" applyBorder="1" applyAlignment="1">
      <alignment horizontal="center" vertical="center" wrapText="1"/>
    </xf>
    <xf numFmtId="0" fontId="0" fillId="2" borderId="1" xfId="0" applyFill="1" applyBorder="1"/>
    <xf numFmtId="0" fontId="0" fillId="0" borderId="1" xfId="0" applyBorder="1"/>
    <xf numFmtId="0" fontId="7" fillId="0" borderId="1" xfId="0" applyFont="1" applyBorder="1" applyAlignment="1">
      <alignment horizontal="center" vertical="center" wrapText="1"/>
    </xf>
    <xf numFmtId="0" fontId="16" fillId="0" borderId="1" xfId="0" applyFont="1" applyBorder="1" applyAlignment="1">
      <alignment horizontal="left" vertical="top" wrapText="1"/>
    </xf>
    <xf numFmtId="0" fontId="17" fillId="0" borderId="1" xfId="0" applyFont="1" applyBorder="1" applyAlignment="1">
      <alignment horizontal="center" vertical="center" wrapText="1"/>
    </xf>
    <xf numFmtId="10" fontId="16" fillId="0" borderId="1" xfId="0" applyNumberFormat="1" applyFont="1" applyBorder="1" applyAlignment="1">
      <alignment horizontal="left" vertical="top" wrapText="1"/>
    </xf>
    <xf numFmtId="1" fontId="16" fillId="0" borderId="1" xfId="0" applyNumberFormat="1" applyFont="1" applyBorder="1" applyAlignment="1">
      <alignment horizontal="right" vertical="top" wrapText="1"/>
    </xf>
    <xf numFmtId="9" fontId="16" fillId="0" borderId="1" xfId="2" applyFont="1" applyBorder="1" applyAlignment="1">
      <alignment horizontal="right" vertical="top" wrapText="1"/>
    </xf>
    <xf numFmtId="9" fontId="16" fillId="0" borderId="1" xfId="2" applyFont="1" applyBorder="1" applyAlignment="1">
      <alignment horizontal="center" vertical="top" wrapText="1"/>
    </xf>
    <xf numFmtId="0" fontId="16" fillId="0" borderId="0" xfId="0" applyFont="1" applyAlignment="1">
      <alignment horizontal="left" vertical="top" wrapText="1"/>
    </xf>
    <xf numFmtId="1" fontId="16" fillId="0" borderId="1" xfId="2" applyNumberFormat="1" applyFont="1" applyBorder="1" applyAlignment="1">
      <alignment horizontal="right" vertical="top" wrapText="1"/>
    </xf>
    <xf numFmtId="9" fontId="16" fillId="0" borderId="1" xfId="0" applyNumberFormat="1" applyFont="1" applyBorder="1" applyAlignment="1">
      <alignment horizontal="left" vertical="top" wrapText="1"/>
    </xf>
    <xf numFmtId="0" fontId="16" fillId="0" borderId="1" xfId="0" applyFont="1" applyBorder="1" applyAlignment="1" applyProtection="1">
      <alignment horizontal="left" vertical="top" wrapText="1"/>
      <protection hidden="1"/>
    </xf>
    <xf numFmtId="0" fontId="8" fillId="0" borderId="0" xfId="0" applyFont="1" applyAlignment="1">
      <alignment vertical="center" wrapText="1"/>
    </xf>
    <xf numFmtId="0" fontId="9" fillId="0" borderId="13" xfId="0" applyFont="1" applyBorder="1" applyAlignment="1" applyProtection="1">
      <alignment horizontal="center" vertical="center" wrapText="1"/>
      <protection hidden="1"/>
    </xf>
    <xf numFmtId="0" fontId="9" fillId="0" borderId="13" xfId="0" applyFont="1" applyBorder="1" applyAlignment="1" applyProtection="1">
      <alignment horizontal="left" vertical="center" wrapText="1"/>
      <protection hidden="1"/>
    </xf>
    <xf numFmtId="0" fontId="9" fillId="8" borderId="13" xfId="0" applyFont="1" applyFill="1" applyBorder="1" applyAlignment="1" applyProtection="1">
      <alignment horizontal="left" vertical="center" wrapText="1"/>
      <protection hidden="1"/>
    </xf>
    <xf numFmtId="9" fontId="9" fillId="8" borderId="1" xfId="0" applyNumberFormat="1" applyFont="1" applyFill="1" applyBorder="1" applyAlignment="1" applyProtection="1">
      <alignment horizontal="center" vertical="center" wrapText="1"/>
      <protection hidden="1"/>
    </xf>
    <xf numFmtId="0" fontId="9" fillId="0" borderId="1" xfId="0" applyFont="1" applyBorder="1" applyAlignment="1" applyProtection="1">
      <alignment horizontal="left" vertical="center" wrapText="1"/>
      <protection hidden="1"/>
    </xf>
    <xf numFmtId="9" fontId="9" fillId="0" borderId="1" xfId="2" applyFont="1" applyBorder="1" applyAlignment="1">
      <alignment horizontal="center" vertical="top" wrapText="1"/>
    </xf>
    <xf numFmtId="0" fontId="9" fillId="0" borderId="0" xfId="0" applyFont="1" applyAlignment="1">
      <alignment wrapText="1"/>
    </xf>
    <xf numFmtId="0" fontId="9" fillId="0" borderId="1" xfId="0" applyFont="1" applyBorder="1" applyAlignment="1" applyProtection="1">
      <alignment horizontal="center" vertical="center" wrapText="1"/>
      <protection hidden="1"/>
    </xf>
    <xf numFmtId="0" fontId="9" fillId="8" borderId="1" xfId="0" applyFont="1" applyFill="1" applyBorder="1" applyAlignment="1" applyProtection="1">
      <alignment horizontal="left" vertical="center" wrapText="1"/>
      <protection hidden="1"/>
    </xf>
    <xf numFmtId="9" fontId="9" fillId="8" borderId="1" xfId="2" applyFont="1" applyFill="1" applyBorder="1" applyAlignment="1" applyProtection="1">
      <alignment horizontal="center" vertical="center" wrapText="1"/>
      <protection hidden="1"/>
    </xf>
    <xf numFmtId="0" fontId="8" fillId="2" borderId="1" xfId="0" applyFont="1" applyFill="1" applyBorder="1" applyAlignment="1">
      <alignment horizontal="center" wrapText="1"/>
    </xf>
    <xf numFmtId="0" fontId="8" fillId="3" borderId="1" xfId="0" applyFont="1" applyFill="1" applyBorder="1" applyAlignment="1">
      <alignment horizontal="center" vertical="center" wrapText="1"/>
    </xf>
    <xf numFmtId="0" fontId="7" fillId="0" borderId="0" xfId="0" applyFont="1" applyAlignment="1">
      <alignment horizontal="center" wrapText="1"/>
    </xf>
    <xf numFmtId="0" fontId="7" fillId="0" borderId="0" xfId="0" applyFont="1" applyAlignment="1">
      <alignment horizontal="center" vertical="center" wrapText="1"/>
    </xf>
    <xf numFmtId="0" fontId="16" fillId="0" borderId="1" xfId="0" applyFont="1" applyBorder="1" applyAlignment="1">
      <alignment horizontal="center" vertical="top" wrapText="1"/>
    </xf>
    <xf numFmtId="9" fontId="14" fillId="2" borderId="1" xfId="2" applyFont="1" applyFill="1" applyBorder="1" applyAlignment="1">
      <alignment horizontal="center" wrapText="1"/>
    </xf>
    <xf numFmtId="1" fontId="9" fillId="0" borderId="1" xfId="0" applyNumberFormat="1" applyFont="1" applyBorder="1" applyAlignment="1">
      <alignment horizontal="center" vertical="top" wrapText="1"/>
    </xf>
    <xf numFmtId="0" fontId="9" fillId="0" borderId="1" xfId="0" applyFont="1" applyBorder="1" applyAlignment="1">
      <alignment horizontal="center" vertical="top" wrapText="1"/>
    </xf>
    <xf numFmtId="9" fontId="13" fillId="2" borderId="1" xfId="0" applyNumberFormat="1" applyFont="1" applyFill="1" applyBorder="1" applyAlignment="1">
      <alignment horizontal="center" wrapText="1"/>
    </xf>
    <xf numFmtId="0" fontId="14" fillId="2" borderId="1" xfId="0" applyFont="1" applyFill="1" applyBorder="1" applyAlignment="1">
      <alignment horizontal="center" wrapText="1"/>
    </xf>
    <xf numFmtId="9" fontId="11" fillId="9" borderId="1" xfId="2" applyFont="1" applyFill="1" applyBorder="1" applyAlignment="1">
      <alignment horizontal="center" wrapText="1"/>
    </xf>
    <xf numFmtId="9" fontId="12" fillId="9" borderId="1" xfId="0" applyNumberFormat="1" applyFont="1" applyFill="1" applyBorder="1" applyAlignment="1">
      <alignment horizontal="center" wrapText="1"/>
    </xf>
    <xf numFmtId="1" fontId="16" fillId="0" borderId="1" xfId="2" applyNumberFormat="1" applyFont="1" applyBorder="1" applyAlignment="1">
      <alignment horizontal="center" vertical="top" wrapText="1"/>
    </xf>
    <xf numFmtId="1" fontId="16" fillId="0" borderId="1" xfId="0" applyNumberFormat="1" applyFont="1" applyBorder="1" applyAlignment="1">
      <alignment horizontal="center" vertical="top" wrapText="1"/>
    </xf>
    <xf numFmtId="0" fontId="8" fillId="0" borderId="0" xfId="0" applyFont="1" applyAlignment="1">
      <alignment horizontal="center" vertical="center" wrapText="1"/>
    </xf>
    <xf numFmtId="9" fontId="16" fillId="0" borderId="1" xfId="0" applyNumberFormat="1" applyFont="1" applyBorder="1" applyAlignment="1">
      <alignment horizontal="center" vertical="top" wrapText="1"/>
    </xf>
    <xf numFmtId="10" fontId="14" fillId="2" borderId="1" xfId="2" applyNumberFormat="1" applyFont="1" applyFill="1" applyBorder="1" applyAlignment="1">
      <alignment horizontal="center" wrapText="1"/>
    </xf>
    <xf numFmtId="9" fontId="9" fillId="0" borderId="1" xfId="0" applyNumberFormat="1" applyFont="1" applyBorder="1" applyAlignment="1">
      <alignment horizontal="center" vertical="top" wrapText="1"/>
    </xf>
    <xf numFmtId="10" fontId="12" fillId="9" borderId="1" xfId="0" applyNumberFormat="1" applyFont="1" applyFill="1" applyBorder="1" applyAlignment="1">
      <alignment horizontal="center" wrapText="1"/>
    </xf>
    <xf numFmtId="164" fontId="9" fillId="0" borderId="1" xfId="2" applyNumberFormat="1" applyFont="1" applyBorder="1" applyAlignment="1">
      <alignment horizontal="center" vertical="top" wrapText="1"/>
    </xf>
    <xf numFmtId="10" fontId="9" fillId="0" borderId="1" xfId="2" applyNumberFormat="1" applyFont="1" applyBorder="1" applyAlignment="1">
      <alignment horizontal="center" vertical="top" wrapText="1"/>
    </xf>
    <xf numFmtId="0" fontId="7" fillId="0" borderId="0" xfId="0" applyFont="1" applyAlignment="1">
      <alignment horizontal="left" vertical="center" wrapText="1"/>
    </xf>
    <xf numFmtId="0" fontId="20" fillId="0" borderId="0" xfId="0" applyFont="1" applyAlignment="1">
      <alignment wrapText="1"/>
    </xf>
    <xf numFmtId="0" fontId="21" fillId="9" borderId="1" xfId="0" applyFont="1" applyFill="1" applyBorder="1" applyAlignment="1">
      <alignment wrapText="1"/>
    </xf>
    <xf numFmtId="0" fontId="22" fillId="0" borderId="1" xfId="0" applyFont="1" applyBorder="1" applyAlignment="1">
      <alignment horizontal="left" vertical="top" wrapText="1"/>
    </xf>
    <xf numFmtId="0" fontId="23" fillId="2" borderId="1" xfId="0" applyFont="1" applyFill="1" applyBorder="1" applyAlignment="1">
      <alignment wrapText="1"/>
    </xf>
    <xf numFmtId="0" fontId="24" fillId="0" borderId="1" xfId="0" applyFont="1" applyBorder="1" applyAlignment="1">
      <alignment horizontal="left" vertical="top" wrapText="1"/>
    </xf>
    <xf numFmtId="10" fontId="9" fillId="0" borderId="1" xfId="0" applyNumberFormat="1" applyFont="1" applyBorder="1" applyAlignment="1">
      <alignment horizontal="center" vertical="top" wrapText="1"/>
    </xf>
    <xf numFmtId="0" fontId="8" fillId="7" borderId="9" xfId="0" applyFont="1" applyFill="1" applyBorder="1" applyAlignment="1">
      <alignment horizontal="center" vertical="center" wrapText="1"/>
    </xf>
    <xf numFmtId="0" fontId="8" fillId="7" borderId="10" xfId="0" applyFont="1" applyFill="1" applyBorder="1" applyAlignment="1">
      <alignment horizontal="center" vertical="center" wrapText="1"/>
    </xf>
    <xf numFmtId="0" fontId="8" fillId="7" borderId="11" xfId="0" applyFont="1" applyFill="1" applyBorder="1" applyAlignment="1">
      <alignment horizontal="center" vertical="center" wrapText="1"/>
    </xf>
    <xf numFmtId="0" fontId="8" fillId="3"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8" fillId="5" borderId="1" xfId="0" applyFont="1" applyFill="1" applyBorder="1" applyAlignment="1">
      <alignment horizontal="center" vertical="center" wrapText="1"/>
    </xf>
    <xf numFmtId="0" fontId="8" fillId="6" borderId="1" xfId="0" applyFont="1" applyFill="1" applyBorder="1" applyAlignment="1">
      <alignment horizontal="center" vertical="center" wrapText="1"/>
    </xf>
    <xf numFmtId="0" fontId="8" fillId="2"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7" fillId="0" borderId="1" xfId="0" applyFont="1" applyBorder="1" applyAlignment="1">
      <alignment horizontal="center" vertical="center" wrapText="1"/>
    </xf>
    <xf numFmtId="0" fontId="19" fillId="0" borderId="1" xfId="0" applyFont="1" applyBorder="1" applyAlignment="1">
      <alignment horizontal="left" vertical="top" wrapText="1"/>
    </xf>
    <xf numFmtId="0" fontId="7" fillId="0" borderId="1" xfId="0" applyFont="1" applyBorder="1" applyAlignment="1">
      <alignment horizontal="left" vertical="top" wrapText="1"/>
    </xf>
    <xf numFmtId="0" fontId="7" fillId="0" borderId="2" xfId="0" applyFont="1" applyBorder="1" applyAlignment="1">
      <alignment horizontal="left" vertical="center" wrapText="1"/>
    </xf>
    <xf numFmtId="0" fontId="7" fillId="0" borderId="4" xfId="0" applyFont="1" applyBorder="1" applyAlignment="1">
      <alignment horizontal="left" vertical="center" wrapText="1"/>
    </xf>
    <xf numFmtId="0" fontId="7" fillId="0" borderId="3" xfId="0" applyFont="1" applyBorder="1" applyAlignment="1">
      <alignment horizontal="left" vertical="center" wrapText="1"/>
    </xf>
    <xf numFmtId="0" fontId="8" fillId="9" borderId="1" xfId="0" applyFont="1" applyFill="1" applyBorder="1" applyAlignment="1">
      <alignment horizontal="center" vertical="center" wrapText="1"/>
    </xf>
    <xf numFmtId="0" fontId="8" fillId="2" borderId="5" xfId="0" applyFont="1" applyFill="1" applyBorder="1" applyAlignment="1">
      <alignment horizontal="center" vertical="center" wrapText="1"/>
    </xf>
    <xf numFmtId="0" fontId="8" fillId="2" borderId="6" xfId="0" applyFont="1" applyFill="1" applyBorder="1" applyAlignment="1">
      <alignment horizontal="center" vertical="center" wrapText="1"/>
    </xf>
    <xf numFmtId="0" fontId="8" fillId="2" borderId="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8"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1" xfId="0" applyFont="1" applyFill="1" applyBorder="1" applyAlignment="1">
      <alignment horizontal="center" wrapText="1"/>
    </xf>
    <xf numFmtId="0" fontId="7" fillId="0" borderId="1" xfId="0" applyFont="1" applyBorder="1" applyAlignment="1">
      <alignment horizontal="justify" vertical="center" wrapText="1"/>
    </xf>
    <xf numFmtId="0" fontId="8" fillId="2" borderId="12" xfId="0" applyFont="1" applyFill="1" applyBorder="1" applyAlignment="1">
      <alignment horizontal="center" vertical="center" wrapText="1"/>
    </xf>
    <xf numFmtId="0" fontId="8" fillId="2" borderId="0" xfId="0" applyFont="1" applyFill="1" applyAlignment="1">
      <alignment horizontal="center" vertical="center" wrapText="1"/>
    </xf>
    <xf numFmtId="0" fontId="8" fillId="2" borderId="4" xfId="0" applyFont="1" applyFill="1" applyBorder="1" applyAlignment="1">
      <alignment horizontal="center" vertical="center" wrapText="1"/>
    </xf>
    <xf numFmtId="0" fontId="8" fillId="0" borderId="5" xfId="0" applyFont="1" applyBorder="1" applyAlignment="1">
      <alignment horizontal="center" vertical="center" wrapText="1"/>
    </xf>
    <xf numFmtId="0" fontId="8" fillId="0" borderId="6" xfId="0" applyFont="1" applyBorder="1" applyAlignment="1">
      <alignment horizontal="center" vertical="center" wrapText="1"/>
    </xf>
  </cellXfs>
  <cellStyles count="4">
    <cellStyle name="Hyperlink" xfId="3" xr:uid="{00000000-000B-0000-0000-000008000000}"/>
    <cellStyle name="Normal" xfId="0" builtinId="0"/>
    <cellStyle name="Normal 2" xfId="1" xr:uid="{00000000-0005-0000-0000-000001000000}"/>
    <cellStyle name="Porcentaje"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85725</xdr:rowOff>
    </xdr:from>
    <xdr:to>
      <xdr:col>2</xdr:col>
      <xdr:colOff>257175</xdr:colOff>
      <xdr:row>0</xdr:row>
      <xdr:rowOff>809625</xdr:rowOff>
    </xdr:to>
    <xdr:pic>
      <xdr:nvPicPr>
        <xdr:cNvPr id="1033" name="Imagen 1">
          <a:extLst>
            <a:ext uri="{FF2B5EF4-FFF2-40B4-BE49-F238E27FC236}">
              <a16:creationId xmlns:a16="http://schemas.microsoft.com/office/drawing/2014/main" id="{09153977-ED5C-40E3-BFF4-ED026A3A9833}"/>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85725"/>
          <a:ext cx="2276475" cy="7239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sharepoint.com/Users/hernan.cervera/Downloads/Copia%20de%20Matriz%20SUIT-%20DAFP.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INSTRUCTIVO"/>
      <sheetName val="ESTRATEGIAS DE RACIONALIZACION"/>
      <sheetName val="CADENA DE TRÁMITES"/>
      <sheetName val="TABLA"/>
      <sheetName val="Tablas instituciones"/>
      <sheetName val="Hoja1"/>
    </sheetNames>
    <sheetDataSet>
      <sheetData sheetId="0"/>
      <sheetData sheetId="1"/>
      <sheetData sheetId="2"/>
      <sheetData sheetId="3"/>
      <sheetData sheetId="4"/>
      <sheetData sheetId="5"/>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2013 - 2022"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f:/g/personal/martha_almario_gobiernobogota_gov_co/EoTOWG3e30JFptiqUZEWy0QBDmRVJkUCgmTMctEJonLFaA?e=hS2ETd" TargetMode="External"/><Relationship Id="rId1" Type="http://schemas.openxmlformats.org/officeDocument/2006/relationships/hyperlink" Target="http://gaia.gobiernobogota.gov.co/noticias/consulta-si-tu-jornada-de-reinducci%C3%B3n-fue-reprogramada%0a%0a"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R28"/>
  <sheetViews>
    <sheetView tabSelected="1" zoomScale="85" zoomScaleNormal="85" workbookViewId="0">
      <selection activeCell="D4" sqref="D4:D8"/>
    </sheetView>
  </sheetViews>
  <sheetFormatPr baseColWidth="10" defaultColWidth="10.85546875" defaultRowHeight="15" x14ac:dyDescent="0.25"/>
  <cols>
    <col min="1" max="1" width="7" style="1" customWidth="1"/>
    <col min="2" max="2" width="25.5703125" style="1" customWidth="1"/>
    <col min="3" max="3" width="8" style="1" customWidth="1"/>
    <col min="4" max="4" width="44.28515625" style="1" bestFit="1" customWidth="1"/>
    <col min="5" max="5" width="10.85546875" style="1" customWidth="1"/>
    <col min="6" max="6" width="16.85546875" style="1" customWidth="1"/>
    <col min="7" max="7" width="23.5703125" style="1" customWidth="1"/>
    <col min="8" max="8" width="8.140625" style="1" customWidth="1"/>
    <col min="9" max="9" width="18.42578125" style="1" customWidth="1"/>
    <col min="10" max="10" width="15.85546875" style="1" customWidth="1"/>
    <col min="11" max="14" width="7.28515625" style="49" customWidth="1"/>
    <col min="15" max="15" width="20.85546875" style="1" customWidth="1"/>
    <col min="16" max="18" width="17.85546875" style="1" customWidth="1"/>
    <col min="19" max="19" width="22.85546875" style="1" customWidth="1"/>
    <col min="20" max="20" width="17.85546875" style="1" customWidth="1"/>
    <col min="21" max="21" width="19.85546875" style="49" customWidth="1"/>
    <col min="22" max="23" width="16.5703125" style="49" customWidth="1"/>
    <col min="24" max="24" width="39.28515625" style="1" customWidth="1"/>
    <col min="25" max="25" width="57.7109375" style="1" customWidth="1"/>
    <col min="26" max="28" width="16.5703125" style="49" customWidth="1"/>
    <col min="29" max="29" width="39.28515625" style="1" customWidth="1"/>
    <col min="30" max="30" width="26.5703125" style="1" customWidth="1"/>
    <col min="31" max="31" width="21.28515625" style="49" customWidth="1"/>
    <col min="32" max="33" width="16.5703125" style="49" customWidth="1"/>
    <col min="34" max="34" width="40.42578125" style="1" customWidth="1"/>
    <col min="35" max="35" width="21.42578125" style="1" customWidth="1"/>
    <col min="36" max="36" width="18.85546875" style="49" customWidth="1"/>
    <col min="37" max="38" width="16.5703125" style="49" customWidth="1"/>
    <col min="39" max="39" width="31.85546875" style="1" customWidth="1"/>
    <col min="40" max="40" width="21" style="1" customWidth="1"/>
    <col min="41" max="41" width="19.5703125" style="49" customWidth="1"/>
    <col min="42" max="42" width="16.5703125" style="49" customWidth="1"/>
    <col min="43" max="43" width="21.5703125" style="49" customWidth="1"/>
    <col min="44" max="44" width="40.7109375" style="1" customWidth="1"/>
    <col min="45" max="16384" width="10.85546875" style="1"/>
  </cols>
  <sheetData>
    <row r="1" spans="1:44" ht="70.5" customHeight="1" x14ac:dyDescent="0.25">
      <c r="A1" s="83" t="s">
        <v>0</v>
      </c>
      <c r="B1" s="84"/>
      <c r="C1" s="84"/>
      <c r="D1" s="84"/>
      <c r="E1" s="84"/>
      <c r="F1" s="84"/>
      <c r="G1" s="84"/>
      <c r="H1" s="84"/>
      <c r="I1" s="84"/>
      <c r="J1" s="84"/>
      <c r="K1" s="85" t="s">
        <v>1</v>
      </c>
      <c r="L1" s="86"/>
      <c r="M1" s="86"/>
      <c r="N1" s="86"/>
      <c r="O1" s="86"/>
    </row>
    <row r="2" spans="1:44" s="8" customFormat="1" ht="23.45" customHeight="1" x14ac:dyDescent="0.25">
      <c r="A2" s="102" t="s">
        <v>2</v>
      </c>
      <c r="B2" s="103"/>
      <c r="C2" s="103"/>
      <c r="D2" s="103"/>
      <c r="E2" s="103"/>
      <c r="F2" s="103"/>
      <c r="G2" s="103"/>
      <c r="H2" s="103"/>
      <c r="I2" s="103"/>
      <c r="J2" s="103"/>
      <c r="K2" s="61"/>
      <c r="L2" s="61"/>
      <c r="M2" s="61"/>
      <c r="N2" s="61"/>
      <c r="O2" s="36"/>
      <c r="U2" s="50"/>
      <c r="V2" s="50"/>
      <c r="W2" s="50"/>
      <c r="Z2" s="50"/>
      <c r="AA2" s="50"/>
      <c r="AB2" s="50"/>
      <c r="AE2" s="50"/>
      <c r="AF2" s="50"/>
      <c r="AG2" s="50"/>
      <c r="AJ2" s="50"/>
      <c r="AK2" s="50"/>
      <c r="AL2" s="50"/>
      <c r="AO2" s="50"/>
      <c r="AP2" s="50"/>
      <c r="AQ2" s="50"/>
    </row>
    <row r="3" spans="1:44" x14ac:dyDescent="0.25">
      <c r="D3" s="21"/>
    </row>
    <row r="4" spans="1:44" ht="29.1" customHeight="1" x14ac:dyDescent="0.25">
      <c r="A4" s="91" t="s">
        <v>3</v>
      </c>
      <c r="B4" s="92"/>
      <c r="C4" s="93"/>
      <c r="D4" s="87" t="s">
        <v>4</v>
      </c>
      <c r="E4" s="82" t="s">
        <v>5</v>
      </c>
      <c r="F4" s="82"/>
      <c r="G4" s="82"/>
      <c r="H4" s="82"/>
      <c r="I4" s="82"/>
      <c r="J4" s="82"/>
    </row>
    <row r="5" spans="1:44" x14ac:dyDescent="0.25">
      <c r="A5" s="99"/>
      <c r="B5" s="100"/>
      <c r="C5" s="101"/>
      <c r="D5" s="88"/>
      <c r="E5" s="2" t="s">
        <v>6</v>
      </c>
      <c r="F5" s="47" t="s">
        <v>7</v>
      </c>
      <c r="G5" s="97" t="s">
        <v>8</v>
      </c>
      <c r="H5" s="97"/>
      <c r="I5" s="97"/>
      <c r="J5" s="97"/>
    </row>
    <row r="6" spans="1:44" x14ac:dyDescent="0.25">
      <c r="A6" s="99"/>
      <c r="B6" s="100"/>
      <c r="C6" s="101"/>
      <c r="D6" s="88"/>
      <c r="E6" s="25">
        <v>1</v>
      </c>
      <c r="F6" s="25" t="s">
        <v>9</v>
      </c>
      <c r="G6" s="98" t="s">
        <v>10</v>
      </c>
      <c r="H6" s="98"/>
      <c r="I6" s="98"/>
      <c r="J6" s="98"/>
    </row>
    <row r="7" spans="1:44" ht="74.25" customHeight="1" x14ac:dyDescent="0.25">
      <c r="A7" s="99"/>
      <c r="B7" s="100"/>
      <c r="C7" s="101"/>
      <c r="D7" s="88"/>
      <c r="E7" s="25">
        <v>2</v>
      </c>
      <c r="F7" s="25" t="s">
        <v>11</v>
      </c>
      <c r="G7" s="98" t="s">
        <v>12</v>
      </c>
      <c r="H7" s="98"/>
      <c r="I7" s="98"/>
      <c r="J7" s="98"/>
    </row>
    <row r="8" spans="1:44" ht="64.5" customHeight="1" x14ac:dyDescent="0.25">
      <c r="A8" s="94"/>
      <c r="B8" s="95"/>
      <c r="C8" s="96"/>
      <c r="D8" s="89"/>
      <c r="E8" s="25">
        <v>3</v>
      </c>
      <c r="F8" s="25" t="s">
        <v>13</v>
      </c>
      <c r="G8" s="98" t="s">
        <v>14</v>
      </c>
      <c r="H8" s="98"/>
      <c r="I8" s="98"/>
      <c r="J8" s="98"/>
    </row>
    <row r="9" spans="1:44" ht="69" customHeight="1" x14ac:dyDescent="0.25">
      <c r="A9" s="61"/>
      <c r="B9" s="61"/>
      <c r="C9" s="61"/>
      <c r="D9" s="68"/>
      <c r="E9" s="25">
        <v>4</v>
      </c>
      <c r="F9" s="25" t="s">
        <v>15</v>
      </c>
      <c r="G9" s="98" t="s">
        <v>16</v>
      </c>
      <c r="H9" s="98"/>
      <c r="I9" s="98"/>
      <c r="J9" s="98"/>
    </row>
    <row r="10" spans="1:44" ht="69" customHeight="1" x14ac:dyDescent="0.25">
      <c r="A10" s="61"/>
      <c r="B10" s="61"/>
      <c r="C10" s="61"/>
      <c r="D10" s="68"/>
      <c r="E10" s="25">
        <v>5</v>
      </c>
      <c r="F10" s="25" t="s">
        <v>169</v>
      </c>
      <c r="G10" s="98" t="s">
        <v>170</v>
      </c>
      <c r="H10" s="98"/>
      <c r="I10" s="98"/>
      <c r="J10" s="98"/>
    </row>
    <row r="12" spans="1:44" s="8" customFormat="1" ht="22.5" customHeight="1" x14ac:dyDescent="0.25">
      <c r="A12" s="82" t="s">
        <v>17</v>
      </c>
      <c r="B12" s="82"/>
      <c r="C12" s="91" t="s">
        <v>18</v>
      </c>
      <c r="D12" s="92"/>
      <c r="E12" s="93"/>
      <c r="F12" s="90" t="s">
        <v>19</v>
      </c>
      <c r="G12" s="90"/>
      <c r="H12" s="90"/>
      <c r="I12" s="90"/>
      <c r="J12" s="90"/>
      <c r="K12" s="90"/>
      <c r="L12" s="90"/>
      <c r="M12" s="90"/>
      <c r="N12" s="90"/>
      <c r="O12" s="90"/>
      <c r="P12" s="90"/>
      <c r="Q12" s="82" t="s">
        <v>20</v>
      </c>
      <c r="R12" s="82"/>
      <c r="S12" s="82"/>
      <c r="T12" s="82"/>
      <c r="U12" s="78" t="s">
        <v>21</v>
      </c>
      <c r="V12" s="78"/>
      <c r="W12" s="78"/>
      <c r="X12" s="78"/>
      <c r="Y12" s="78"/>
      <c r="Z12" s="79" t="s">
        <v>21</v>
      </c>
      <c r="AA12" s="79"/>
      <c r="AB12" s="79"/>
      <c r="AC12" s="79"/>
      <c r="AD12" s="79"/>
      <c r="AE12" s="80" t="s">
        <v>21</v>
      </c>
      <c r="AF12" s="80"/>
      <c r="AG12" s="80"/>
      <c r="AH12" s="80"/>
      <c r="AI12" s="80"/>
      <c r="AJ12" s="81" t="s">
        <v>21</v>
      </c>
      <c r="AK12" s="81"/>
      <c r="AL12" s="81"/>
      <c r="AM12" s="81"/>
      <c r="AN12" s="81"/>
      <c r="AO12" s="75" t="s">
        <v>22</v>
      </c>
      <c r="AP12" s="76"/>
      <c r="AQ12" s="76"/>
      <c r="AR12" s="77"/>
    </row>
    <row r="13" spans="1:44" ht="14.45" customHeight="1" x14ac:dyDescent="0.25">
      <c r="A13" s="82"/>
      <c r="B13" s="82"/>
      <c r="C13" s="94"/>
      <c r="D13" s="95"/>
      <c r="E13" s="96"/>
      <c r="F13" s="90"/>
      <c r="G13" s="90"/>
      <c r="H13" s="90"/>
      <c r="I13" s="90"/>
      <c r="J13" s="90"/>
      <c r="K13" s="90"/>
      <c r="L13" s="90"/>
      <c r="M13" s="90"/>
      <c r="N13" s="90"/>
      <c r="O13" s="90"/>
      <c r="P13" s="90"/>
      <c r="Q13" s="82"/>
      <c r="R13" s="82"/>
      <c r="S13" s="82"/>
      <c r="T13" s="82"/>
      <c r="U13" s="78" t="s">
        <v>23</v>
      </c>
      <c r="V13" s="78"/>
      <c r="W13" s="78"/>
      <c r="X13" s="78"/>
      <c r="Y13" s="78"/>
      <c r="Z13" s="79" t="s">
        <v>24</v>
      </c>
      <c r="AA13" s="79"/>
      <c r="AB13" s="79"/>
      <c r="AC13" s="79"/>
      <c r="AD13" s="79"/>
      <c r="AE13" s="80" t="s">
        <v>25</v>
      </c>
      <c r="AF13" s="80"/>
      <c r="AG13" s="80"/>
      <c r="AH13" s="80"/>
      <c r="AI13" s="80"/>
      <c r="AJ13" s="81" t="s">
        <v>26</v>
      </c>
      <c r="AK13" s="81"/>
      <c r="AL13" s="81"/>
      <c r="AM13" s="81"/>
      <c r="AN13" s="81"/>
      <c r="AO13" s="75" t="s">
        <v>27</v>
      </c>
      <c r="AP13" s="76"/>
      <c r="AQ13" s="76"/>
      <c r="AR13" s="77"/>
    </row>
    <row r="14" spans="1:44" ht="60" x14ac:dyDescent="0.25">
      <c r="A14" s="3" t="s">
        <v>28</v>
      </c>
      <c r="B14" s="3" t="s">
        <v>29</v>
      </c>
      <c r="C14" s="3" t="s">
        <v>30</v>
      </c>
      <c r="D14" s="3" t="s">
        <v>31</v>
      </c>
      <c r="E14" s="3" t="s">
        <v>32</v>
      </c>
      <c r="F14" s="20" t="s">
        <v>33</v>
      </c>
      <c r="G14" s="20" t="s">
        <v>34</v>
      </c>
      <c r="H14" s="20" t="s">
        <v>35</v>
      </c>
      <c r="I14" s="20" t="s">
        <v>36</v>
      </c>
      <c r="J14" s="20" t="s">
        <v>37</v>
      </c>
      <c r="K14" s="20" t="s">
        <v>38</v>
      </c>
      <c r="L14" s="20" t="s">
        <v>39</v>
      </c>
      <c r="M14" s="20" t="s">
        <v>40</v>
      </c>
      <c r="N14" s="20" t="s">
        <v>41</v>
      </c>
      <c r="O14" s="20" t="s">
        <v>42</v>
      </c>
      <c r="P14" s="20" t="s">
        <v>43</v>
      </c>
      <c r="Q14" s="3" t="s">
        <v>44</v>
      </c>
      <c r="R14" s="3" t="s">
        <v>45</v>
      </c>
      <c r="S14" s="3" t="s">
        <v>46</v>
      </c>
      <c r="T14" s="3" t="s">
        <v>47</v>
      </c>
      <c r="U14" s="48" t="s">
        <v>48</v>
      </c>
      <c r="V14" s="48" t="s">
        <v>49</v>
      </c>
      <c r="W14" s="48" t="s">
        <v>50</v>
      </c>
      <c r="X14" s="48" t="s">
        <v>51</v>
      </c>
      <c r="Y14" s="48" t="s">
        <v>52</v>
      </c>
      <c r="Z14" s="4" t="s">
        <v>48</v>
      </c>
      <c r="AA14" s="4" t="s">
        <v>49</v>
      </c>
      <c r="AB14" s="4" t="s">
        <v>50</v>
      </c>
      <c r="AC14" s="4" t="s">
        <v>51</v>
      </c>
      <c r="AD14" s="4" t="s">
        <v>52</v>
      </c>
      <c r="AE14" s="5" t="s">
        <v>48</v>
      </c>
      <c r="AF14" s="5" t="s">
        <v>49</v>
      </c>
      <c r="AG14" s="5" t="s">
        <v>50</v>
      </c>
      <c r="AH14" s="5" t="s">
        <v>51</v>
      </c>
      <c r="AI14" s="5" t="s">
        <v>52</v>
      </c>
      <c r="AJ14" s="6" t="s">
        <v>48</v>
      </c>
      <c r="AK14" s="6" t="s">
        <v>49</v>
      </c>
      <c r="AL14" s="6" t="s">
        <v>50</v>
      </c>
      <c r="AM14" s="6" t="s">
        <v>51</v>
      </c>
      <c r="AN14" s="6" t="s">
        <v>52</v>
      </c>
      <c r="AO14" s="7" t="s">
        <v>48</v>
      </c>
      <c r="AP14" s="7" t="s">
        <v>49</v>
      </c>
      <c r="AQ14" s="7" t="s">
        <v>50</v>
      </c>
      <c r="AR14" s="7" t="s">
        <v>53</v>
      </c>
    </row>
    <row r="15" spans="1:44" s="32" customFormat="1" ht="105" x14ac:dyDescent="0.25">
      <c r="A15" s="26">
        <v>7</v>
      </c>
      <c r="B15" s="26" t="s">
        <v>54</v>
      </c>
      <c r="C15" s="27">
        <v>1</v>
      </c>
      <c r="D15" s="26" t="s">
        <v>55</v>
      </c>
      <c r="E15" s="26" t="s">
        <v>56</v>
      </c>
      <c r="F15" s="26" t="s">
        <v>57</v>
      </c>
      <c r="G15" s="26" t="s">
        <v>58</v>
      </c>
      <c r="H15" s="28" t="s">
        <v>59</v>
      </c>
      <c r="I15" s="26" t="s">
        <v>60</v>
      </c>
      <c r="J15" s="26" t="s">
        <v>57</v>
      </c>
      <c r="K15" s="60" t="s">
        <v>61</v>
      </c>
      <c r="L15" s="60" t="s">
        <v>61</v>
      </c>
      <c r="M15" s="60" t="s">
        <v>61</v>
      </c>
      <c r="N15" s="60">
        <v>122</v>
      </c>
      <c r="O15" s="29">
        <v>122</v>
      </c>
      <c r="P15" s="26" t="s">
        <v>62</v>
      </c>
      <c r="Q15" s="26" t="s">
        <v>63</v>
      </c>
      <c r="R15" s="26" t="s">
        <v>64</v>
      </c>
      <c r="S15" s="26" t="s">
        <v>65</v>
      </c>
      <c r="T15" s="26" t="s">
        <v>63</v>
      </c>
      <c r="U15" s="31" t="str">
        <f>K15</f>
        <v>No programada</v>
      </c>
      <c r="V15" s="51" t="s">
        <v>61</v>
      </c>
      <c r="W15" s="51" t="s">
        <v>61</v>
      </c>
      <c r="X15" s="26" t="s">
        <v>66</v>
      </c>
      <c r="Y15" s="26" t="s">
        <v>61</v>
      </c>
      <c r="Z15" s="51" t="str">
        <f>L15</f>
        <v>No programada</v>
      </c>
      <c r="AA15" s="51" t="s">
        <v>61</v>
      </c>
      <c r="AB15" s="51" t="s">
        <v>61</v>
      </c>
      <c r="AC15" s="26" t="s">
        <v>67</v>
      </c>
      <c r="AD15" s="26" t="s">
        <v>61</v>
      </c>
      <c r="AE15" s="31" t="str">
        <f>M15</f>
        <v>No programada</v>
      </c>
      <c r="AF15" s="51" t="s">
        <v>61</v>
      </c>
      <c r="AG15" s="51" t="s">
        <v>61</v>
      </c>
      <c r="AH15" s="26" t="s">
        <v>68</v>
      </c>
      <c r="AI15" s="26" t="s">
        <v>61</v>
      </c>
      <c r="AJ15" s="59">
        <v>122</v>
      </c>
      <c r="AK15" s="51">
        <v>355</v>
      </c>
      <c r="AL15" s="31">
        <f>IF(AK15/AJ15&gt;100%,100%,AK15/AJ15)</f>
        <v>1</v>
      </c>
      <c r="AM15" s="26" t="s">
        <v>69</v>
      </c>
      <c r="AN15" s="26" t="s">
        <v>70</v>
      </c>
      <c r="AO15" s="59">
        <f>O15</f>
        <v>122</v>
      </c>
      <c r="AP15" s="51">
        <v>355</v>
      </c>
      <c r="AQ15" s="31">
        <f>IF(AP15/AO15&gt;100%,100%,AP15/AO15)</f>
        <v>1</v>
      </c>
      <c r="AR15" s="26" t="s">
        <v>69</v>
      </c>
    </row>
    <row r="16" spans="1:44" s="32" customFormat="1" ht="150" x14ac:dyDescent="0.25">
      <c r="A16" s="26">
        <v>7</v>
      </c>
      <c r="B16" s="26" t="s">
        <v>54</v>
      </c>
      <c r="C16" s="27">
        <v>2</v>
      </c>
      <c r="D16" s="26" t="s">
        <v>71</v>
      </c>
      <c r="E16" s="26" t="s">
        <v>72</v>
      </c>
      <c r="F16" s="26" t="s">
        <v>73</v>
      </c>
      <c r="G16" s="26" t="s">
        <v>74</v>
      </c>
      <c r="H16" s="26" t="s">
        <v>59</v>
      </c>
      <c r="I16" s="26" t="s">
        <v>60</v>
      </c>
      <c r="J16" s="26" t="s">
        <v>75</v>
      </c>
      <c r="K16" s="60">
        <v>2</v>
      </c>
      <c r="L16" s="60" t="s">
        <v>61</v>
      </c>
      <c r="M16" s="60" t="s">
        <v>61</v>
      </c>
      <c r="N16" s="60" t="s">
        <v>61</v>
      </c>
      <c r="O16" s="33">
        <f>SUM(K16:N16)</f>
        <v>2</v>
      </c>
      <c r="P16" s="26" t="s">
        <v>62</v>
      </c>
      <c r="Q16" s="26" t="s">
        <v>76</v>
      </c>
      <c r="R16" s="26" t="s">
        <v>76</v>
      </c>
      <c r="S16" s="26" t="s">
        <v>65</v>
      </c>
      <c r="T16" s="26" t="s">
        <v>76</v>
      </c>
      <c r="U16" s="59">
        <f t="shared" ref="U16:U19" si="0">K16</f>
        <v>2</v>
      </c>
      <c r="V16" s="60">
        <v>2</v>
      </c>
      <c r="W16" s="31">
        <f t="shared" ref="W16" si="1">IF(V16/U16&gt;100%,100%,V16/U16)</f>
        <v>1</v>
      </c>
      <c r="X16" s="26" t="s">
        <v>77</v>
      </c>
      <c r="Y16" s="26" t="s">
        <v>78</v>
      </c>
      <c r="Z16" s="51" t="s">
        <v>79</v>
      </c>
      <c r="AA16" s="51" t="s">
        <v>79</v>
      </c>
      <c r="AB16" s="51" t="s">
        <v>79</v>
      </c>
      <c r="AC16" s="26" t="s">
        <v>79</v>
      </c>
      <c r="AD16" s="26" t="s">
        <v>79</v>
      </c>
      <c r="AE16" s="51" t="s">
        <v>79</v>
      </c>
      <c r="AF16" s="51" t="s">
        <v>79</v>
      </c>
      <c r="AG16" s="51" t="s">
        <v>79</v>
      </c>
      <c r="AH16" s="26" t="s">
        <v>79</v>
      </c>
      <c r="AI16" s="26" t="s">
        <v>79</v>
      </c>
      <c r="AJ16" s="51" t="s">
        <v>61</v>
      </c>
      <c r="AK16" s="51" t="s">
        <v>61</v>
      </c>
      <c r="AL16" s="51" t="s">
        <v>61</v>
      </c>
      <c r="AM16" s="26" t="s">
        <v>160</v>
      </c>
      <c r="AN16" s="26" t="s">
        <v>61</v>
      </c>
      <c r="AO16" s="59">
        <f t="shared" ref="AO16:AO19" si="2">O16</f>
        <v>2</v>
      </c>
      <c r="AP16" s="51">
        <v>2</v>
      </c>
      <c r="AQ16" s="31">
        <f t="shared" ref="AQ16:AQ19" si="3">IF(AP16/AO16&gt;100%,100%,AP16/AO16)</f>
        <v>1</v>
      </c>
      <c r="AR16" s="26" t="s">
        <v>80</v>
      </c>
    </row>
    <row r="17" spans="1:44" s="32" customFormat="1" ht="240.75" customHeight="1" x14ac:dyDescent="0.25">
      <c r="A17" s="26">
        <v>7</v>
      </c>
      <c r="B17" s="26" t="s">
        <v>54</v>
      </c>
      <c r="C17" s="27">
        <v>3</v>
      </c>
      <c r="D17" s="26" t="s">
        <v>81</v>
      </c>
      <c r="E17" s="26" t="s">
        <v>72</v>
      </c>
      <c r="F17" s="26" t="s">
        <v>82</v>
      </c>
      <c r="G17" s="26" t="s">
        <v>83</v>
      </c>
      <c r="H17" s="26" t="s">
        <v>59</v>
      </c>
      <c r="I17" s="26" t="s">
        <v>60</v>
      </c>
      <c r="J17" s="26" t="s">
        <v>84</v>
      </c>
      <c r="K17" s="60" t="s">
        <v>61</v>
      </c>
      <c r="L17" s="60" t="s">
        <v>61</v>
      </c>
      <c r="M17" s="60">
        <v>1</v>
      </c>
      <c r="N17" s="60" t="s">
        <v>61</v>
      </c>
      <c r="O17" s="29">
        <v>1</v>
      </c>
      <c r="P17" s="26" t="s">
        <v>62</v>
      </c>
      <c r="Q17" s="26" t="s">
        <v>85</v>
      </c>
      <c r="R17" s="26" t="s">
        <v>85</v>
      </c>
      <c r="S17" s="26" t="s">
        <v>65</v>
      </c>
      <c r="T17" s="26" t="s">
        <v>86</v>
      </c>
      <c r="U17" s="31" t="str">
        <f t="shared" si="0"/>
        <v>No programada</v>
      </c>
      <c r="V17" s="51" t="s">
        <v>61</v>
      </c>
      <c r="W17" s="51" t="s">
        <v>61</v>
      </c>
      <c r="X17" s="26" t="s">
        <v>66</v>
      </c>
      <c r="Y17" s="26" t="s">
        <v>61</v>
      </c>
      <c r="Z17" s="31" t="str">
        <f t="shared" ref="Z17:Z19" si="4">L17</f>
        <v>No programada</v>
      </c>
      <c r="AA17" s="51" t="s">
        <v>61</v>
      </c>
      <c r="AB17" s="51" t="s">
        <v>61</v>
      </c>
      <c r="AC17" s="26" t="s">
        <v>67</v>
      </c>
      <c r="AD17" s="26" t="s">
        <v>61</v>
      </c>
      <c r="AE17" s="59">
        <v>1</v>
      </c>
      <c r="AF17" s="51">
        <v>1</v>
      </c>
      <c r="AG17" s="31">
        <f>IF(AF17/AE17&gt;100%,100%,AF17/AE17)</f>
        <v>1</v>
      </c>
      <c r="AH17" s="73" t="s">
        <v>87</v>
      </c>
      <c r="AI17" s="73" t="s">
        <v>158</v>
      </c>
      <c r="AJ17" s="51" t="s">
        <v>61</v>
      </c>
      <c r="AK17" s="51" t="s">
        <v>61</v>
      </c>
      <c r="AL17" s="51" t="s">
        <v>61</v>
      </c>
      <c r="AM17" s="26" t="s">
        <v>159</v>
      </c>
      <c r="AN17" s="26" t="s">
        <v>61</v>
      </c>
      <c r="AO17" s="59">
        <f t="shared" ref="AO17" si="5">O17</f>
        <v>1</v>
      </c>
      <c r="AP17" s="51">
        <v>1</v>
      </c>
      <c r="AQ17" s="31">
        <f t="shared" si="3"/>
        <v>1</v>
      </c>
      <c r="AR17" s="73" t="s">
        <v>88</v>
      </c>
    </row>
    <row r="18" spans="1:44" s="32" customFormat="1" ht="151.5" customHeight="1" x14ac:dyDescent="0.25">
      <c r="A18" s="26">
        <v>7</v>
      </c>
      <c r="B18" s="26" t="s">
        <v>54</v>
      </c>
      <c r="C18" s="27">
        <v>4</v>
      </c>
      <c r="D18" s="26" t="s">
        <v>89</v>
      </c>
      <c r="E18" s="26" t="s">
        <v>56</v>
      </c>
      <c r="F18" s="26" t="s">
        <v>90</v>
      </c>
      <c r="G18" s="26" t="s">
        <v>91</v>
      </c>
      <c r="H18" s="34" t="s">
        <v>59</v>
      </c>
      <c r="I18" s="26" t="s">
        <v>60</v>
      </c>
      <c r="J18" s="26" t="s">
        <v>92</v>
      </c>
      <c r="K18" s="60" t="s">
        <v>61</v>
      </c>
      <c r="L18" s="62">
        <v>0.33</v>
      </c>
      <c r="M18" s="62">
        <v>0.33</v>
      </c>
      <c r="N18" s="62">
        <v>0.34</v>
      </c>
      <c r="O18" s="30">
        <f>SUM(K18:N18)</f>
        <v>1</v>
      </c>
      <c r="P18" s="26" t="s">
        <v>62</v>
      </c>
      <c r="Q18" s="26" t="s">
        <v>93</v>
      </c>
      <c r="R18" s="26" t="s">
        <v>93</v>
      </c>
      <c r="S18" s="26" t="s">
        <v>65</v>
      </c>
      <c r="T18" s="26" t="s">
        <v>94</v>
      </c>
      <c r="U18" s="31" t="str">
        <f>K18</f>
        <v>No programada</v>
      </c>
      <c r="V18" s="51" t="s">
        <v>61</v>
      </c>
      <c r="W18" s="51" t="s">
        <v>61</v>
      </c>
      <c r="X18" s="26" t="s">
        <v>66</v>
      </c>
      <c r="Y18" s="26" t="s">
        <v>61</v>
      </c>
      <c r="Z18" s="31">
        <f t="shared" si="4"/>
        <v>0.33</v>
      </c>
      <c r="AA18" s="62">
        <v>0.33</v>
      </c>
      <c r="AB18" s="31">
        <f t="shared" ref="AB18" si="6">IF(AA18/Z18&gt;100%,100%,AA18/Z18)</f>
        <v>1</v>
      </c>
      <c r="AC18" s="26" t="s">
        <v>95</v>
      </c>
      <c r="AD18" s="26" t="s">
        <v>96</v>
      </c>
      <c r="AE18" s="31">
        <f t="shared" ref="AE18:AE19" si="7">M18</f>
        <v>0.33</v>
      </c>
      <c r="AF18" s="62">
        <v>0.33</v>
      </c>
      <c r="AG18" s="31">
        <f>IF(AF18/AE18&gt;100%,100%,AF18/AE18)</f>
        <v>1</v>
      </c>
      <c r="AH18" s="73" t="s">
        <v>97</v>
      </c>
      <c r="AI18" s="26" t="s">
        <v>98</v>
      </c>
      <c r="AJ18" s="31">
        <f t="shared" ref="AJ18:AJ19" si="8">N18</f>
        <v>0.34</v>
      </c>
      <c r="AK18" s="62">
        <v>0.34</v>
      </c>
      <c r="AL18" s="31">
        <f>IF(AK18/AJ18&gt;100%,100%,AK18/AJ18)</f>
        <v>1</v>
      </c>
      <c r="AM18" s="26" t="s">
        <v>97</v>
      </c>
      <c r="AN18" s="26" t="s">
        <v>98</v>
      </c>
      <c r="AO18" s="31">
        <f t="shared" si="2"/>
        <v>1</v>
      </c>
      <c r="AP18" s="62">
        <v>1</v>
      </c>
      <c r="AQ18" s="31">
        <f t="shared" si="3"/>
        <v>1</v>
      </c>
      <c r="AR18" s="26" t="s">
        <v>99</v>
      </c>
    </row>
    <row r="19" spans="1:44" s="32" customFormat="1" ht="123.75" customHeight="1" x14ac:dyDescent="0.25">
      <c r="A19" s="26">
        <v>7</v>
      </c>
      <c r="B19" s="26" t="s">
        <v>54</v>
      </c>
      <c r="C19" s="27">
        <v>5</v>
      </c>
      <c r="D19" s="26" t="s">
        <v>100</v>
      </c>
      <c r="E19" s="26" t="s">
        <v>56</v>
      </c>
      <c r="F19" s="35" t="s">
        <v>101</v>
      </c>
      <c r="G19" s="35" t="s">
        <v>102</v>
      </c>
      <c r="H19" s="34" t="s">
        <v>59</v>
      </c>
      <c r="I19" s="26" t="s">
        <v>60</v>
      </c>
      <c r="J19" s="35" t="s">
        <v>103</v>
      </c>
      <c r="K19" s="60" t="s">
        <v>61</v>
      </c>
      <c r="L19" s="60" t="s">
        <v>61</v>
      </c>
      <c r="M19" s="62">
        <v>0.5</v>
      </c>
      <c r="N19" s="62">
        <v>0.5</v>
      </c>
      <c r="O19" s="30">
        <v>1</v>
      </c>
      <c r="P19" s="26" t="s">
        <v>62</v>
      </c>
      <c r="Q19" s="35" t="s">
        <v>104</v>
      </c>
      <c r="R19" s="35" t="s">
        <v>104</v>
      </c>
      <c r="S19" s="35" t="s">
        <v>65</v>
      </c>
      <c r="T19" s="35" t="s">
        <v>105</v>
      </c>
      <c r="U19" s="31" t="str">
        <f t="shared" si="0"/>
        <v>No programada</v>
      </c>
      <c r="V19" s="51" t="s">
        <v>61</v>
      </c>
      <c r="W19" s="51" t="s">
        <v>61</v>
      </c>
      <c r="X19" s="26" t="s">
        <v>66</v>
      </c>
      <c r="Y19" s="26" t="s">
        <v>61</v>
      </c>
      <c r="Z19" s="31" t="str">
        <f t="shared" si="4"/>
        <v>No programada</v>
      </c>
      <c r="AA19" s="51" t="s">
        <v>61</v>
      </c>
      <c r="AB19" s="51" t="s">
        <v>61</v>
      </c>
      <c r="AC19" s="26" t="s">
        <v>67</v>
      </c>
      <c r="AD19" s="26" t="s">
        <v>61</v>
      </c>
      <c r="AE19" s="31">
        <f t="shared" si="7"/>
        <v>0.5</v>
      </c>
      <c r="AF19" s="62">
        <v>0.5</v>
      </c>
      <c r="AG19" s="31">
        <f>IF(AF19/AE19&gt;100%,100%,AF19/AE19)</f>
        <v>1</v>
      </c>
      <c r="AH19" s="73" t="s">
        <v>106</v>
      </c>
      <c r="AI19" s="26" t="s">
        <v>107</v>
      </c>
      <c r="AJ19" s="31">
        <f t="shared" si="8"/>
        <v>0.5</v>
      </c>
      <c r="AK19" s="62">
        <v>0.5</v>
      </c>
      <c r="AL19" s="31">
        <f>IF(AK19/AJ19&gt;100%,100%,AK19/AJ19)</f>
        <v>1</v>
      </c>
      <c r="AM19" s="26" t="s">
        <v>106</v>
      </c>
      <c r="AN19" s="26" t="s">
        <v>161</v>
      </c>
      <c r="AO19" s="31">
        <f t="shared" si="2"/>
        <v>1</v>
      </c>
      <c r="AP19" s="62">
        <v>1</v>
      </c>
      <c r="AQ19" s="31">
        <f t="shared" si="3"/>
        <v>1</v>
      </c>
      <c r="AR19" s="26" t="s">
        <v>106</v>
      </c>
    </row>
    <row r="20" spans="1:44" s="10" customFormat="1" ht="15.75" x14ac:dyDescent="0.25">
      <c r="A20" s="15"/>
      <c r="B20" s="15"/>
      <c r="C20" s="15"/>
      <c r="D20" s="18" t="s">
        <v>108</v>
      </c>
      <c r="E20" s="15"/>
      <c r="F20" s="15"/>
      <c r="G20" s="15"/>
      <c r="H20" s="15"/>
      <c r="I20" s="15"/>
      <c r="J20" s="15"/>
      <c r="K20" s="52"/>
      <c r="L20" s="52"/>
      <c r="M20" s="52"/>
      <c r="N20" s="52"/>
      <c r="O20" s="19"/>
      <c r="P20" s="15"/>
      <c r="Q20" s="15"/>
      <c r="R20" s="15"/>
      <c r="S20" s="15"/>
      <c r="T20" s="15"/>
      <c r="U20" s="52"/>
      <c r="V20" s="52"/>
      <c r="W20" s="63">
        <f>AVERAGE(W15:W19)*80%</f>
        <v>0.8</v>
      </c>
      <c r="X20" s="15"/>
      <c r="Y20" s="15"/>
      <c r="Z20" s="52"/>
      <c r="AA20" s="52"/>
      <c r="AB20" s="63">
        <f>AVERAGE(AB15:AB19)*80%</f>
        <v>0.8</v>
      </c>
      <c r="AC20" s="15"/>
      <c r="AD20" s="15"/>
      <c r="AE20" s="52"/>
      <c r="AF20" s="52"/>
      <c r="AG20" s="63">
        <f>AVERAGE(AG15:AG19)*80%</f>
        <v>0.8</v>
      </c>
      <c r="AH20" s="72"/>
      <c r="AI20" s="15"/>
      <c r="AJ20" s="52"/>
      <c r="AK20" s="52"/>
      <c r="AL20" s="63">
        <f>AVERAGE(AL15:AL19)*80%</f>
        <v>0.8</v>
      </c>
      <c r="AM20" s="15"/>
      <c r="AN20" s="15"/>
      <c r="AO20" s="52"/>
      <c r="AP20" s="52"/>
      <c r="AQ20" s="63">
        <f>AVERAGE(AQ15:AQ19)*80%</f>
        <v>0.8</v>
      </c>
      <c r="AR20" s="15"/>
    </row>
    <row r="21" spans="1:44" s="43" customFormat="1" ht="255" x14ac:dyDescent="0.25">
      <c r="A21" s="37">
        <v>7</v>
      </c>
      <c r="B21" s="38" t="s">
        <v>54</v>
      </c>
      <c r="C21" s="37" t="s">
        <v>109</v>
      </c>
      <c r="D21" s="38" t="s">
        <v>110</v>
      </c>
      <c r="E21" s="38" t="s">
        <v>111</v>
      </c>
      <c r="F21" s="38" t="s">
        <v>112</v>
      </c>
      <c r="G21" s="38" t="s">
        <v>113</v>
      </c>
      <c r="H21" s="9"/>
      <c r="I21" s="38" t="s">
        <v>114</v>
      </c>
      <c r="J21" s="39" t="s">
        <v>115</v>
      </c>
      <c r="K21" s="40" t="s">
        <v>61</v>
      </c>
      <c r="L21" s="40">
        <v>0.8</v>
      </c>
      <c r="M21" s="40" t="s">
        <v>61</v>
      </c>
      <c r="N21" s="40">
        <v>0.8</v>
      </c>
      <c r="O21" s="40">
        <f>AVERAGE(L21,N21)</f>
        <v>0.8</v>
      </c>
      <c r="P21" s="41" t="s">
        <v>62</v>
      </c>
      <c r="Q21" s="41" t="s">
        <v>116</v>
      </c>
      <c r="R21" s="41" t="s">
        <v>116</v>
      </c>
      <c r="S21" s="41" t="s">
        <v>117</v>
      </c>
      <c r="T21" s="41" t="s">
        <v>118</v>
      </c>
      <c r="U21" s="53" t="str">
        <f>K21</f>
        <v>No programada</v>
      </c>
      <c r="V21" s="54" t="s">
        <v>61</v>
      </c>
      <c r="W21" s="54" t="s">
        <v>61</v>
      </c>
      <c r="X21" s="54" t="s">
        <v>66</v>
      </c>
      <c r="Y21" s="54" t="s">
        <v>61</v>
      </c>
      <c r="Z21" s="42">
        <f>L21</f>
        <v>0.8</v>
      </c>
      <c r="AA21" s="64">
        <v>0.63</v>
      </c>
      <c r="AB21" s="67">
        <f>IF(AA21/Z21&gt;100%,100%,AA21/Z21)</f>
        <v>0.78749999999999998</v>
      </c>
      <c r="AC21" s="9" t="s">
        <v>119</v>
      </c>
      <c r="AD21" s="9" t="s">
        <v>120</v>
      </c>
      <c r="AE21" s="42" t="str">
        <f>M21</f>
        <v>No programada</v>
      </c>
      <c r="AF21" s="54" t="s">
        <v>61</v>
      </c>
      <c r="AG21" s="42" t="s">
        <v>61</v>
      </c>
      <c r="AH21" s="71" t="s">
        <v>61</v>
      </c>
      <c r="AI21" s="9" t="s">
        <v>61</v>
      </c>
      <c r="AJ21" s="42">
        <f>N21</f>
        <v>0.8</v>
      </c>
      <c r="AK21" s="64">
        <v>0.75</v>
      </c>
      <c r="AL21" s="67">
        <f>IF(AK21/AJ21&gt;100%,100%,AK21/AJ21)</f>
        <v>0.9375</v>
      </c>
      <c r="AM21" s="9" t="s">
        <v>162</v>
      </c>
      <c r="AN21" s="9" t="s">
        <v>163</v>
      </c>
      <c r="AO21" s="42">
        <f>O21</f>
        <v>0.8</v>
      </c>
      <c r="AP21" s="66">
        <f>AVERAGE(AA21,AK21)</f>
        <v>0.69</v>
      </c>
      <c r="AQ21" s="67">
        <f>IF(AP21/AO21&gt;100%,100%,AP21/AO21)</f>
        <v>0.86249999999999993</v>
      </c>
      <c r="AR21" s="9" t="s">
        <v>162</v>
      </c>
    </row>
    <row r="22" spans="1:44" s="43" customFormat="1" ht="210" customHeight="1" x14ac:dyDescent="0.25">
      <c r="A22" s="44">
        <v>7</v>
      </c>
      <c r="B22" s="41" t="s">
        <v>54</v>
      </c>
      <c r="C22" s="44" t="s">
        <v>121</v>
      </c>
      <c r="D22" s="41" t="s">
        <v>122</v>
      </c>
      <c r="E22" s="41" t="s">
        <v>111</v>
      </c>
      <c r="F22" s="41" t="s">
        <v>123</v>
      </c>
      <c r="G22" s="41" t="s">
        <v>124</v>
      </c>
      <c r="H22" s="9"/>
      <c r="I22" s="41" t="s">
        <v>60</v>
      </c>
      <c r="J22" s="45" t="s">
        <v>125</v>
      </c>
      <c r="K22" s="46">
        <v>0.25</v>
      </c>
      <c r="L22" s="46">
        <v>0.25</v>
      </c>
      <c r="M22" s="46">
        <v>0.25</v>
      </c>
      <c r="N22" s="46">
        <v>0.25</v>
      </c>
      <c r="O22" s="46">
        <f>SUM(K22:N22)</f>
        <v>1</v>
      </c>
      <c r="P22" s="41" t="s">
        <v>62</v>
      </c>
      <c r="Q22" s="41" t="s">
        <v>126</v>
      </c>
      <c r="R22" s="41" t="s">
        <v>126</v>
      </c>
      <c r="S22" s="41" t="s">
        <v>117</v>
      </c>
      <c r="T22" s="41" t="s">
        <v>127</v>
      </c>
      <c r="U22" s="42">
        <f>K22</f>
        <v>0.25</v>
      </c>
      <c r="V22" s="64">
        <v>0.25</v>
      </c>
      <c r="W22" s="42">
        <f>IF(V22/U22&gt;100%,100%,V22/U22)</f>
        <v>1</v>
      </c>
      <c r="X22" s="9" t="s">
        <v>128</v>
      </c>
      <c r="Y22" s="9" t="s">
        <v>129</v>
      </c>
      <c r="Z22" s="42">
        <f>L22</f>
        <v>0.25</v>
      </c>
      <c r="AA22" s="64">
        <v>0.25</v>
      </c>
      <c r="AB22" s="42">
        <f>IF(AA22/Z22&gt;100%,100%,AA22/Z22)</f>
        <v>1</v>
      </c>
      <c r="AC22" s="9" t="s">
        <v>130</v>
      </c>
      <c r="AD22" s="9" t="s">
        <v>131</v>
      </c>
      <c r="AE22" s="42">
        <f>M22</f>
        <v>0.25</v>
      </c>
      <c r="AF22" s="74">
        <v>0.1429</v>
      </c>
      <c r="AG22" s="42">
        <f>IF(AF22/AE22&gt;100%,100%,AF22/AE22)</f>
        <v>0.5716</v>
      </c>
      <c r="AH22" s="71" t="s">
        <v>132</v>
      </c>
      <c r="AI22" s="9" t="s">
        <v>133</v>
      </c>
      <c r="AJ22" s="42">
        <f>N22</f>
        <v>0.25</v>
      </c>
      <c r="AK22" s="64">
        <v>0.22</v>
      </c>
      <c r="AL22" s="42">
        <f>IF(AK22/AJ22&gt;100%,100%,AK22/AJ22)</f>
        <v>0.88</v>
      </c>
      <c r="AM22" s="9" t="s">
        <v>165</v>
      </c>
      <c r="AN22" s="9" t="s">
        <v>166</v>
      </c>
      <c r="AO22" s="42">
        <f>O22</f>
        <v>1</v>
      </c>
      <c r="AP22" s="67">
        <v>0.95450000000000002</v>
      </c>
      <c r="AQ22" s="67">
        <f>IF(AP22/AO22&gt;100%,100%,AP22/AO22)</f>
        <v>0.95450000000000002</v>
      </c>
      <c r="AR22" s="9" t="s">
        <v>164</v>
      </c>
    </row>
    <row r="23" spans="1:44" s="43" customFormat="1" ht="105" x14ac:dyDescent="0.25">
      <c r="A23" s="44">
        <v>7</v>
      </c>
      <c r="B23" s="41" t="s">
        <v>54</v>
      </c>
      <c r="C23" s="44" t="s">
        <v>134</v>
      </c>
      <c r="D23" s="41" t="s">
        <v>135</v>
      </c>
      <c r="E23" s="41" t="s">
        <v>111</v>
      </c>
      <c r="F23" s="41" t="s">
        <v>136</v>
      </c>
      <c r="G23" s="41" t="s">
        <v>137</v>
      </c>
      <c r="H23" s="9"/>
      <c r="I23" s="41" t="s">
        <v>60</v>
      </c>
      <c r="J23" s="45" t="s">
        <v>138</v>
      </c>
      <c r="K23" s="46">
        <v>1</v>
      </c>
      <c r="L23" s="46" t="s">
        <v>61</v>
      </c>
      <c r="M23" s="46" t="s">
        <v>61</v>
      </c>
      <c r="N23" s="46">
        <v>1</v>
      </c>
      <c r="O23" s="46">
        <v>1</v>
      </c>
      <c r="P23" s="41" t="s">
        <v>62</v>
      </c>
      <c r="Q23" s="41" t="s">
        <v>139</v>
      </c>
      <c r="R23" s="41" t="s">
        <v>140</v>
      </c>
      <c r="S23" s="41" t="s">
        <v>117</v>
      </c>
      <c r="T23" s="41" t="s">
        <v>141</v>
      </c>
      <c r="U23" s="42">
        <f>K23</f>
        <v>1</v>
      </c>
      <c r="V23" s="42">
        <v>1</v>
      </c>
      <c r="W23" s="42">
        <f>IF(V23/U23&gt;100%,100%,V23/U23)</f>
        <v>1</v>
      </c>
      <c r="X23" s="9" t="s">
        <v>142</v>
      </c>
      <c r="Y23" s="9" t="s">
        <v>143</v>
      </c>
      <c r="Z23" s="42" t="str">
        <f>L23</f>
        <v>No programada</v>
      </c>
      <c r="AA23" s="54" t="s">
        <v>61</v>
      </c>
      <c r="AB23" s="42" t="s">
        <v>61</v>
      </c>
      <c r="AC23" s="9" t="s">
        <v>67</v>
      </c>
      <c r="AD23" s="9" t="s">
        <v>61</v>
      </c>
      <c r="AE23" s="42" t="str">
        <f>M23</f>
        <v>No programada</v>
      </c>
      <c r="AF23" s="54" t="s">
        <v>61</v>
      </c>
      <c r="AG23" s="42" t="s">
        <v>61</v>
      </c>
      <c r="AH23" s="71" t="s">
        <v>61</v>
      </c>
      <c r="AI23" s="9" t="s">
        <v>61</v>
      </c>
      <c r="AJ23" s="42">
        <f>N23</f>
        <v>1</v>
      </c>
      <c r="AK23" s="64">
        <v>1</v>
      </c>
      <c r="AL23" s="42">
        <f>IF(AK23/AJ23&gt;100%,100%,AK23/AJ23)</f>
        <v>1</v>
      </c>
      <c r="AM23" s="9" t="s">
        <v>167</v>
      </c>
      <c r="AN23" s="9" t="s">
        <v>168</v>
      </c>
      <c r="AO23" s="42">
        <v>1</v>
      </c>
      <c r="AP23" s="42">
        <v>1</v>
      </c>
      <c r="AQ23" s="42">
        <f>IF(AP23/AO23&gt;100%,100%,AP23/AO23)</f>
        <v>1</v>
      </c>
      <c r="AR23" s="9" t="s">
        <v>142</v>
      </c>
    </row>
    <row r="24" spans="1:44" s="10" customFormat="1" ht="15.75" x14ac:dyDescent="0.25">
      <c r="A24" s="15"/>
      <c r="B24" s="15"/>
      <c r="C24" s="15"/>
      <c r="D24" s="16" t="s">
        <v>144</v>
      </c>
      <c r="E24" s="16"/>
      <c r="F24" s="16"/>
      <c r="G24" s="16"/>
      <c r="H24" s="16"/>
      <c r="I24" s="16"/>
      <c r="J24" s="16"/>
      <c r="K24" s="55"/>
      <c r="L24" s="55"/>
      <c r="M24" s="55"/>
      <c r="N24" s="55"/>
      <c r="O24" s="17"/>
      <c r="P24" s="16"/>
      <c r="Q24" s="15"/>
      <c r="R24" s="15"/>
      <c r="S24" s="15"/>
      <c r="T24" s="15"/>
      <c r="U24" s="55"/>
      <c r="V24" s="56"/>
      <c r="W24" s="63">
        <f>AVERAGE(W21:W23)*20%</f>
        <v>0.2</v>
      </c>
      <c r="X24" s="15"/>
      <c r="Y24" s="15"/>
      <c r="Z24" s="55"/>
      <c r="AA24" s="55"/>
      <c r="AB24" s="63">
        <f>AVERAGE(AB21:AB23)*20%</f>
        <v>0.17875000000000002</v>
      </c>
      <c r="AC24" s="15"/>
      <c r="AD24" s="15"/>
      <c r="AE24" s="55"/>
      <c r="AF24" s="55"/>
      <c r="AG24" s="63">
        <f>AVERAGE(AG21:AG23)*20%</f>
        <v>0.11432</v>
      </c>
      <c r="AH24" s="72"/>
      <c r="AI24" s="15"/>
      <c r="AJ24" s="55"/>
      <c r="AK24" s="55"/>
      <c r="AL24" s="63">
        <f>AVERAGE(AL21:AL23)*20%</f>
        <v>0.18783333333333332</v>
      </c>
      <c r="AM24" s="15"/>
      <c r="AN24" s="15"/>
      <c r="AO24" s="55"/>
      <c r="AP24" s="55"/>
      <c r="AQ24" s="63">
        <f>AVERAGE(AQ21:AQ23)*20%</f>
        <v>0.18780000000000002</v>
      </c>
      <c r="AR24" s="15"/>
    </row>
    <row r="25" spans="1:44" s="14" customFormat="1" ht="18.75" x14ac:dyDescent="0.3">
      <c r="A25" s="11"/>
      <c r="B25" s="11"/>
      <c r="C25" s="11"/>
      <c r="D25" s="12" t="s">
        <v>145</v>
      </c>
      <c r="E25" s="11"/>
      <c r="F25" s="11"/>
      <c r="G25" s="11"/>
      <c r="H25" s="11"/>
      <c r="I25" s="11"/>
      <c r="J25" s="11"/>
      <c r="K25" s="57"/>
      <c r="L25" s="57"/>
      <c r="M25" s="57"/>
      <c r="N25" s="57"/>
      <c r="O25" s="13"/>
      <c r="P25" s="11"/>
      <c r="Q25" s="11"/>
      <c r="R25" s="11"/>
      <c r="S25" s="11"/>
      <c r="T25" s="11"/>
      <c r="U25" s="57"/>
      <c r="V25" s="58"/>
      <c r="W25" s="65">
        <f>W20+W24</f>
        <v>1</v>
      </c>
      <c r="X25" s="11"/>
      <c r="Y25" s="11"/>
      <c r="Z25" s="57"/>
      <c r="AA25" s="57"/>
      <c r="AB25" s="65">
        <f>AB20+AB24</f>
        <v>0.97875000000000001</v>
      </c>
      <c r="AC25" s="11"/>
      <c r="AD25" s="11"/>
      <c r="AE25" s="57"/>
      <c r="AF25" s="57"/>
      <c r="AG25" s="65">
        <f>AG20+AG24</f>
        <v>0.91432000000000002</v>
      </c>
      <c r="AH25" s="70"/>
      <c r="AI25" s="11"/>
      <c r="AJ25" s="57"/>
      <c r="AK25" s="57"/>
      <c r="AL25" s="65">
        <f>AL20+AL24</f>
        <v>0.98783333333333334</v>
      </c>
      <c r="AM25" s="11"/>
      <c r="AN25" s="11"/>
      <c r="AO25" s="57"/>
      <c r="AP25" s="57"/>
      <c r="AQ25" s="65">
        <f>AQ20+AQ24</f>
        <v>0.98780000000000001</v>
      </c>
      <c r="AR25" s="11"/>
    </row>
    <row r="26" spans="1:44" x14ac:dyDescent="0.25">
      <c r="AH26" s="69"/>
    </row>
    <row r="27" spans="1:44" x14ac:dyDescent="0.25">
      <c r="AH27" s="69"/>
    </row>
    <row r="28" spans="1:44" x14ac:dyDescent="0.25">
      <c r="AH28" s="69"/>
    </row>
  </sheetData>
  <mergeCells count="26">
    <mergeCell ref="Q12:T13"/>
    <mergeCell ref="A12:B13"/>
    <mergeCell ref="A1:J1"/>
    <mergeCell ref="K1:O1"/>
    <mergeCell ref="D4:D8"/>
    <mergeCell ref="F12:P13"/>
    <mergeCell ref="C12:E13"/>
    <mergeCell ref="E4:J4"/>
    <mergeCell ref="G5:J5"/>
    <mergeCell ref="G6:J6"/>
    <mergeCell ref="G7:J7"/>
    <mergeCell ref="G8:J8"/>
    <mergeCell ref="A4:C8"/>
    <mergeCell ref="A2:J2"/>
    <mergeCell ref="G10:J10"/>
    <mergeCell ref="G9:J9"/>
    <mergeCell ref="AO12:AR12"/>
    <mergeCell ref="AO13:AR13"/>
    <mergeCell ref="U12:Y12"/>
    <mergeCell ref="U13:Y13"/>
    <mergeCell ref="Z13:AD13"/>
    <mergeCell ref="AE13:AI13"/>
    <mergeCell ref="AJ13:AN13"/>
    <mergeCell ref="AJ12:AN12"/>
    <mergeCell ref="AE12:AI12"/>
    <mergeCell ref="Z12:AD12"/>
  </mergeCells>
  <hyperlinks>
    <hyperlink ref="AI17" r:id="rId1" display="http://gaia.gobiernobogota.gov.co/noticias/consulta-si-tu-jornada-de-reinducci%C3%B3n-fue-reprogramada_x000a__x000a_http://gaia.gobiernobogota.gov.co/noticias/asiste-las-jornadas-de-reinducci%C3%B3n-para-la-vigencia-2022_x000a__x000a_http://gaia.gobiernobogota.gov.co/noticias/co" xr:uid="{DC3954B0-A099-8540-AEEC-B8C080C9D688}"/>
    <hyperlink ref="AN19" r:id="rId2" display="https://gobiernobogota-my.sharepoint.com/:f:/g/personal/martha_almario_gobiernobogota_gov_co/EoTOWG3e30JFptiqUZEWy0QBDmRVJkUCgmTMctEJonLFaA?e=hS2ETd" xr:uid="{D02C99C6-D3FE-4601-8BA7-F769E8ED1002}"/>
  </hyperlinks>
  <pageMargins left="0.7" right="0.7" top="0.75" bottom="0.75" header="0.3" footer="0.3"/>
  <pageSetup paperSize="9" scale="43" orientation="portrait" r:id="rId3"/>
  <colBreaks count="1" manualBreakCount="1">
    <brk id="11" max="1048575" man="1"/>
  </colBreaks>
  <drawing r:id="rId4"/>
  <legacy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E8"/>
  <sheetViews>
    <sheetView workbookViewId="0">
      <selection activeCell="A2" sqref="A2"/>
    </sheetView>
  </sheetViews>
  <sheetFormatPr baseColWidth="10" defaultColWidth="11.42578125" defaultRowHeight="15" x14ac:dyDescent="0.25"/>
  <cols>
    <col min="1" max="1" width="6" bestFit="1" customWidth="1"/>
    <col min="2" max="2" width="27.5703125" customWidth="1"/>
    <col min="3" max="5" width="15.85546875" customWidth="1"/>
  </cols>
  <sheetData>
    <row r="1" spans="1:5" ht="45" x14ac:dyDescent="0.25">
      <c r="A1" s="23" t="s">
        <v>28</v>
      </c>
      <c r="B1" s="22" t="s">
        <v>146</v>
      </c>
      <c r="C1" s="22" t="s">
        <v>32</v>
      </c>
      <c r="D1" s="3" t="s">
        <v>36</v>
      </c>
      <c r="E1" s="20" t="s">
        <v>43</v>
      </c>
    </row>
    <row r="2" spans="1:5" x14ac:dyDescent="0.25">
      <c r="A2" s="24">
        <v>1</v>
      </c>
      <c r="B2" s="24" t="s">
        <v>147</v>
      </c>
      <c r="C2" s="24" t="s">
        <v>148</v>
      </c>
      <c r="D2" s="24" t="s">
        <v>60</v>
      </c>
      <c r="E2" s="24" t="s">
        <v>62</v>
      </c>
    </row>
    <row r="3" spans="1:5" x14ac:dyDescent="0.25">
      <c r="A3" s="24">
        <v>2</v>
      </c>
      <c r="B3" s="24" t="s">
        <v>149</v>
      </c>
      <c r="C3" s="24" t="s">
        <v>56</v>
      </c>
      <c r="D3" s="24" t="s">
        <v>150</v>
      </c>
      <c r="E3" s="24" t="s">
        <v>151</v>
      </c>
    </row>
    <row r="4" spans="1:5" x14ac:dyDescent="0.25">
      <c r="A4" s="24">
        <v>3</v>
      </c>
      <c r="B4" s="24" t="s">
        <v>152</v>
      </c>
      <c r="C4" s="24" t="s">
        <v>72</v>
      </c>
      <c r="D4" s="24" t="s">
        <v>153</v>
      </c>
      <c r="E4" s="24" t="s">
        <v>154</v>
      </c>
    </row>
    <row r="5" spans="1:5" x14ac:dyDescent="0.25">
      <c r="A5" s="24">
        <v>4</v>
      </c>
      <c r="B5" s="24" t="s">
        <v>155</v>
      </c>
      <c r="C5" s="24" t="s">
        <v>111</v>
      </c>
      <c r="D5" s="24" t="s">
        <v>114</v>
      </c>
      <c r="E5" s="24"/>
    </row>
    <row r="6" spans="1:5" x14ac:dyDescent="0.25">
      <c r="A6" s="24">
        <v>5</v>
      </c>
      <c r="B6" s="24" t="s">
        <v>156</v>
      </c>
      <c r="C6" s="24"/>
      <c r="D6" s="24"/>
      <c r="E6" s="24"/>
    </row>
    <row r="7" spans="1:5" x14ac:dyDescent="0.25">
      <c r="A7" s="24">
        <v>6</v>
      </c>
      <c r="B7" s="24" t="s">
        <v>157</v>
      </c>
      <c r="C7" s="24"/>
      <c r="D7" s="24"/>
      <c r="E7" s="24"/>
    </row>
    <row r="8" spans="1:5" x14ac:dyDescent="0.25">
      <c r="A8" s="24">
        <v>7</v>
      </c>
      <c r="B8" s="24" t="s">
        <v>54</v>
      </c>
      <c r="C8" s="24"/>
      <c r="D8" s="24"/>
      <c r="E8" s="24"/>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PLAN DE GESTION</vt:lpstr>
      <vt:lpstr>Hoja1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liliana casas</dc:creator>
  <cp:keywords/>
  <dc:description/>
  <cp:lastModifiedBy>Camilo Bautista Beltran</cp:lastModifiedBy>
  <cp:revision/>
  <dcterms:created xsi:type="dcterms:W3CDTF">2021-01-25T18:44:53Z</dcterms:created>
  <dcterms:modified xsi:type="dcterms:W3CDTF">2023-01-24T14:58:51Z</dcterms:modified>
  <cp:category/>
  <cp:contentStatus/>
</cp:coreProperties>
</file>