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updateLinks="neve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12_Gestion juridica/"/>
    </mc:Choice>
  </mc:AlternateContent>
  <xr:revisionPtr revIDLastSave="52" documentId="8_{E6BEB93B-A4DC-4681-90B0-FAA4FAE78ADB}" xr6:coauthVersionLast="47" xr6:coauthVersionMax="47" xr10:uidLastSave="{EF0FE82E-79EE-499A-8209-8E0905EDDEFC}"/>
  <bookViews>
    <workbookView xWindow="-120" yWindow="-120" windowWidth="29040" windowHeight="15840" xr2:uid="{82425007-B10C-4B30-B14E-E133B79C6502}"/>
  </bookViews>
  <sheets>
    <sheet name="PLAN DE GESTION" sheetId="1" r:id="rId1"/>
    <sheet name="Hoja1" sheetId="2" state="hidden" r:id="rId2"/>
  </sheets>
  <externalReferences>
    <externalReference r:id="rId3"/>
    <externalReference r:id="rId4"/>
  </externalReferences>
  <definedNames>
    <definedName name="INDICADOR">[1]Hoja2!$F$2:$F$4</definedName>
    <definedName name="Tipos">[2]TABLA!$G$2:$G$4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3" i="1" l="1"/>
  <c r="AP21" i="1"/>
  <c r="AL20" i="1"/>
  <c r="AG20" i="1" l="1"/>
  <c r="AA22" i="1"/>
  <c r="AP22" i="1" s="1"/>
  <c r="U22" i="1"/>
  <c r="AJ23" i="1" l="1"/>
  <c r="AL23" i="1" s="1"/>
  <c r="AE23" i="1"/>
  <c r="Z23" i="1"/>
  <c r="U23" i="1"/>
  <c r="W23" i="1" s="1"/>
  <c r="W24" i="1" s="1"/>
  <c r="AO23" i="1"/>
  <c r="AQ23" i="1" s="1"/>
  <c r="AE22" i="1"/>
  <c r="AG22" i="1" s="1"/>
  <c r="AG24" i="1" s="1"/>
  <c r="AG25" i="1" s="1"/>
  <c r="Z22" i="1"/>
  <c r="AB22" i="1" s="1"/>
  <c r="O22" i="1"/>
  <c r="AO22" i="1" s="1"/>
  <c r="AQ22" i="1" s="1"/>
  <c r="AJ21" i="1"/>
  <c r="AL21" i="1" s="1"/>
  <c r="AL24" i="1" s="1"/>
  <c r="AL25" i="1" s="1"/>
  <c r="AE21" i="1"/>
  <c r="Z21" i="1"/>
  <c r="AB21" i="1" s="1"/>
  <c r="U21" i="1"/>
  <c r="O21" i="1"/>
  <c r="AO21" i="1" s="1"/>
  <c r="AQ21" i="1" s="1"/>
  <c r="U19" i="1"/>
  <c r="W19" i="1" s="1"/>
  <c r="U18" i="1"/>
  <c r="W18" i="1" s="1"/>
  <c r="U17" i="1"/>
  <c r="W17" i="1" s="1"/>
  <c r="U16" i="1"/>
  <c r="W16" i="1"/>
  <c r="AO17" i="1"/>
  <c r="AQ17" i="1" s="1"/>
  <c r="AO18" i="1"/>
  <c r="AQ18" i="1" s="1"/>
  <c r="AO19" i="1"/>
  <c r="AQ19" i="1"/>
  <c r="AO16" i="1"/>
  <c r="AQ16" i="1" s="1"/>
  <c r="AB20" i="1"/>
  <c r="AQ24" i="1" l="1"/>
  <c r="AB24" i="1"/>
  <c r="AB25" i="1" s="1"/>
  <c r="W20" i="1"/>
  <c r="W25" i="1" s="1"/>
  <c r="AQ20" i="1"/>
  <c r="AQ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5" authorId="0" shapeId="0" xr:uid="{DE3D65C4-7D6E-4DE5-90BB-22459891F0EA}">
      <text>
        <r>
          <rPr>
            <b/>
            <sz val="9"/>
            <color indexed="81"/>
            <rFont val="Tahoma"/>
            <family val="2"/>
          </rPr>
          <t>El contenido de la meta debe redactarse en forma de resultado, preferiblemente así: 
Verbo rector + magnitud + resultado + complemento</t>
        </r>
      </text>
    </comment>
    <comment ref="S15" authorId="0" shapeId="0" xr:uid="{2F0E26DF-E946-4615-BFBE-2278AC8995F4}">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<sst xmlns="http://schemas.openxmlformats.org/spreadsheetml/2006/main" count="272" uniqueCount="176">
  <si>
    <r>
      <rPr>
        <b/>
        <sz val="14"/>
        <color theme="1"/>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GESTION JURÍDICA</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</si>
  <si>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Versión: 5</t>
    </r>
    <r>
      <rPr>
        <sz val="11"/>
        <color theme="1"/>
        <rFont val="Calibri Light"/>
        <family val="2"/>
        <scheme val="major"/>
      </rPr>
      <t xml:space="preserve">
</t>
    </r>
    <r>
      <rPr>
        <b/>
        <sz val="11"/>
        <color theme="1"/>
        <rFont val="Calibri Light"/>
        <family val="2"/>
        <scheme val="major"/>
      </rPr>
      <t xml:space="preserve">Vigencia desde: </t>
    </r>
    <r>
      <rPr>
        <sz val="11"/>
        <color theme="1"/>
        <rFont val="Calibri Light"/>
        <family val="2"/>
        <scheme val="major"/>
      </rPr>
      <t xml:space="preserve">31 de enero de 2022
</t>
    </r>
    <r>
      <rPr>
        <b/>
        <sz val="11"/>
        <color theme="1"/>
        <rFont val="Calibri Light"/>
        <family val="2"/>
        <scheme val="major"/>
      </rPr>
      <t xml:space="preserve">Caso HOLA: </t>
    </r>
    <r>
      <rPr>
        <sz val="11"/>
        <color theme="1"/>
        <rFont val="Calibri Light"/>
        <family val="2"/>
        <scheme val="major"/>
      </rPr>
      <t>222703</t>
    </r>
  </si>
  <si>
    <t>VIGENCIA DE LA PLANEACIÓN 2022</t>
  </si>
  <si>
    <t>DEPENDENCIAS ASOCIADAS</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</si>
  <si>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</si>
  <si>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</si>
  <si>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</si>
  <si>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</si>
  <si>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</si>
  <si>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223239</t>
    </r>
  </si>
  <si>
    <t>31 de marzo de 2022</t>
  </si>
  <si>
    <t>Se modifica la programación trimestral de la meta transversal No. 2 "Actualizar el 100% los documentos del proceso conforme al plan de trabajo definido", según cronograma remitido por el área responsable, a través de Caso Hola No. 238425. Se anticipa la programación de la meta transversal No. 3 de capacitación en el sistema de gestión, pasando del II trimestre al I trimestre.</t>
  </si>
  <si>
    <t>29 de abril de 2022</t>
  </si>
  <si>
    <t>Para el primer trimestre de la vigencia 2022, el proceso alcanzó un nivel de desempeño del 100% de acuerdo con lo programado, y del 23,33% acumulado para la vigencia.</t>
  </si>
  <si>
    <t>27 de julio de 2022</t>
  </si>
  <si>
    <t>Para el segundo trimestre de la vigencia 2022, el proceso alcanzó un nivel de desempeño del 99,38% de acuerdo con lo programado, y del 49,79% acumulado para la vigencia.</t>
  </si>
  <si>
    <t>28 de octubre de 2022</t>
  </si>
  <si>
    <t>Para el tercer trimestre de la vigencia 2022, el proceso alcanzó un nivel de desempeño del 100% de acuerdo con lo programado, y del 69,79% acumulado para la vigencia.</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</si>
  <si>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</si>
  <si>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</si>
  <si>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</si>
  <si>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</si>
  <si>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</si>
  <si>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</si>
  <si>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</si>
  <si>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</si>
  <si>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</si>
  <si>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</si>
  <si>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</si>
  <si>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</si>
  <si>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</si>
  <si>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</si>
  <si>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</si>
  <si>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</si>
  <si>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</si>
  <si>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</si>
  <si>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</si>
  <si>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</si>
  <si>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</si>
  <si>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</si>
  <si>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</si>
  <si>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</si>
  <si>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</si>
  <si>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</si>
  <si>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</si>
  <si>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</si>
  <si>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</si>
  <si>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</si>
  <si>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</si>
  <si>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</si>
  <si>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</si>
  <si>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</si>
  <si>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</si>
  <si>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</si>
  <si>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</si>
  <si>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Fortalecer la gestión institucional aumentando las capacidades de la entidad para la planeación, seguimiento y ejecución de sus metas y recursos, y la gestión del talento humano.</t>
  </si>
  <si>
    <t>Sustanciar el 100% de los actos administrativos de segunda instancia en materia disciplinaria que sean competencia del Secretario (a) Distrital de Gobierno</t>
  </si>
  <si>
    <t>Gestión</t>
  </si>
  <si>
    <t>Porcentaje  de actos administrativos de segunda instancia en materia disciplinaria sustanciados</t>
  </si>
  <si>
    <t>(# total de actos administrativos de segunda instancia en materia disciplinaria de la Dirección  Jurídica sustanciados) / ( # total de actos administrativos de segunda instancia en materia disciplinaria requeridos para sustanciación)*100</t>
  </si>
  <si>
    <t>Constante</t>
  </si>
  <si>
    <t xml:space="preserve">Porcentaje de Actos administrativos de segunda instancia en materia disciplinaria sustanciados </t>
  </si>
  <si>
    <t>EFICACIA</t>
  </si>
  <si>
    <t>Soportes, evidencias y respaldo de trazabilidad</t>
  </si>
  <si>
    <t xml:space="preserve">1.Aplicativo de Gestión Documental.
2. Informe Actos Administrativos de Segunda Instancia en Materia Disciplinaria Sustanciados </t>
  </si>
  <si>
    <t xml:space="preserve">Dirección Jurídica
</t>
  </si>
  <si>
    <t xml:space="preserve">1.Aplicativo de Gestión Documental
</t>
  </si>
  <si>
    <t>Durante el período no se presentaron actos administrativos de procesos disciplinarios de segunda instancia para sustanciación</t>
  </si>
  <si>
    <t>Verificación Directa con profesionales encargados de sustanciar actos administrativos de procesos disciplinarios  de segunda instancia</t>
  </si>
  <si>
    <t xml:space="preserve">Durante el período se tramitaron un total de 3 expedientes disciplinarios. Dentro de los mismos se adelantaron las siguientes gestiones:
1. Auto por medio del cual se le reconoce personería jurídica a un apoderado
2. Resoluciones por medio de las cuales se resuelven recursos de apelación
</t>
  </si>
  <si>
    <t>Durante el período se tramitaron en total 7 expedientes disciplinarios, dentro de los mismo se expidieron 6 resoluciones y un auto de recusación (el mismo que aún permanece en trámite para resolver la misma)</t>
  </si>
  <si>
    <t>Representar el 100% de los procesos judiciales, extrajudiciales y actuaciones administrativas debidamente notificadas a la Dirección Jurídica de conformidad con las facultades y en los términos establecidos en la normatividad vigente.</t>
  </si>
  <si>
    <t>Porcentaje de procesos, diligencias y solicitudes de representación judicial y extrajudicial  atendidas</t>
  </si>
  <si>
    <t>(# Total de procesos atendidos) / ( # de procesos  judiciales, extrajudiciales y administrativos debidamente notificados) * 100</t>
  </si>
  <si>
    <t>Porcentaje de procesos y actuaciones  atendidos</t>
  </si>
  <si>
    <t>1.Informes de gestión trimestrales que remiten los abogados.
2.SIPROJ. 
3. Rama Judicial (En los que aplica).
4.Aplicativo de Gestión Documental
5. Outlook</t>
  </si>
  <si>
    <t xml:space="preserve">Dirección Jurídica - Grupo funcional de   Representación Judicial y extrajudicial. </t>
  </si>
  <si>
    <t>1.Informes de gestión trimestrales que remiten los abogados.
2.SIPROJ. 
3. Rama Judicial (En los que aplica).
4. Aplicativo de Gestión Documental
5. Outlook</t>
  </si>
  <si>
    <t xml:space="preserve">Se atendieron en oportunidad diversas gestiones, trámites, asistencia a audiencias y movimientos procesales en el período analizado.
La actividad procesal no ha retomado su ritmo normal (período previo a pandemia) pero se destacan importantes movimientos en materia de conciliaciones, demandas recibidas y diligencias (audiencias) que requirieron la asistencia e intervención de los apoderados de la entidad. 
La gestión de representación judicial se discrimina de la siguiente manera:
EXTRAJUDICIAL
17 Asistencias a audiencia de conciliación
11 Solicitudes de conciliación recibidas
16 Fichas técnicas de conciliación 
10 Poderes elaborados para conciliaciones
1 Solicitud de revocatoria directa de auto
1 Requerimiento de información-expediente administrativo a Alcaldía de Kennedy
1 Remisión de Documentación a Procuraduría (Procurador 136-Judicial)
3 Actas de Mesa de trabajo mensual del grupo de Representación
JUDICIAL
21 Alegatos
43 Asistencia a audiencias
7 Conciliaciones Judiciales en trámite
13 Demandas contestadas
4 Demandas Instauradas
59 Demandas recibidas
12 Gestiones de indagación o archivo de procesos
11 Practicas de pruebas
8 Recursos  (apelación)
1 Reprogramación de audiencia
1 Sentencia de primera instancia favorable
10 Radicación de anexos, certificaciones o poderes ante juzgados
COMITÉ DE CONCILIACION
Sesiones: 9
Actas: 9
Casos analizados: 42
SESIONES DEL COMITÉ: ENERO 19.  FEBRERO 2, 9, 16 Y 23.  MARZO 2, 9, 23, 30.  
SESIONES DEL COMITÉ INTERNO DE CONCILIACIÓN ASÍ:    ORDINARIAS 5 Y 4 EXTRAORDINARIAS. </t>
  </si>
  <si>
    <t>Verificación en matriz  dentro de carpeta compartida. También a través de SIPROJWEB
Actas de reunión y de comité de conciliación</t>
  </si>
  <si>
    <t>Se atendieron en oportunidad diversas gestiones, trámites, asistencia a audiencias y movimientos procesales en el período analizado.
Se destacan importantes movimientos en materia de conciliaciones, demandas recibidas y diligencias (audiencias) que requirieron la asistencia e intervención de los apoderados de la entidad. 
La gestión de representación judicial y extrajudicial se discrimina de la siguiente manera:
Audiencias de Conciliación: 12
Conciliaciones Recibidas: 7
Alegatos: 26
Audiencias:44
Demandas Contestadas: 19
Demandas instauradas: 2
Demandas recibidas: 16
Práctica de pruebas: 10
Recursos: 7
Seguimiento Acciones Populares: 16
EN ARCHIVO ADJUNTO SE DISCRIMINA Y DETALLA LA GESTIÓN TANTO JUDICIAL COMO EXTRAJUDICIAL</t>
  </si>
  <si>
    <t>Se atendieron en oportunidad diversas gestiones, trámites, asistencia a audiencias y movimientos procesales en el período analizado.
Se destacan importantes movimientos en materia de conciliaciones, demandas recibidas y diligencias (audiencias) que requirieron la asistencia e intervención de los apoderados de la entidad. 
La gestión de representación EXTRAJUDICIAL de la entidad se concretó en más de 40 gestiones dentro de las cuales se contaron:
Memorando de Solicitud de Información
Solicitudes de Conciliación Extrajudicial
Asistencia a más de 12 audiencias de conciliación extrajudicial
A nivel JUDICIAL se adelantaron más de 197 acciones o diligencias dentro de las cuales se destacaron:
14 Alegatos
55 Audiencias
5 Conciliaciones
30 Demandas Contestadas
10 Demandas Instauradas
13 Solicitudes de práctica de pruebas
EN ARCHIVO ADJUNTO SE DISCRIMINA Y DETALLA LA GESTIÓN TANTO JUDICIAL COMO EXTRAJUDICIAL"</t>
  </si>
  <si>
    <t>Tramitar el 100% de las tutelas remitidas a la Dirección Jurídica, notificadas o recibidas a través del AGD en los términos establecidos por el juzgado de origen.</t>
  </si>
  <si>
    <t xml:space="preserve">Porcentaje de tutelas tramitadas en los términos otorgados. </t>
  </si>
  <si>
    <t>(Total de tutelas tramitadas en los términos establecidos por el juzgado)  / (Total de tutelas notificadas o recibidas por la Dirección jurídica) * 100</t>
  </si>
  <si>
    <t>Porcentaje de tutelas tramitadas en los términos establecidos por el juzgado</t>
  </si>
  <si>
    <t>1: Tabla de Excel 
2. SIPROJ
3. Aplicativo de Gestión Documental 
4. Outlook</t>
  </si>
  <si>
    <t xml:space="preserve">
Dirección Jurídica - Grupo funcional de   Representación Judicial y extrajudicial ( Tutelas)</t>
  </si>
  <si>
    <t xml:space="preserve">1. Matriz de seguimiento tutelas
2. Tutelas cuadro de reparto
</t>
  </si>
  <si>
    <t xml:space="preserve">Se recibieron un total de 468 Acciones de Tutela en contra de la entidad o sus representadas en más de 84 despachos judiciales, de las cuales se destaca: 
4 Acciones de tutela con términos perentorios de respuesta (6 horas)
187 Acciones de tutela con término de respuesta de 1 día
10 Acciones de tutela con término de respuesta igual o superior a 3 días
El Derecho de Petición sigue siendo uno de los más invocados: 141 Acciones de tutela en total solicitaron el amparo de este.
Debido Proceso: 62
Administración de Justicia: 9
Vivienda Digna: 6
Salud: 6
Igualdad: 6
El resto de Derechos Fundamentales invocados o en conexidad con otros no sobrepasó las 5 acciones de tutela por cada uno. </t>
  </si>
  <si>
    <t>Verificación en matriz  dentro de carpeta compartida. También a través de SIPROJWEB</t>
  </si>
  <si>
    <t>Se recibieron un total de 558 Acciones de Tutela en contra de la entidad o sus representadas en más de 70 despachos judiciales. Se destacan acciones constitucionales que buscaban el amparo de los siguientes derechos:
Debido Proceso
Derecho de Petición
Trabajo
Minímo Vital
Administración de Justicia
En archivo adjunto dispuesto en la carpeta de soportes se detalla los despachos, temáticas y datos de las acciones interpuestas</t>
  </si>
  <si>
    <t>Reporte acciones de tutela gestionadas</t>
  </si>
  <si>
    <t>Se recibieron un total de 556 Acciones de Tutela en contra de la entidad o sus representadas en más de 70 despachos judiciales. Se destacan acciones constitucionales que buscaban el amparo de los siguientes derechos:
Debido Proceso
Derecho de Petición
Vivienda Digna
Minímo Vital
Administración de Justicia
En archivo adjunto dispuesto en la carpeta de soportes se detalla los despachos, temáticas y datos de las acciones interpuestas</t>
  </si>
  <si>
    <t>Reporte acciones de tutela gestionadas
Consulta en SIPROJ WEB</t>
  </si>
  <si>
    <t>Se tramitaron las tutelas remitidas a la Dirección Jurídica, notificadas o recibidas a través del AGD en los términos establecidos por el juzgado de origen.</t>
  </si>
  <si>
    <t>Tramitar 100% de solicitudes, como conceptos, derechos de petición y viabilidades jurídicas, solicitados a la Dirección Jurídica que sean competencia del Secretario (a) Distrital de Gobierno</t>
  </si>
  <si>
    <t xml:space="preserve">Porcentaje de respuesta  solicitudes, como conceptos, derechos de petición y viabilidades jurídicas, en los términos establecidos. </t>
  </si>
  <si>
    <t>(Total de  solicitudes, como conceptos, derechos de petición y viabilidades jurídicas con respuesta de fondo en los términos establecidos por la Ley 1755 de 2015/ Total de  solicitudes, como conceptos, derechos de petición y viabilidades jurídicas recibidas que sean de competencia de la Dirección  Jurídica)*100</t>
  </si>
  <si>
    <t>Porcentaje de derechos de petición atendidos  en los términos establecidos por la ley 1755 de 2015 con respuesta de fondo</t>
  </si>
  <si>
    <t xml:space="preserve">
1. Aplicativo de Gestión Documental. 
2. Outlook
</t>
  </si>
  <si>
    <t>Dirección Jurídica - Grupo funcional (Conceptos)</t>
  </si>
  <si>
    <t>1.Aplicativo de Gestión Documental
2.Página web de la SDG</t>
  </si>
  <si>
    <t>Durante el primer trimestre del año se atendieron un total de 107 solicitudes relacionadas con Conceptos, Viabilidades Jurídicas, Acuerdos Locales, Derechos de Petición, Proyectos de Acuerdo, Decretos y Resoluciones. 
El ritmo de solicitudes decreció con respecto al último período de 2021 en un 20%, sin embargo las categorías usuales de solicitudes se mantienen: 
Proyectos de Acuerdo (Concejo): 36
Derechos de Petición: 22
Resoluciones:14
Decretos: 12
Acuerdos Locales: 8
Conceptos: 4
Otros: 11</t>
  </si>
  <si>
    <t>Verificación en matriz  dentro de carpeta compartida. También a través de ORFEO (Se aportan seriales-radicados)</t>
  </si>
  <si>
    <t>Durante el segundo trimestre del año se atendieron un total de 104 solicitudes relacionadas con Conceptos, Viabilidades Jurídicas, Acuerdos Locales, Derechos de Petición, Proyectos de Acuerdo, Decretos y Resoluciones. 
Grupo de Conceptos
Conceptos Emitidos: 13
Respuestas a Derechos de Petición:28
Acuerdos Locales: 3
Priorizaciones de Viabilidades jurídicas:4
Viabilidades de Resoluciones: 18
Viabilidades de Decretos: 6
Viabilidades de Autos: 11
Proyectos de Acuerdo: 21</t>
  </si>
  <si>
    <t>Reporte trámite de conceptos, derechos de petición y viabilidades jurídicas</t>
  </si>
  <si>
    <t>Durante el tercer trimestre del año se atendieron un total de 117 solicitudes relacionadas con Conceptos, Viabilidades Jurídicas, Acuerdos Locales, Derechos de Petición, Proyectos de Acuerdo, Decretos y Resoluciones. 
Grupo de Conceptos
Conceptos Emitidos: 25
Respuestas a Derechos de Petición:18
Acuerdos Locales: 3
Priorizaciones de Viabilidades jurídicas:4
Viabilidades Jurídicas: 32
Proyectos de Acuerdo: 35</t>
  </si>
  <si>
    <t>Durante el  cuarto trimestre del año se atendieron un total de 98 solicitudes relacionadas con Conceptos, Viabilidades Jurídicas, Acuerdos Locales, Derechos de Petición, Proyectos de Acuerdo, Decretos y Resoluciones. 
Grupo de Conceptos
Conceptos Emitidos: 21
Respuestas a Derechos de Petición:23
Acuerdos Locales: 7
Proyectos de Acuerdo: 21</t>
  </si>
  <si>
    <t>Se tramitaron las solicitudes, como conceptos, derechos de petición y viabilidades jurídicas, solicitados a la Dirección Jurídica que sean competencia del Secretario (a) Distrital de Gobierno</t>
  </si>
  <si>
    <t>Total metas procesos (80%)</t>
  </si>
  <si>
    <t>T1</t>
  </si>
  <si>
    <t>Obtener una calificación semestral del 80% en la medición de desempeño ambiental, de acuerdo a los parámetros establecidos en la herramienta construida por la OAP</t>
  </si>
  <si>
    <t>Sostenibilidad del sistema de gestión</t>
  </si>
  <si>
    <t>Criteros ambientales</t>
  </si>
  <si>
    <t>Número de criterios ambientales cumplidos / Total de criterios ambientales establecidos * 100</t>
  </si>
  <si>
    <t>Porcentaje de buenas prácticas ambientales implementadas</t>
  </si>
  <si>
    <t>No programada</t>
  </si>
  <si>
    <t>Eficacia</t>
  </si>
  <si>
    <t>Herramienta Oficina Asesora de Planeación</t>
  </si>
  <si>
    <t>Aplicación de la meta: dependencias del proceso.
Reporte de la meta: Oficina Asesora de Planeación</t>
  </si>
  <si>
    <t>Listas de chequeo al cumplimiento de criterios ambientales remitidos por la OAP</t>
  </si>
  <si>
    <t>No programada para el I trimestre de 2022</t>
  </si>
  <si>
    <t>Dirección Jurídica (calificación 75%) : Participan en actividades ambientales : Conversatorio Transición energética
En la semana ambiental: participa 1 persona en actividad de conversatorio eficiencia energética.
Se encuentra al día en reporte de papel hasta el mes de junio de 2022.
Durante el semestre se colocaron 42 Caritas tristes por dejar monitores encendidos sin uso</t>
  </si>
  <si>
    <t>Reporte de gestión ambiental OAP</t>
  </si>
  <si>
    <t>T2</t>
  </si>
  <si>
    <t>Actualizar el 100% los documentos del proceso conforme al plan de trabajo definido.</t>
  </si>
  <si>
    <t>Actualización documental</t>
  </si>
  <si>
    <t>Número de documentos actualizados del proceso / Número de documentos programados a actualizar en el plan de trabajo *100</t>
  </si>
  <si>
    <t>Suma</t>
  </si>
  <si>
    <t xml:space="preserve">Documentos con actualización en el LMD </t>
  </si>
  <si>
    <t xml:space="preserve">Casos Hola de actualización generados
Listado Maestro de Documentos 
Matiz </t>
  </si>
  <si>
    <t>MATIZ publicacion del Procedimiento formalizado en el MIPG</t>
  </si>
  <si>
    <t>Se actualizó el Documento Instructivo GJR-IN 004, Instrucciones para Acciones de Repetición y llamamiento en garantía con fines de repetición. 
Publicado mediante caso HOLA: 247555</t>
  </si>
  <si>
    <t xml:space="preserve">Enlace de Publicación: http://gaia.gobiernobogota.gov.co/sites/default/files/sig/instructivo/gjr-in004_v4.pdf </t>
  </si>
  <si>
    <t>Se creó el documento GJR-P003 Procedimiento para la gestión de cobro persuasivo
Publicado mediante caso HOLA: 267910</t>
  </si>
  <si>
    <t>Se actualizó el Documento Instructivo GJR-IN 004, Instrucciones para Acciones de Repetición y llamamiento en garantía con fines de repetición. Igualmente, se documentó el Procedimiento para la gestión de cobro persuasivo.</t>
  </si>
  <si>
    <t>T3</t>
  </si>
  <si>
    <t>Participar del 100% de las capacitaciones que se realicen en gestión de riesgos, planes de mejora, y sistema de gestión institucional</t>
  </si>
  <si>
    <t>Partipación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</si>
  <si>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</si>
  <si>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</si>
  <si>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</si>
  <si>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</si>
  <si>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</si>
  <si>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</si>
  <si>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</si>
  <si>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No programada para el II trimestre de 2022</t>
  </si>
  <si>
    <t>Total metas transversales (20%)</t>
  </si>
  <si>
    <t xml:space="preserve">Total plan de gestión </t>
  </si>
  <si>
    <t>Objetivo Estrategico</t>
  </si>
  <si>
    <t>Fomentar la gestión del conocimiento y la innovación para agilizar la comunicación con el ciudadano, la prestación de trámites y servicios, y garantizar la toma de decisiones con base en evidencia.</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</si>
  <si>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</si>
  <si>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</si>
  <si>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</si>
  <si>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</si>
  <si>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</si>
  <si>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</si>
  <si>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</si>
  <si>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</si>
  <si>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</si>
  <si>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</si>
  <si>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</si>
  <si>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Soporte sustanciación de actos administrativos disciplinarios de segunda instancia
Nota: Verificación Directa con profesionales encargados de sustanciar actos administrativos de procesos disciplinarios  de segunda instancia</t>
  </si>
  <si>
    <t xml:space="preserve">En total, 10 acciones adelantadas entre Resoluciones confirmatorias de la sanción, archivos de actuación disciplinaria y suspensión provisional. Para detalle consultar los monitoreos trimestrales y/o el Profesional encargado de Sustanciación de Expedientes Disciplinarios </t>
  </si>
  <si>
    <t>Se atendieron en oportunidad diversas gestiones, trámites, asistencia a audiencias y movimientos procesales en el período analizado. Se destacan importantes movimientos en materia de conciliaciones, demandas recibidas y diligencias (audiencias) que requirieron la asistencia e intervención de los apoderados de la entidad. 
La gestión de representación EXTRAJUDICIAL de la entidad se concretó en más de 68 gestiones dentro de las cuales se cuentan tanto acciones en diligencias como otorgamiento de poderes:
Memorando de Solicitud de Información
Solicitudes de Conciliación Extrajudicial
Asistencia a más de 19 audiencias de conciliación extrajudicial
Otorgamiento de 20 poderes a los diferentes profesionales de la Dirección para poder actuar en representación de la SDG
A nivel JUDICIAL se adelantaron 198 acciones o diligencias dentro de las cuales se destacaron:
8 Alegatos
26 Audiencias
4 Conciliaciones
22Demandas Contestadas
3Demandas Instauradas
3 Solicitudes de práctica de pruebas
EN ARCHIVO ADJUNTO SE DISCRIMINA Y DETALLA LA GESTIÓN TANTO JUDICIAL COMO EXTRAJUDICIAL.</t>
  </si>
  <si>
    <t>Reporte de casos de representación y actuaciones
Verificación en matriz  dentro de carpeta compartida. También a través de SIPROJWEB
Actas de reunión y de comité de conciliación</t>
  </si>
  <si>
    <t>Se adelantaron las actividades de representación de los procesos judiciales, extrajudiciales y actuaciones administrativas debidamente notificadas a la Dirección Jurídica, de conformidad con las facultades y en los términos establecidos en la normatividad vigente.</t>
  </si>
  <si>
    <t>Se recibieron un total de 520 Acciones de Tutela en contra de la entidad o sus representadas en más de 60 despachos judiciales. 
Como a lo largo de toda la vigencia destacan un conjunto de Derechos o algunos derechos en específico sobre los cuales el público pide protección especial, por frecuencia se destacan: 
Debido Proceso (112) 
Derecho de Petición (145)
Administración de Justicia (10)
En archivo adjunto dispuesto en la carpeta de soportes se detalla los despachos, temáticas y datos de las acciones interpuestas</t>
  </si>
  <si>
    <t>Dirección Jurídica (Calificación 75%): Promedio de caritas reportadas 3
Reporte de  consumo de papel hasta noviembre
No se evidencia participación en la socialización de Economía Circular y crecimiento verde.
Se evidencia participación en capacitación Bi</t>
  </si>
  <si>
    <t>Reporte de gestión ambiental</t>
  </si>
  <si>
    <t>El proceso participó en las capacitaciones del Sistema de Gestión programadas para el periodo</t>
  </si>
  <si>
    <t>Evidencias de capacitación</t>
  </si>
  <si>
    <t>30 de enero de 2023</t>
  </si>
  <si>
    <t>Para el cuarto trimestre de la vigencia 2022, el proceso alcanzó un nivel de desempeño del 99,38% de acuerdo con lo programado, y del 99,58% acumulado para la vigencia.</t>
  </si>
  <si>
    <t>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</si>
</sst>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9"/>
      <color rgb="FF323130"/>
      <name val="Segoe UI"/>
      <family val="2"/>
    </font>
    <font>
      <b/>
      <sz val="9"/>
      <color indexed="81"/>
      <name val="Tahoma"/>
      <family val="2"/>
    </font>
    <font>
      <sz val="10"/>
      <name val="Arial"/>
      <family val="2"/>
    </font>
    <font>
      <sz val="12"/>
      <color rgb="FF0070C0"/>
      <name val="Calibri Light"/>
      <family val="2"/>
      <scheme val="major"/>
    </font>
    <font>
      <b/>
      <u/>
      <sz val="11"/>
      <color theme="1"/>
      <name val="Calibri Light"/>
      <family val="2"/>
      <scheme val="maj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0" fontId="13" fillId="0" borderId="0"/>
  </cellStyleXfs>
  <cellXfs count="95">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 fillId="0" borderId="0" xfId="0" applyFont="1" applyAlignment="1">
      <alignment vertical="center" wrapText="1"/>
    </xf>
    <xf numFmtId="0" fontId="8" fillId="2" borderId="1" xfId="0" applyFont="1" applyFill="1" applyBorder="1" applyAlignment="1">
      <alignment wrapText="1"/>
    </xf>
    <xf numFmtId="0" fontId="9" fillId="2" borderId="1" xfId="0" applyFont="1" applyFill="1" applyBorder="1" applyAlignment="1">
      <alignment wrapText="1"/>
    </xf>
    <xf numFmtId="9" fontId="8" fillId="2" borderId="1" xfId="1" applyFont="1" applyFill="1" applyBorder="1" applyAlignment="1">
      <alignment wrapText="1"/>
    </xf>
    <xf numFmtId="0" fontId="8" fillId="0" borderId="0" xfId="0" applyFont="1" applyAlignment="1">
      <alignment wrapText="1"/>
    </xf>
    <xf numFmtId="0" fontId="10" fillId="3" borderId="1" xfId="0" applyFont="1" applyFill="1" applyBorder="1" applyAlignment="1">
      <alignment wrapText="1"/>
    </xf>
    <xf numFmtId="9" fontId="10" fillId="3"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1" fillId="0" borderId="0" xfId="0" applyFont="1"/>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1" fillId="0" borderId="1" xfId="0" applyFont="1" applyBorder="1" applyAlignment="1">
      <alignment horizontal="center" vertical="center" wrapText="1"/>
    </xf>
    <xf numFmtId="0" fontId="2" fillId="3" borderId="1" xfId="0" applyFont="1" applyFill="1" applyBorder="1" applyAlignment="1">
      <alignment horizontal="center" wrapText="1"/>
    </xf>
    <xf numFmtId="9" fontId="3" fillId="0" borderId="1" xfId="0" applyNumberFormat="1"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9" fontId="3" fillId="0" borderId="1" xfId="1" applyFont="1" applyBorder="1" applyAlignment="1">
      <alignment horizontal="right" vertical="center" wrapText="1"/>
    </xf>
    <xf numFmtId="9" fontId="3" fillId="0" borderId="1" xfId="1" applyFont="1" applyBorder="1" applyAlignment="1">
      <alignment horizontal="center" vertical="center" wrapText="1"/>
    </xf>
    <xf numFmtId="0" fontId="3" fillId="0" borderId="1" xfId="0" applyFont="1" applyBorder="1" applyAlignment="1">
      <alignment horizontal="left" vertical="top" wrapText="1"/>
    </xf>
    <xf numFmtId="0" fontId="2" fillId="0" borderId="0" xfId="0" applyFont="1" applyAlignment="1">
      <alignment vertical="center" wrapText="1"/>
    </xf>
    <xf numFmtId="0" fontId="5" fillId="0" borderId="11" xfId="0" applyFont="1" applyBorder="1" applyAlignment="1" applyProtection="1">
      <alignment horizontal="center" vertical="center" wrapText="1"/>
      <protection hidden="1"/>
    </xf>
    <xf numFmtId="0" fontId="5" fillId="0" borderId="11" xfId="0" applyFont="1" applyBorder="1" applyAlignment="1" applyProtection="1">
      <alignment horizontal="left" vertical="center" wrapText="1"/>
      <protection hidden="1"/>
    </xf>
    <xf numFmtId="0" fontId="5" fillId="9" borderId="11" xfId="0" applyFont="1" applyFill="1" applyBorder="1" applyAlignment="1" applyProtection="1">
      <alignment horizontal="left" vertical="center" wrapText="1"/>
      <protection hidden="1"/>
    </xf>
    <xf numFmtId="9" fontId="5" fillId="9" borderId="1"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left" vertical="center" wrapText="1"/>
      <protection hidden="1"/>
    </xf>
    <xf numFmtId="0" fontId="5" fillId="0" borderId="10" xfId="0" applyFont="1" applyBorder="1" applyAlignment="1" applyProtection="1">
      <alignment horizontal="left" vertical="center" wrapText="1"/>
      <protection hidden="1"/>
    </xf>
    <xf numFmtId="0" fontId="5" fillId="0" borderId="1" xfId="0" applyFont="1" applyBorder="1" applyAlignment="1" applyProtection="1">
      <alignment horizontal="center" vertical="center" wrapText="1"/>
      <protection hidden="1"/>
    </xf>
    <xf numFmtId="0" fontId="5" fillId="9" borderId="1" xfId="0" applyFont="1" applyFill="1" applyBorder="1" applyAlignment="1" applyProtection="1">
      <alignment horizontal="left" vertical="center" wrapText="1"/>
      <protection hidden="1"/>
    </xf>
    <xf numFmtId="9" fontId="5" fillId="9" borderId="1" xfId="1" applyFont="1" applyFill="1" applyBorder="1" applyAlignment="1" applyProtection="1">
      <alignment horizontal="center" vertical="center" wrapText="1"/>
      <protection hidden="1"/>
    </xf>
    <xf numFmtId="0" fontId="5" fillId="0" borderId="2" xfId="0" applyFont="1" applyBorder="1" applyAlignment="1" applyProtection="1">
      <alignment horizontal="left" vertical="center" wrapText="1"/>
      <protection hidden="1"/>
    </xf>
    <xf numFmtId="9" fontId="7" fillId="3" borderId="1" xfId="1" applyFont="1" applyFill="1" applyBorder="1" applyAlignment="1">
      <alignment vertical="center" wrapText="1"/>
    </xf>
    <xf numFmtId="0" fontId="5" fillId="0" borderId="1" xfId="0" applyFont="1" applyBorder="1" applyAlignment="1">
      <alignment horizontal="left" vertical="center" wrapText="1"/>
    </xf>
    <xf numFmtId="9" fontId="5" fillId="0" borderId="1" xfId="1" applyFont="1" applyBorder="1" applyAlignment="1">
      <alignment horizontal="center" vertical="center" wrapText="1"/>
    </xf>
    <xf numFmtId="0" fontId="1" fillId="0" borderId="0" xfId="0" applyFont="1" applyAlignment="1">
      <alignment horizontal="center" vertical="center" wrapText="1"/>
    </xf>
    <xf numFmtId="9" fontId="7" fillId="3" borderId="1" xfId="1"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9" fontId="10" fillId="3" borderId="1" xfId="0" applyNumberFormat="1" applyFont="1" applyFill="1" applyBorder="1" applyAlignment="1">
      <alignment horizontal="center" vertical="center" wrapText="1"/>
    </xf>
    <xf numFmtId="9" fontId="8" fillId="2" borderId="1" xfId="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3" fillId="0" borderId="0" xfId="0" applyFont="1" applyAlignment="1">
      <alignment horizontal="left" vertical="center" wrapText="1"/>
    </xf>
    <xf numFmtId="0" fontId="6" fillId="3" borderId="1" xfId="0" applyFont="1" applyFill="1" applyBorder="1" applyAlignment="1">
      <alignment vertical="center" wrapText="1"/>
    </xf>
    <xf numFmtId="0" fontId="7" fillId="3" borderId="1" xfId="0" applyFont="1" applyFill="1" applyBorder="1" applyAlignment="1">
      <alignment vertical="center"/>
    </xf>
    <xf numFmtId="0" fontId="6" fillId="0" borderId="0" xfId="0" applyFont="1" applyAlignment="1">
      <alignment vertical="center" wrapText="1"/>
    </xf>
    <xf numFmtId="0" fontId="5" fillId="0" borderId="0" xfId="0" applyFont="1" applyAlignment="1">
      <alignment vertical="center" wrapText="1"/>
    </xf>
    <xf numFmtId="0" fontId="1" fillId="0" borderId="0" xfId="0" applyFont="1" applyAlignment="1">
      <alignment horizontal="center" wrapText="1"/>
    </xf>
    <xf numFmtId="9" fontId="10" fillId="3" borderId="1" xfId="0" applyNumberFormat="1" applyFont="1" applyFill="1" applyBorder="1" applyAlignment="1">
      <alignment horizontal="center" wrapText="1"/>
    </xf>
    <xf numFmtId="9" fontId="8" fillId="2" borderId="1" xfId="1" applyFont="1" applyFill="1" applyBorder="1" applyAlignment="1">
      <alignment horizontal="center" wrapText="1"/>
    </xf>
    <xf numFmtId="10" fontId="7" fillId="3" borderId="1" xfId="1" applyNumberFormat="1" applyFont="1" applyFill="1" applyBorder="1" applyAlignment="1">
      <alignment horizontal="center" vertical="center" wrapText="1"/>
    </xf>
    <xf numFmtId="10" fontId="9" fillId="2" borderId="1" xfId="1" applyNumberFormat="1" applyFont="1" applyFill="1" applyBorder="1" applyAlignment="1">
      <alignment horizontal="center" vertical="center" wrapText="1"/>
    </xf>
    <xf numFmtId="10" fontId="9" fillId="2" borderId="1" xfId="1" applyNumberFormat="1" applyFont="1" applyFill="1" applyBorder="1" applyAlignment="1">
      <alignment horizontal="center" wrapText="1"/>
    </xf>
    <xf numFmtId="0" fontId="14" fillId="3" borderId="1" xfId="0" applyFont="1" applyFill="1" applyBorder="1" applyAlignment="1">
      <alignment wrapText="1"/>
    </xf>
    <xf numFmtId="0" fontId="10" fillId="3" borderId="1" xfId="0" applyFont="1" applyFill="1" applyBorder="1" applyAlignment="1">
      <alignment horizontal="center" vertical="center" wrapText="1"/>
    </xf>
    <xf numFmtId="10" fontId="10" fillId="3" borderId="1" xfId="1" applyNumberFormat="1" applyFont="1" applyFill="1" applyBorder="1" applyAlignment="1">
      <alignment horizontal="center" vertical="center" wrapText="1"/>
    </xf>
    <xf numFmtId="10" fontId="10" fillId="3" borderId="1" xfId="1" applyNumberFormat="1" applyFont="1" applyFill="1" applyBorder="1" applyAlignment="1">
      <alignment horizontal="center" wrapText="1"/>
    </xf>
    <xf numFmtId="0" fontId="14" fillId="0" borderId="0" xfId="0" applyFont="1" applyAlignment="1">
      <alignment wrapText="1"/>
    </xf>
    <xf numFmtId="9" fontId="5" fillId="0" borderId="1" xfId="0" applyNumberFormat="1" applyFont="1" applyBorder="1" applyAlignment="1">
      <alignment horizontal="center" vertical="center" wrapText="1"/>
    </xf>
    <xf numFmtId="164" fontId="5" fillId="0" borderId="1" xfId="1" applyNumberFormat="1" applyFont="1" applyBorder="1" applyAlignment="1">
      <alignment horizontal="center" vertical="center" wrapText="1"/>
    </xf>
    <xf numFmtId="10" fontId="9" fillId="2" borderId="1" xfId="0" applyNumberFormat="1" applyFont="1" applyFill="1" applyBorder="1" applyAlignment="1">
      <alignment horizontal="center" wrapText="1"/>
    </xf>
    <xf numFmtId="0" fontId="5" fillId="0" borderId="1" xfId="0" applyFont="1" applyBorder="1" applyAlignment="1">
      <alignment horizontal="justify" vertical="center" wrapText="1"/>
    </xf>
    <xf numFmtId="10" fontId="5" fillId="0" borderId="1" xfId="1"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2" fillId="2" borderId="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1" fillId="0" borderId="1" xfId="0" applyFont="1" applyBorder="1" applyAlignment="1">
      <alignment horizontal="justify" vertical="center" wrapText="1"/>
    </xf>
    <xf numFmtId="0" fontId="2" fillId="8" borderId="2"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1" fillId="0" borderId="1" xfId="0" applyFont="1" applyBorder="1" applyAlignment="1">
      <alignment horizontal="left" vertical="center" wrapText="1"/>
    </xf>
  </cellXfs>
  <cellStyles count="3">
    <cellStyle name="Normal" xfId="0" builtinId="0"/>
    <cellStyle name="Normal 2" xfId="2" xr:uid="{1DD588C5-645B-466E-8F2B-05C0F9A9B7A7}"/>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149678</xdr:colOff>
      <xdr:row>0</xdr:row>
      <xdr:rowOff>87086</xdr:rowOff>
    </xdr:from>
    <xdr:to>
      <xdr:col>1</xdr:col>
      <xdr:colOff>1972664</xdr:colOff>
      <xdr:row>0</xdr:row>
      <xdr:rowOff>810986</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78" y="87086"/>
          <a:ext cx="2272022"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raldyn.tautiva\Downloads\ple-pin-f017_1%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GESTION POR PROCESO"/>
      <sheetName val="Hoja2"/>
    </sheetNames>
    <sheetDataSet>
      <sheetData sheetId="0"/>
      <sheetData sheetId="1">
        <row r="2">
          <cell r="D2" t="str">
            <v>SUMA</v>
          </cell>
          <cell r="F2" t="str">
            <v>EFICIENCIA</v>
          </cell>
        </row>
        <row r="3">
          <cell r="F3" t="str">
            <v>EFICACIA</v>
          </cell>
        </row>
        <row r="4">
          <cell r="F4" t="str">
            <v>EFECTIVIDAD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R25"/>
  <sheetViews>
    <sheetView tabSelected="1" zoomScale="85" zoomScaleNormal="85" workbookViewId="0">
      <selection activeCell="D4" sqref="D4:D8"/>
    </sheetView>
  </sheetViews>
  <sheetFormatPr baseColWidth="10" defaultColWidth="10.85546875" defaultRowHeight="15" x14ac:dyDescent="0.25"/>
  <cols>
    <col min="1" max="1" width="7" style="1" customWidth="1"/>
    <col min="2" max="2" width="35.28515625" style="1" customWidth="1"/>
    <col min="3" max="3" width="8" style="1" customWidth="1"/>
    <col min="4" max="4" width="44.28515625" style="1" bestFit="1" customWidth="1"/>
    <col min="5" max="5" width="10.85546875" style="1" customWidth="1"/>
    <col min="6" max="6" width="26.7109375" style="1" customWidth="1"/>
    <col min="7" max="7" width="23.5703125" style="1" customWidth="1"/>
    <col min="8" max="8" width="8.140625" style="1" customWidth="1"/>
    <col min="9" max="9" width="18.42578125" style="1" customWidth="1"/>
    <col min="10" max="10" width="15.85546875" style="1" customWidth="1"/>
    <col min="11" max="14" width="7.28515625" style="1" customWidth="1"/>
    <col min="15" max="15" width="20.85546875" style="1" customWidth="1"/>
    <col min="16" max="18" width="17.85546875" style="1" customWidth="1"/>
    <col min="19" max="19" width="22.85546875" style="1" customWidth="1"/>
    <col min="20" max="20" width="17.85546875" style="1" customWidth="1"/>
    <col min="21" max="21" width="19.85546875" style="44" customWidth="1"/>
    <col min="22" max="23" width="16.5703125" style="44" customWidth="1"/>
    <col min="24" max="24" width="58" style="1" customWidth="1"/>
    <col min="25" max="25" width="16.5703125" style="1" customWidth="1"/>
    <col min="26" max="28" width="16.5703125" style="56" customWidth="1"/>
    <col min="29" max="29" width="44.140625" style="1" customWidth="1"/>
    <col min="30" max="30" width="22.85546875" style="1" customWidth="1"/>
    <col min="31" max="31" width="21.28515625" style="56" customWidth="1"/>
    <col min="32" max="33" width="16.5703125" style="56" customWidth="1"/>
    <col min="34" max="34" width="45.140625" style="1" customWidth="1"/>
    <col min="35" max="35" width="21.42578125" style="1" customWidth="1"/>
    <col min="36" max="36" width="18.85546875" style="56" customWidth="1"/>
    <col min="37" max="38" width="16.5703125" style="56" customWidth="1"/>
    <col min="39" max="39" width="39.85546875" style="1" customWidth="1"/>
    <col min="40" max="40" width="23" style="1" customWidth="1"/>
    <col min="41" max="41" width="19.5703125" style="56" customWidth="1"/>
    <col min="42" max="42" width="16.5703125" style="56" customWidth="1"/>
    <col min="43" max="43" width="21.5703125" style="56" customWidth="1"/>
    <col min="44" max="44" width="40.7109375" style="1" customWidth="1"/>
    <col min="45" max="16384" width="10.85546875" style="1"/>
  </cols>
  <sheetData>
    <row r="1" spans="1:44" ht="70.5" customHeight="1" x14ac:dyDescent="0.25">
      <c r="A1" s="79" t="s">
        <v>0</v>
      </c>
      <c r="B1" s="80"/>
      <c r="C1" s="80"/>
      <c r="D1" s="80"/>
      <c r="E1" s="80"/>
      <c r="F1" s="80"/>
      <c r="G1" s="80"/>
      <c r="H1" s="80"/>
      <c r="I1" s="80"/>
      <c r="J1" s="80"/>
      <c r="K1" s="81" t="s">
        <v>1</v>
      </c>
      <c r="L1" s="81"/>
      <c r="M1" s="81"/>
      <c r="N1" s="81"/>
      <c r="O1" s="81"/>
    </row>
    <row r="2" spans="1:44" s="8" customFormat="1" ht="23.45" customHeight="1" x14ac:dyDescent="0.25">
      <c r="A2" s="83" t="s">
        <v>2</v>
      </c>
      <c r="B2" s="84"/>
      <c r="C2" s="84"/>
      <c r="D2" s="84"/>
      <c r="E2" s="84"/>
      <c r="F2" s="84"/>
      <c r="G2" s="84"/>
      <c r="H2" s="84"/>
      <c r="I2" s="84"/>
      <c r="J2" s="84"/>
      <c r="K2" s="30"/>
      <c r="L2" s="30"/>
      <c r="M2" s="30"/>
      <c r="N2" s="30"/>
      <c r="O2" s="30"/>
      <c r="U2" s="44"/>
      <c r="V2" s="44"/>
      <c r="W2" s="44"/>
      <c r="Z2" s="44"/>
      <c r="AA2" s="44"/>
      <c r="AB2" s="44"/>
      <c r="AE2" s="44"/>
      <c r="AF2" s="44"/>
      <c r="AG2" s="44"/>
      <c r="AJ2" s="44"/>
      <c r="AK2" s="44"/>
      <c r="AL2" s="44"/>
      <c r="AO2" s="44"/>
      <c r="AP2" s="44"/>
      <c r="AQ2" s="44"/>
    </row>
    <row r="3" spans="1:44" x14ac:dyDescent="0.25">
      <c r="D3" s="16"/>
    </row>
    <row r="4" spans="1:44" ht="29.1" customHeight="1" x14ac:dyDescent="0.25">
      <c r="A4" s="78" t="s">
        <v>3</v>
      </c>
      <c r="B4" s="78"/>
      <c r="C4" s="78"/>
      <c r="D4" s="94" t="s">
        <v>175</v>
      </c>
      <c r="E4" s="78" t="s">
        <v>4</v>
      </c>
      <c r="F4" s="78"/>
      <c r="G4" s="78"/>
      <c r="H4" s="78"/>
      <c r="I4" s="78"/>
      <c r="J4" s="78"/>
    </row>
    <row r="5" spans="1:44" x14ac:dyDescent="0.25">
      <c r="A5" s="78"/>
      <c r="B5" s="78"/>
      <c r="C5" s="78"/>
      <c r="D5" s="94"/>
      <c r="E5" s="21" t="s">
        <v>5</v>
      </c>
      <c r="F5" s="21" t="s">
        <v>6</v>
      </c>
      <c r="G5" s="90" t="s">
        <v>7</v>
      </c>
      <c r="H5" s="90"/>
      <c r="I5" s="90"/>
      <c r="J5" s="90"/>
    </row>
    <row r="6" spans="1:44" x14ac:dyDescent="0.25">
      <c r="A6" s="78"/>
      <c r="B6" s="78"/>
      <c r="C6" s="78"/>
      <c r="D6" s="94"/>
      <c r="E6" s="20">
        <v>1</v>
      </c>
      <c r="F6" s="20" t="s">
        <v>8</v>
      </c>
      <c r="G6" s="85" t="s">
        <v>9</v>
      </c>
      <c r="H6" s="85"/>
      <c r="I6" s="85"/>
      <c r="J6" s="85"/>
    </row>
    <row r="7" spans="1:44" ht="98.25" customHeight="1" x14ac:dyDescent="0.25">
      <c r="A7" s="78"/>
      <c r="B7" s="78"/>
      <c r="C7" s="78"/>
      <c r="D7" s="94"/>
      <c r="E7" s="20">
        <v>2</v>
      </c>
      <c r="F7" s="20" t="s">
        <v>10</v>
      </c>
      <c r="G7" s="85" t="s">
        <v>11</v>
      </c>
      <c r="H7" s="85"/>
      <c r="I7" s="85"/>
      <c r="J7" s="85"/>
    </row>
    <row r="8" spans="1:44" ht="57" customHeight="1" x14ac:dyDescent="0.25">
      <c r="A8" s="78"/>
      <c r="B8" s="78"/>
      <c r="C8" s="78"/>
      <c r="D8" s="94"/>
      <c r="E8" s="20">
        <v>3</v>
      </c>
      <c r="F8" s="20" t="s">
        <v>12</v>
      </c>
      <c r="G8" s="85" t="s">
        <v>13</v>
      </c>
      <c r="H8" s="85"/>
      <c r="I8" s="85"/>
      <c r="J8" s="85"/>
    </row>
    <row r="9" spans="1:44" ht="57" customHeight="1" x14ac:dyDescent="0.25">
      <c r="A9" s="44"/>
      <c r="B9" s="44"/>
      <c r="C9" s="44"/>
      <c r="D9" s="44"/>
      <c r="E9" s="20">
        <v>4</v>
      </c>
      <c r="F9" s="20" t="s">
        <v>14</v>
      </c>
      <c r="G9" s="85" t="s">
        <v>15</v>
      </c>
      <c r="H9" s="85"/>
      <c r="I9" s="85"/>
      <c r="J9" s="85"/>
    </row>
    <row r="10" spans="1:44" ht="63.75" customHeight="1" x14ac:dyDescent="0.25">
      <c r="A10" s="44"/>
      <c r="B10" s="44"/>
      <c r="C10" s="44"/>
      <c r="D10" s="44"/>
      <c r="E10" s="20">
        <v>5</v>
      </c>
      <c r="F10" s="20" t="s">
        <v>16</v>
      </c>
      <c r="G10" s="85" t="s">
        <v>17</v>
      </c>
      <c r="H10" s="85"/>
      <c r="I10" s="85"/>
      <c r="J10" s="85"/>
    </row>
    <row r="11" spans="1:44" ht="63.75" customHeight="1" x14ac:dyDescent="0.25">
      <c r="A11" s="44"/>
      <c r="B11" s="44"/>
      <c r="C11" s="44"/>
      <c r="D11" s="44"/>
      <c r="E11" s="20">
        <v>6</v>
      </c>
      <c r="F11" s="20" t="s">
        <v>173</v>
      </c>
      <c r="G11" s="85" t="s">
        <v>174</v>
      </c>
      <c r="H11" s="85"/>
      <c r="I11" s="85"/>
      <c r="J11" s="85"/>
    </row>
    <row r="13" spans="1:44" s="8" customFormat="1" ht="22.5" customHeight="1" x14ac:dyDescent="0.25">
      <c r="A13" s="78" t="s">
        <v>18</v>
      </c>
      <c r="B13" s="78"/>
      <c r="C13" s="72" t="s">
        <v>19</v>
      </c>
      <c r="D13" s="73"/>
      <c r="E13" s="74"/>
      <c r="F13" s="82" t="s">
        <v>20</v>
      </c>
      <c r="G13" s="82"/>
      <c r="H13" s="82"/>
      <c r="I13" s="82"/>
      <c r="J13" s="82"/>
      <c r="K13" s="82"/>
      <c r="L13" s="82"/>
      <c r="M13" s="82"/>
      <c r="N13" s="82"/>
      <c r="O13" s="82"/>
      <c r="P13" s="82"/>
      <c r="Q13" s="72" t="s">
        <v>21</v>
      </c>
      <c r="R13" s="73"/>
      <c r="S13" s="73"/>
      <c r="T13" s="74"/>
      <c r="U13" s="89" t="s">
        <v>22</v>
      </c>
      <c r="V13" s="89"/>
      <c r="W13" s="89"/>
      <c r="X13" s="89"/>
      <c r="Y13" s="89"/>
      <c r="Z13" s="91" t="s">
        <v>22</v>
      </c>
      <c r="AA13" s="91"/>
      <c r="AB13" s="91"/>
      <c r="AC13" s="91"/>
      <c r="AD13" s="91"/>
      <c r="AE13" s="92" t="s">
        <v>22</v>
      </c>
      <c r="AF13" s="92"/>
      <c r="AG13" s="92"/>
      <c r="AH13" s="92"/>
      <c r="AI13" s="92"/>
      <c r="AJ13" s="93" t="s">
        <v>22</v>
      </c>
      <c r="AK13" s="93"/>
      <c r="AL13" s="93"/>
      <c r="AM13" s="93"/>
      <c r="AN13" s="93"/>
      <c r="AO13" s="86" t="s">
        <v>23</v>
      </c>
      <c r="AP13" s="87"/>
      <c r="AQ13" s="87"/>
      <c r="AR13" s="88"/>
    </row>
    <row r="14" spans="1:44" ht="14.45" customHeight="1" x14ac:dyDescent="0.25">
      <c r="A14" s="78"/>
      <c r="B14" s="78"/>
      <c r="C14" s="75"/>
      <c r="D14" s="76"/>
      <c r="E14" s="77"/>
      <c r="F14" s="82"/>
      <c r="G14" s="82"/>
      <c r="H14" s="82"/>
      <c r="I14" s="82"/>
      <c r="J14" s="82"/>
      <c r="K14" s="82"/>
      <c r="L14" s="82"/>
      <c r="M14" s="82"/>
      <c r="N14" s="82"/>
      <c r="O14" s="82"/>
      <c r="P14" s="82"/>
      <c r="Q14" s="75"/>
      <c r="R14" s="76"/>
      <c r="S14" s="76"/>
      <c r="T14" s="77"/>
      <c r="U14" s="89" t="s">
        <v>24</v>
      </c>
      <c r="V14" s="89"/>
      <c r="W14" s="89"/>
      <c r="X14" s="89"/>
      <c r="Y14" s="89"/>
      <c r="Z14" s="91" t="s">
        <v>25</v>
      </c>
      <c r="AA14" s="91"/>
      <c r="AB14" s="91"/>
      <c r="AC14" s="91"/>
      <c r="AD14" s="91"/>
      <c r="AE14" s="92" t="s">
        <v>26</v>
      </c>
      <c r="AF14" s="92"/>
      <c r="AG14" s="92"/>
      <c r="AH14" s="92"/>
      <c r="AI14" s="92"/>
      <c r="AJ14" s="93" t="s">
        <v>27</v>
      </c>
      <c r="AK14" s="93"/>
      <c r="AL14" s="93"/>
      <c r="AM14" s="93"/>
      <c r="AN14" s="93"/>
      <c r="AO14" s="86" t="s">
        <v>28</v>
      </c>
      <c r="AP14" s="87"/>
      <c r="AQ14" s="87"/>
      <c r="AR14" s="88"/>
    </row>
    <row r="15" spans="1:44" ht="60" customHeight="1" x14ac:dyDescent="0.25">
      <c r="A15" s="2" t="s">
        <v>29</v>
      </c>
      <c r="B15" s="2" t="s">
        <v>30</v>
      </c>
      <c r="C15" s="2" t="s">
        <v>31</v>
      </c>
      <c r="D15" s="2" t="s">
        <v>32</v>
      </c>
      <c r="E15" s="2" t="s">
        <v>33</v>
      </c>
      <c r="F15" s="15" t="s">
        <v>34</v>
      </c>
      <c r="G15" s="15" t="s">
        <v>35</v>
      </c>
      <c r="H15" s="15" t="s">
        <v>36</v>
      </c>
      <c r="I15" s="15" t="s">
        <v>37</v>
      </c>
      <c r="J15" s="15" t="s">
        <v>38</v>
      </c>
      <c r="K15" s="15" t="s">
        <v>39</v>
      </c>
      <c r="L15" s="15" t="s">
        <v>40</v>
      </c>
      <c r="M15" s="15" t="s">
        <v>41</v>
      </c>
      <c r="N15" s="15" t="s">
        <v>42</v>
      </c>
      <c r="O15" s="15" t="s">
        <v>43</v>
      </c>
      <c r="P15" s="15" t="s">
        <v>44</v>
      </c>
      <c r="Q15" s="2" t="s">
        <v>45</v>
      </c>
      <c r="R15" s="2" t="s">
        <v>46</v>
      </c>
      <c r="S15" s="2" t="s">
        <v>47</v>
      </c>
      <c r="T15" s="2" t="s">
        <v>48</v>
      </c>
      <c r="U15" s="3" t="s">
        <v>49</v>
      </c>
      <c r="V15" s="3" t="s">
        <v>50</v>
      </c>
      <c r="W15" s="3" t="s">
        <v>51</v>
      </c>
      <c r="X15" s="3" t="s">
        <v>52</v>
      </c>
      <c r="Y15" s="3" t="s">
        <v>53</v>
      </c>
      <c r="Z15" s="4" t="s">
        <v>49</v>
      </c>
      <c r="AA15" s="4" t="s">
        <v>50</v>
      </c>
      <c r="AB15" s="4" t="s">
        <v>51</v>
      </c>
      <c r="AC15" s="4" t="s">
        <v>52</v>
      </c>
      <c r="AD15" s="4" t="s">
        <v>53</v>
      </c>
      <c r="AE15" s="5" t="s">
        <v>49</v>
      </c>
      <c r="AF15" s="5" t="s">
        <v>50</v>
      </c>
      <c r="AG15" s="5" t="s">
        <v>51</v>
      </c>
      <c r="AH15" s="5" t="s">
        <v>52</v>
      </c>
      <c r="AI15" s="5" t="s">
        <v>53</v>
      </c>
      <c r="AJ15" s="6" t="s">
        <v>49</v>
      </c>
      <c r="AK15" s="6" t="s">
        <v>50</v>
      </c>
      <c r="AL15" s="6" t="s">
        <v>51</v>
      </c>
      <c r="AM15" s="6" t="s">
        <v>52</v>
      </c>
      <c r="AN15" s="6" t="s">
        <v>53</v>
      </c>
      <c r="AO15" s="7" t="s">
        <v>49</v>
      </c>
      <c r="AP15" s="7" t="s">
        <v>50</v>
      </c>
      <c r="AQ15" s="7" t="s">
        <v>51</v>
      </c>
      <c r="AR15" s="7" t="s">
        <v>54</v>
      </c>
    </row>
    <row r="16" spans="1:44" s="51" customFormat="1" ht="165" x14ac:dyDescent="0.25">
      <c r="A16" s="24">
        <v>7</v>
      </c>
      <c r="B16" s="25" t="s">
        <v>55</v>
      </c>
      <c r="C16" s="26">
        <v>1</v>
      </c>
      <c r="D16" s="23" t="s">
        <v>56</v>
      </c>
      <c r="E16" s="25" t="s">
        <v>57</v>
      </c>
      <c r="F16" s="23" t="s">
        <v>58</v>
      </c>
      <c r="G16" s="23" t="s">
        <v>59</v>
      </c>
      <c r="H16" s="22">
        <v>1</v>
      </c>
      <c r="I16" s="25" t="s">
        <v>60</v>
      </c>
      <c r="J16" s="23" t="s">
        <v>61</v>
      </c>
      <c r="K16" s="22">
        <v>1</v>
      </c>
      <c r="L16" s="22">
        <v>1</v>
      </c>
      <c r="M16" s="22">
        <v>1</v>
      </c>
      <c r="N16" s="22">
        <v>1</v>
      </c>
      <c r="O16" s="27">
        <v>1</v>
      </c>
      <c r="P16" s="23" t="s">
        <v>62</v>
      </c>
      <c r="Q16" s="25" t="s">
        <v>63</v>
      </c>
      <c r="R16" s="23" t="s">
        <v>64</v>
      </c>
      <c r="S16" s="23" t="s">
        <v>65</v>
      </c>
      <c r="T16" s="23" t="s">
        <v>66</v>
      </c>
      <c r="U16" s="28">
        <f>K16</f>
        <v>1</v>
      </c>
      <c r="V16" s="28">
        <v>1</v>
      </c>
      <c r="W16" s="28">
        <f>IF(V16/U16&gt;100%,100%,V16/U16)</f>
        <v>1</v>
      </c>
      <c r="X16" s="25" t="s">
        <v>67</v>
      </c>
      <c r="Y16" s="25" t="s">
        <v>68</v>
      </c>
      <c r="Z16" s="28">
        <v>1</v>
      </c>
      <c r="AA16" s="28">
        <v>1</v>
      </c>
      <c r="AB16" s="28">
        <v>1</v>
      </c>
      <c r="AC16" s="25" t="s">
        <v>67</v>
      </c>
      <c r="AD16" s="25" t="s">
        <v>68</v>
      </c>
      <c r="AE16" s="28">
        <v>1</v>
      </c>
      <c r="AF16" s="28">
        <v>1</v>
      </c>
      <c r="AG16" s="28">
        <v>1</v>
      </c>
      <c r="AH16" s="25" t="s">
        <v>69</v>
      </c>
      <c r="AI16" s="25" t="s">
        <v>68</v>
      </c>
      <c r="AJ16" s="28">
        <v>1</v>
      </c>
      <c r="AK16" s="28">
        <v>1</v>
      </c>
      <c r="AL16" s="28">
        <v>1</v>
      </c>
      <c r="AM16" s="25" t="s">
        <v>70</v>
      </c>
      <c r="AN16" s="25" t="s">
        <v>163</v>
      </c>
      <c r="AO16" s="28">
        <f>O16</f>
        <v>1</v>
      </c>
      <c r="AP16" s="28">
        <v>1</v>
      </c>
      <c r="AQ16" s="28">
        <f>IF(AP16/AO16&gt;100%,100%,AP16/AO16)</f>
        <v>1</v>
      </c>
      <c r="AR16" s="25" t="s">
        <v>164</v>
      </c>
    </row>
    <row r="17" spans="1:44" s="51" customFormat="1" ht="360.75" customHeight="1" x14ac:dyDescent="0.25">
      <c r="A17" s="24">
        <v>7</v>
      </c>
      <c r="B17" s="25" t="s">
        <v>55</v>
      </c>
      <c r="C17" s="26">
        <v>2</v>
      </c>
      <c r="D17" s="23" t="s">
        <v>71</v>
      </c>
      <c r="E17" s="25" t="s">
        <v>57</v>
      </c>
      <c r="F17" s="23" t="s">
        <v>72</v>
      </c>
      <c r="G17" s="23" t="s">
        <v>73</v>
      </c>
      <c r="H17" s="22">
        <v>1</v>
      </c>
      <c r="I17" s="25" t="s">
        <v>60</v>
      </c>
      <c r="J17" s="23" t="s">
        <v>74</v>
      </c>
      <c r="K17" s="22">
        <v>1</v>
      </c>
      <c r="L17" s="22">
        <v>1</v>
      </c>
      <c r="M17" s="22">
        <v>1</v>
      </c>
      <c r="N17" s="22">
        <v>1</v>
      </c>
      <c r="O17" s="27">
        <v>1</v>
      </c>
      <c r="P17" s="23" t="s">
        <v>62</v>
      </c>
      <c r="Q17" s="25" t="s">
        <v>63</v>
      </c>
      <c r="R17" s="23" t="s">
        <v>75</v>
      </c>
      <c r="S17" s="23" t="s">
        <v>76</v>
      </c>
      <c r="T17" s="23" t="s">
        <v>77</v>
      </c>
      <c r="U17" s="28">
        <f t="shared" ref="U17:U19" si="0">K17</f>
        <v>1</v>
      </c>
      <c r="V17" s="28">
        <v>1</v>
      </c>
      <c r="W17" s="28">
        <f t="shared" ref="W17:W19" si="1">IF(V17/U17&gt;100%,100%,V17/U17)</f>
        <v>1</v>
      </c>
      <c r="X17" s="29" t="s">
        <v>78</v>
      </c>
      <c r="Y17" s="25" t="s">
        <v>79</v>
      </c>
      <c r="Z17" s="28">
        <v>1</v>
      </c>
      <c r="AA17" s="28">
        <v>1</v>
      </c>
      <c r="AB17" s="28">
        <v>1</v>
      </c>
      <c r="AC17" s="29" t="s">
        <v>80</v>
      </c>
      <c r="AD17" s="25" t="s">
        <v>79</v>
      </c>
      <c r="AE17" s="28">
        <v>1</v>
      </c>
      <c r="AF17" s="28">
        <v>1</v>
      </c>
      <c r="AG17" s="28">
        <v>1</v>
      </c>
      <c r="AH17" s="29" t="s">
        <v>81</v>
      </c>
      <c r="AI17" s="25" t="s">
        <v>79</v>
      </c>
      <c r="AJ17" s="28">
        <v>1</v>
      </c>
      <c r="AK17" s="28">
        <v>1</v>
      </c>
      <c r="AL17" s="28">
        <v>1</v>
      </c>
      <c r="AM17" s="29" t="s">
        <v>165</v>
      </c>
      <c r="AN17" s="25" t="s">
        <v>166</v>
      </c>
      <c r="AO17" s="28">
        <f t="shared" ref="AO17:AO19" si="2">O17</f>
        <v>1</v>
      </c>
      <c r="AP17" s="28">
        <v>1</v>
      </c>
      <c r="AQ17" s="28">
        <f>IF(AP17/AO17&gt;100%,100%,AP17/AO17)</f>
        <v>1</v>
      </c>
      <c r="AR17" s="25" t="s">
        <v>167</v>
      </c>
    </row>
    <row r="18" spans="1:44" s="51" customFormat="1" ht="271.5" customHeight="1" x14ac:dyDescent="0.25">
      <c r="A18" s="24">
        <v>7</v>
      </c>
      <c r="B18" s="25" t="s">
        <v>55</v>
      </c>
      <c r="C18" s="26">
        <v>3</v>
      </c>
      <c r="D18" s="23" t="s">
        <v>82</v>
      </c>
      <c r="E18" s="25" t="s">
        <v>57</v>
      </c>
      <c r="F18" s="23" t="s">
        <v>83</v>
      </c>
      <c r="G18" s="23" t="s">
        <v>84</v>
      </c>
      <c r="H18" s="22">
        <v>1</v>
      </c>
      <c r="I18" s="25" t="s">
        <v>60</v>
      </c>
      <c r="J18" s="23" t="s">
        <v>85</v>
      </c>
      <c r="K18" s="22">
        <v>1</v>
      </c>
      <c r="L18" s="22">
        <v>1</v>
      </c>
      <c r="M18" s="22">
        <v>1</v>
      </c>
      <c r="N18" s="22">
        <v>1</v>
      </c>
      <c r="O18" s="27">
        <v>1</v>
      </c>
      <c r="P18" s="23" t="s">
        <v>62</v>
      </c>
      <c r="Q18" s="25" t="s">
        <v>63</v>
      </c>
      <c r="R18" s="23" t="s">
        <v>86</v>
      </c>
      <c r="S18" s="23" t="s">
        <v>87</v>
      </c>
      <c r="T18" s="23" t="s">
        <v>88</v>
      </c>
      <c r="U18" s="28">
        <f t="shared" si="0"/>
        <v>1</v>
      </c>
      <c r="V18" s="28">
        <v>1</v>
      </c>
      <c r="W18" s="28">
        <f t="shared" si="1"/>
        <v>1</v>
      </c>
      <c r="X18" s="25" t="s">
        <v>89</v>
      </c>
      <c r="Y18" s="25" t="s">
        <v>90</v>
      </c>
      <c r="Z18" s="28">
        <v>1</v>
      </c>
      <c r="AA18" s="28">
        <v>1</v>
      </c>
      <c r="AB18" s="28">
        <v>1</v>
      </c>
      <c r="AC18" s="25" t="s">
        <v>91</v>
      </c>
      <c r="AD18" s="25" t="s">
        <v>92</v>
      </c>
      <c r="AE18" s="28">
        <v>1</v>
      </c>
      <c r="AF18" s="28">
        <v>1</v>
      </c>
      <c r="AG18" s="28">
        <v>1</v>
      </c>
      <c r="AH18" s="25" t="s">
        <v>93</v>
      </c>
      <c r="AI18" s="25" t="s">
        <v>94</v>
      </c>
      <c r="AJ18" s="28">
        <v>1</v>
      </c>
      <c r="AK18" s="28">
        <v>1</v>
      </c>
      <c r="AL18" s="28">
        <v>1</v>
      </c>
      <c r="AM18" s="25" t="s">
        <v>168</v>
      </c>
      <c r="AN18" s="25" t="s">
        <v>94</v>
      </c>
      <c r="AO18" s="28">
        <f t="shared" si="2"/>
        <v>1</v>
      </c>
      <c r="AP18" s="28">
        <v>1</v>
      </c>
      <c r="AQ18" s="28">
        <f t="shared" ref="AQ18" si="3">IF(AP18/AO18&gt;100%,100%,AP18/AO18)</f>
        <v>1</v>
      </c>
      <c r="AR18" s="23" t="s">
        <v>95</v>
      </c>
    </row>
    <row r="19" spans="1:44" s="51" customFormat="1" ht="225" customHeight="1" x14ac:dyDescent="0.25">
      <c r="A19" s="24">
        <v>7</v>
      </c>
      <c r="B19" s="25" t="s">
        <v>55</v>
      </c>
      <c r="C19" s="26">
        <v>4</v>
      </c>
      <c r="D19" s="23" t="s">
        <v>96</v>
      </c>
      <c r="E19" s="25" t="s">
        <v>57</v>
      </c>
      <c r="F19" s="23" t="s">
        <v>97</v>
      </c>
      <c r="G19" s="23" t="s">
        <v>98</v>
      </c>
      <c r="H19" s="22">
        <v>1</v>
      </c>
      <c r="I19" s="25" t="s">
        <v>60</v>
      </c>
      <c r="J19" s="23" t="s">
        <v>99</v>
      </c>
      <c r="K19" s="22">
        <v>1</v>
      </c>
      <c r="L19" s="22">
        <v>1</v>
      </c>
      <c r="M19" s="22">
        <v>1</v>
      </c>
      <c r="N19" s="22">
        <v>1</v>
      </c>
      <c r="O19" s="27">
        <v>1</v>
      </c>
      <c r="P19" s="23" t="s">
        <v>62</v>
      </c>
      <c r="Q19" s="25" t="s">
        <v>63</v>
      </c>
      <c r="R19" s="23" t="s">
        <v>100</v>
      </c>
      <c r="S19" s="23" t="s">
        <v>101</v>
      </c>
      <c r="T19" s="23" t="s">
        <v>102</v>
      </c>
      <c r="U19" s="28">
        <f t="shared" si="0"/>
        <v>1</v>
      </c>
      <c r="V19" s="28">
        <v>1</v>
      </c>
      <c r="W19" s="28">
        <f t="shared" si="1"/>
        <v>1</v>
      </c>
      <c r="X19" s="25" t="s">
        <v>103</v>
      </c>
      <c r="Y19" s="25" t="s">
        <v>104</v>
      </c>
      <c r="Z19" s="28">
        <v>1</v>
      </c>
      <c r="AA19" s="28">
        <v>1</v>
      </c>
      <c r="AB19" s="28">
        <v>1</v>
      </c>
      <c r="AC19" s="25" t="s">
        <v>105</v>
      </c>
      <c r="AD19" s="25" t="s">
        <v>106</v>
      </c>
      <c r="AE19" s="28">
        <v>1</v>
      </c>
      <c r="AF19" s="28">
        <v>1</v>
      </c>
      <c r="AG19" s="28">
        <v>1</v>
      </c>
      <c r="AH19" s="25" t="s">
        <v>107</v>
      </c>
      <c r="AI19" s="25" t="s">
        <v>106</v>
      </c>
      <c r="AJ19" s="28">
        <v>1</v>
      </c>
      <c r="AK19" s="28">
        <v>1</v>
      </c>
      <c r="AL19" s="28">
        <v>1</v>
      </c>
      <c r="AM19" s="25" t="s">
        <v>108</v>
      </c>
      <c r="AN19" s="25" t="s">
        <v>106</v>
      </c>
      <c r="AO19" s="28">
        <f t="shared" si="2"/>
        <v>1</v>
      </c>
      <c r="AP19" s="28">
        <v>1</v>
      </c>
      <c r="AQ19" s="28">
        <f t="shared" ref="AQ19" si="4">IF(AP19/AO19&gt;100%,100%,AP19/AO19)</f>
        <v>1</v>
      </c>
      <c r="AR19" s="23" t="s">
        <v>109</v>
      </c>
    </row>
    <row r="20" spans="1:44" s="54" customFormat="1" ht="15.75" x14ac:dyDescent="0.25">
      <c r="A20" s="52"/>
      <c r="B20" s="52"/>
      <c r="C20" s="52"/>
      <c r="D20" s="53" t="s">
        <v>110</v>
      </c>
      <c r="E20" s="52"/>
      <c r="F20" s="52"/>
      <c r="G20" s="52"/>
      <c r="H20" s="52"/>
      <c r="I20" s="52"/>
      <c r="J20" s="52"/>
      <c r="K20" s="41"/>
      <c r="L20" s="41"/>
      <c r="M20" s="41"/>
      <c r="N20" s="41"/>
      <c r="O20" s="41"/>
      <c r="P20" s="52"/>
      <c r="Q20" s="52"/>
      <c r="R20" s="52"/>
      <c r="S20" s="52"/>
      <c r="T20" s="52"/>
      <c r="U20" s="45"/>
      <c r="V20" s="45"/>
      <c r="W20" s="59">
        <f>AVERAGE(W16:W19)*80%</f>
        <v>0.8</v>
      </c>
      <c r="X20" s="52"/>
      <c r="Y20" s="52"/>
      <c r="Z20" s="45"/>
      <c r="AA20" s="45"/>
      <c r="AB20" s="59">
        <f>AVERAGE(AB16:AB19)*80%</f>
        <v>0.8</v>
      </c>
      <c r="AC20" s="52"/>
      <c r="AD20" s="52"/>
      <c r="AE20" s="45"/>
      <c r="AF20" s="45"/>
      <c r="AG20" s="59">
        <f>AVERAGE(AG16:AG19)*80%</f>
        <v>0.8</v>
      </c>
      <c r="AH20" s="52"/>
      <c r="AI20" s="52"/>
      <c r="AJ20" s="45"/>
      <c r="AK20" s="45"/>
      <c r="AL20" s="59">
        <f>AVERAGE(AL16:AL19)*80%</f>
        <v>0.8</v>
      </c>
      <c r="AM20" s="52"/>
      <c r="AN20" s="52"/>
      <c r="AO20" s="45"/>
      <c r="AP20" s="45"/>
      <c r="AQ20" s="59">
        <f>AVERAGE(AQ16:AQ19)*80%</f>
        <v>0.8</v>
      </c>
      <c r="AR20" s="52"/>
    </row>
    <row r="21" spans="1:44" s="55" customFormat="1" ht="135" x14ac:dyDescent="0.25">
      <c r="A21" s="31">
        <v>7</v>
      </c>
      <c r="B21" s="32" t="s">
        <v>55</v>
      </c>
      <c r="C21" s="31" t="s">
        <v>111</v>
      </c>
      <c r="D21" s="32" t="s">
        <v>112</v>
      </c>
      <c r="E21" s="32" t="s">
        <v>113</v>
      </c>
      <c r="F21" s="32" t="s">
        <v>114</v>
      </c>
      <c r="G21" s="32" t="s">
        <v>115</v>
      </c>
      <c r="H21" s="42"/>
      <c r="I21" s="32" t="s">
        <v>60</v>
      </c>
      <c r="J21" s="33" t="s">
        <v>116</v>
      </c>
      <c r="K21" s="34" t="s">
        <v>117</v>
      </c>
      <c r="L21" s="34">
        <v>0.8</v>
      </c>
      <c r="M21" s="34" t="s">
        <v>117</v>
      </c>
      <c r="N21" s="34">
        <v>0.8</v>
      </c>
      <c r="O21" s="34">
        <f>AVERAGE(L21,N21)</f>
        <v>0.8</v>
      </c>
      <c r="P21" s="35" t="s">
        <v>118</v>
      </c>
      <c r="Q21" s="32" t="s">
        <v>119</v>
      </c>
      <c r="R21" s="32" t="s">
        <v>119</v>
      </c>
      <c r="S21" s="32" t="s">
        <v>120</v>
      </c>
      <c r="T21" s="36" t="s">
        <v>121</v>
      </c>
      <c r="U21" s="46" t="str">
        <f>K21</f>
        <v>No programada</v>
      </c>
      <c r="V21" s="47" t="s">
        <v>117</v>
      </c>
      <c r="W21" s="47" t="s">
        <v>117</v>
      </c>
      <c r="X21" s="42" t="s">
        <v>122</v>
      </c>
      <c r="Y21" s="47" t="s">
        <v>117</v>
      </c>
      <c r="Z21" s="43">
        <f>L21</f>
        <v>0.8</v>
      </c>
      <c r="AA21" s="67">
        <v>0.75</v>
      </c>
      <c r="AB21" s="43">
        <f>IF(AA21/Z21&gt;100%,100%,AA21/Z21)</f>
        <v>0.9375</v>
      </c>
      <c r="AC21" s="42" t="s">
        <v>123</v>
      </c>
      <c r="AD21" s="42" t="s">
        <v>124</v>
      </c>
      <c r="AE21" s="43" t="str">
        <f>M21</f>
        <v>No programada</v>
      </c>
      <c r="AF21" s="47" t="s">
        <v>117</v>
      </c>
      <c r="AG21" s="43" t="s">
        <v>117</v>
      </c>
      <c r="AH21" s="42" t="s">
        <v>117</v>
      </c>
      <c r="AI21" s="42" t="s">
        <v>117</v>
      </c>
      <c r="AJ21" s="43">
        <f>N21</f>
        <v>0.8</v>
      </c>
      <c r="AK21" s="67">
        <v>0.75</v>
      </c>
      <c r="AL21" s="71">
        <f>IF(AK21/AJ21&gt;100%,100%,AK21/AJ21)</f>
        <v>0.9375</v>
      </c>
      <c r="AM21" s="42" t="s">
        <v>169</v>
      </c>
      <c r="AN21" s="42" t="s">
        <v>170</v>
      </c>
      <c r="AO21" s="43">
        <f>O21</f>
        <v>0.8</v>
      </c>
      <c r="AP21" s="68">
        <f>AVERAGE(AA21,AK21)</f>
        <v>0.75</v>
      </c>
      <c r="AQ21" s="71">
        <f>IF(AP21/AO21&gt;100%,100%,AP21/AO21)</f>
        <v>0.9375</v>
      </c>
      <c r="AR21" s="42" t="s">
        <v>169</v>
      </c>
    </row>
    <row r="22" spans="1:44" s="55" customFormat="1" ht="105" x14ac:dyDescent="0.25">
      <c r="A22" s="37">
        <v>7</v>
      </c>
      <c r="B22" s="35" t="s">
        <v>55</v>
      </c>
      <c r="C22" s="37" t="s">
        <v>125</v>
      </c>
      <c r="D22" s="35" t="s">
        <v>126</v>
      </c>
      <c r="E22" s="35" t="s">
        <v>113</v>
      </c>
      <c r="F22" s="35" t="s">
        <v>127</v>
      </c>
      <c r="G22" s="35" t="s">
        <v>128</v>
      </c>
      <c r="H22" s="42"/>
      <c r="I22" s="35" t="s">
        <v>129</v>
      </c>
      <c r="J22" s="38" t="s">
        <v>130</v>
      </c>
      <c r="K22" s="39">
        <v>0</v>
      </c>
      <c r="L22" s="39">
        <v>0.5</v>
      </c>
      <c r="M22" s="39">
        <v>0.5</v>
      </c>
      <c r="N22" s="39">
        <v>0</v>
      </c>
      <c r="O22" s="39">
        <f>SUM(K22:N22)</f>
        <v>1</v>
      </c>
      <c r="P22" s="35" t="s">
        <v>118</v>
      </c>
      <c r="Q22" s="35" t="s">
        <v>131</v>
      </c>
      <c r="R22" s="35" t="s">
        <v>131</v>
      </c>
      <c r="S22" s="32" t="s">
        <v>120</v>
      </c>
      <c r="T22" s="40" t="s">
        <v>132</v>
      </c>
      <c r="U22" s="46">
        <f>K22</f>
        <v>0</v>
      </c>
      <c r="V22" s="47" t="s">
        <v>117</v>
      </c>
      <c r="W22" s="47" t="s">
        <v>117</v>
      </c>
      <c r="X22" s="42" t="s">
        <v>122</v>
      </c>
      <c r="Y22" s="47" t="s">
        <v>117</v>
      </c>
      <c r="Z22" s="43">
        <f>L22</f>
        <v>0.5</v>
      </c>
      <c r="AA22" s="43">
        <f>M22</f>
        <v>0.5</v>
      </c>
      <c r="AB22" s="43">
        <f>IF(AA22/Z22&gt;100%,100%,AA22/Z22)</f>
        <v>1</v>
      </c>
      <c r="AC22" s="42" t="s">
        <v>133</v>
      </c>
      <c r="AD22" s="42" t="s">
        <v>134</v>
      </c>
      <c r="AE22" s="43">
        <f>M22</f>
        <v>0.5</v>
      </c>
      <c r="AF22" s="67">
        <v>0.5</v>
      </c>
      <c r="AG22" s="43">
        <f>IF(AF22/AE22&gt;100%,100%,AF22/AE22)</f>
        <v>1</v>
      </c>
      <c r="AH22" s="42" t="s">
        <v>135</v>
      </c>
      <c r="AI22" s="42" t="s">
        <v>117</v>
      </c>
      <c r="AJ22" s="47" t="s">
        <v>117</v>
      </c>
      <c r="AK22" s="47" t="s">
        <v>117</v>
      </c>
      <c r="AL22" s="47" t="s">
        <v>117</v>
      </c>
      <c r="AM22" s="42" t="s">
        <v>117</v>
      </c>
      <c r="AN22" s="42" t="s">
        <v>117</v>
      </c>
      <c r="AO22" s="43">
        <f>O22</f>
        <v>1</v>
      </c>
      <c r="AP22" s="43">
        <f>AA22+AF22</f>
        <v>1</v>
      </c>
      <c r="AQ22" s="43">
        <f>IF(AP22/AO22&gt;100%,100%,AP22/AO22)</f>
        <v>1</v>
      </c>
      <c r="AR22" s="70" t="s">
        <v>136</v>
      </c>
    </row>
    <row r="23" spans="1:44" s="55" customFormat="1" ht="105" x14ac:dyDescent="0.25">
      <c r="A23" s="37">
        <v>7</v>
      </c>
      <c r="B23" s="35" t="s">
        <v>55</v>
      </c>
      <c r="C23" s="37" t="s">
        <v>137</v>
      </c>
      <c r="D23" s="35" t="s">
        <v>138</v>
      </c>
      <c r="E23" s="35" t="s">
        <v>113</v>
      </c>
      <c r="F23" s="35" t="s">
        <v>139</v>
      </c>
      <c r="G23" s="35" t="s">
        <v>140</v>
      </c>
      <c r="H23" s="42"/>
      <c r="I23" s="35" t="s">
        <v>129</v>
      </c>
      <c r="J23" s="38" t="s">
        <v>141</v>
      </c>
      <c r="K23" s="39">
        <v>1</v>
      </c>
      <c r="L23" s="39" t="s">
        <v>117</v>
      </c>
      <c r="M23" s="39" t="s">
        <v>117</v>
      </c>
      <c r="N23" s="39">
        <v>1</v>
      </c>
      <c r="O23" s="39">
        <v>1</v>
      </c>
      <c r="P23" s="35" t="s">
        <v>118</v>
      </c>
      <c r="Q23" s="35" t="s">
        <v>142</v>
      </c>
      <c r="R23" s="35" t="s">
        <v>143</v>
      </c>
      <c r="S23" s="32" t="s">
        <v>120</v>
      </c>
      <c r="T23" s="40" t="s">
        <v>144</v>
      </c>
      <c r="U23" s="43">
        <f>K23</f>
        <v>1</v>
      </c>
      <c r="V23" s="43">
        <v>1</v>
      </c>
      <c r="W23" s="43">
        <f>IF(V23/U23&gt;100%,100%,V23/U23)</f>
        <v>1</v>
      </c>
      <c r="X23" s="42" t="s">
        <v>145</v>
      </c>
      <c r="Y23" s="42" t="s">
        <v>146</v>
      </c>
      <c r="Z23" s="43" t="str">
        <f>L23</f>
        <v>No programada</v>
      </c>
      <c r="AA23" s="47" t="s">
        <v>117</v>
      </c>
      <c r="AB23" s="47" t="s">
        <v>117</v>
      </c>
      <c r="AC23" s="42" t="s">
        <v>147</v>
      </c>
      <c r="AD23" s="47" t="s">
        <v>117</v>
      </c>
      <c r="AE23" s="43" t="str">
        <f>M23</f>
        <v>No programada</v>
      </c>
      <c r="AF23" s="47" t="s">
        <v>117</v>
      </c>
      <c r="AG23" s="43" t="s">
        <v>117</v>
      </c>
      <c r="AH23" s="42" t="s">
        <v>117</v>
      </c>
      <c r="AI23" s="42" t="s">
        <v>117</v>
      </c>
      <c r="AJ23" s="43">
        <f>N23</f>
        <v>1</v>
      </c>
      <c r="AK23" s="43">
        <f>O23</f>
        <v>1</v>
      </c>
      <c r="AL23" s="43">
        <f>IF(AK23/AJ23&gt;100%,100%,AK23/AJ23)</f>
        <v>1</v>
      </c>
      <c r="AM23" s="42" t="s">
        <v>171</v>
      </c>
      <c r="AN23" s="42" t="s">
        <v>172</v>
      </c>
      <c r="AO23" s="43">
        <f>O23</f>
        <v>1</v>
      </c>
      <c r="AP23" s="43">
        <v>1</v>
      </c>
      <c r="AQ23" s="43">
        <f>IF(AP23/AO23&gt;100%,100%,AP23/AO23)</f>
        <v>1</v>
      </c>
      <c r="AR23" s="70" t="s">
        <v>145</v>
      </c>
    </row>
    <row r="24" spans="1:44" s="66" customFormat="1" ht="15.75" x14ac:dyDescent="0.25">
      <c r="A24" s="62"/>
      <c r="B24" s="62"/>
      <c r="C24" s="62"/>
      <c r="D24" s="13" t="s">
        <v>148</v>
      </c>
      <c r="E24" s="13"/>
      <c r="F24" s="13"/>
      <c r="G24" s="13"/>
      <c r="H24" s="13"/>
      <c r="I24" s="13"/>
      <c r="J24" s="13"/>
      <c r="K24" s="14"/>
      <c r="L24" s="14"/>
      <c r="M24" s="14"/>
      <c r="N24" s="14"/>
      <c r="O24" s="14"/>
      <c r="P24" s="13"/>
      <c r="Q24" s="62"/>
      <c r="R24" s="62"/>
      <c r="S24" s="62"/>
      <c r="T24" s="62"/>
      <c r="U24" s="48"/>
      <c r="V24" s="63"/>
      <c r="W24" s="64">
        <f>AVERAGE(W21:W23)*20%</f>
        <v>0.2</v>
      </c>
      <c r="X24" s="62"/>
      <c r="Y24" s="62"/>
      <c r="Z24" s="57"/>
      <c r="AA24" s="57"/>
      <c r="AB24" s="65">
        <f>AVERAGE(AB21:AB23)*20%</f>
        <v>0.19375000000000001</v>
      </c>
      <c r="AC24" s="62"/>
      <c r="AD24" s="62"/>
      <c r="AE24" s="57"/>
      <c r="AF24" s="57"/>
      <c r="AG24" s="65">
        <f>AVERAGE(AG21:AG23)*20%</f>
        <v>0.2</v>
      </c>
      <c r="AH24" s="62"/>
      <c r="AI24" s="62"/>
      <c r="AJ24" s="57"/>
      <c r="AK24" s="57"/>
      <c r="AL24" s="65">
        <f>AVERAGE(AL21:AL23)*20%</f>
        <v>0.19375000000000001</v>
      </c>
      <c r="AM24" s="62"/>
      <c r="AN24" s="62"/>
      <c r="AO24" s="57"/>
      <c r="AP24" s="57"/>
      <c r="AQ24" s="65">
        <f>AVERAGE(AQ21:AQ23)*20%</f>
        <v>0.19583333333333333</v>
      </c>
      <c r="AR24" s="62"/>
    </row>
    <row r="25" spans="1:44" s="12" customFormat="1" ht="18.75" x14ac:dyDescent="0.3">
      <c r="A25" s="9"/>
      <c r="B25" s="9"/>
      <c r="C25" s="9"/>
      <c r="D25" s="10" t="s">
        <v>149</v>
      </c>
      <c r="E25" s="9"/>
      <c r="F25" s="9"/>
      <c r="G25" s="9"/>
      <c r="H25" s="9"/>
      <c r="I25" s="9"/>
      <c r="J25" s="9"/>
      <c r="K25" s="11"/>
      <c r="L25" s="11"/>
      <c r="M25" s="11"/>
      <c r="N25" s="11"/>
      <c r="O25" s="11"/>
      <c r="P25" s="9"/>
      <c r="Q25" s="9"/>
      <c r="R25" s="9"/>
      <c r="S25" s="9"/>
      <c r="T25" s="9"/>
      <c r="U25" s="49"/>
      <c r="V25" s="50"/>
      <c r="W25" s="60">
        <f>W20+W24</f>
        <v>1</v>
      </c>
      <c r="X25" s="9"/>
      <c r="Y25" s="9"/>
      <c r="Z25" s="58"/>
      <c r="AA25" s="58"/>
      <c r="AB25" s="69">
        <f>AB20+AB24</f>
        <v>0.99375000000000002</v>
      </c>
      <c r="AC25" s="9"/>
      <c r="AD25" s="9"/>
      <c r="AE25" s="58"/>
      <c r="AF25" s="58"/>
      <c r="AG25" s="69">
        <f>AG20+AG24</f>
        <v>1</v>
      </c>
      <c r="AH25" s="9"/>
      <c r="AI25" s="9"/>
      <c r="AJ25" s="58"/>
      <c r="AK25" s="58"/>
      <c r="AL25" s="69">
        <f>AL20+AL24</f>
        <v>0.99375000000000002</v>
      </c>
      <c r="AM25" s="9"/>
      <c r="AN25" s="9"/>
      <c r="AO25" s="58"/>
      <c r="AP25" s="58"/>
      <c r="AQ25" s="61">
        <f>AQ20+AQ24</f>
        <v>0.99583333333333335</v>
      </c>
      <c r="AR25" s="9"/>
    </row>
  </sheetData>
  <mergeCells count="27">
    <mergeCell ref="AO13:AR13"/>
    <mergeCell ref="AO14:AR14"/>
    <mergeCell ref="U13:Y13"/>
    <mergeCell ref="E4:J4"/>
    <mergeCell ref="G5:J5"/>
    <mergeCell ref="G6:J6"/>
    <mergeCell ref="G7:J7"/>
    <mergeCell ref="G8:J8"/>
    <mergeCell ref="U14:Y14"/>
    <mergeCell ref="Z14:AD14"/>
    <mergeCell ref="AE14:AI14"/>
    <mergeCell ref="AJ14:AN14"/>
    <mergeCell ref="AJ13:AN13"/>
    <mergeCell ref="AE13:AI13"/>
    <mergeCell ref="Z13:AD13"/>
    <mergeCell ref="Q13:T14"/>
    <mergeCell ref="C13:E14"/>
    <mergeCell ref="A13:B14"/>
    <mergeCell ref="A1:J1"/>
    <mergeCell ref="K1:O1"/>
    <mergeCell ref="D4:D8"/>
    <mergeCell ref="F13:P14"/>
    <mergeCell ref="A4:C8"/>
    <mergeCell ref="A2:J2"/>
    <mergeCell ref="G9:J9"/>
    <mergeCell ref="G10:J10"/>
    <mergeCell ref="G11:J11"/>
  </mergeCells>
  <dataValidations count="2">
    <dataValidation type="list" allowBlank="1" showInputMessage="1" showErrorMessage="1" sqref="P16:P19" xr:uid="{D05D5C48-749E-4080-925E-FB958F51D8D6}">
      <formula1>INDICADOR</formula1>
    </dataValidation>
    <dataValidation type="list" allowBlank="1" showInputMessage="1" showErrorMessage="1" sqref="B16:B19" xr:uid="{1519F70D-9A0A-4EB9-9BAD-94EA2FA5C8F8}">
      <formula1>$CQ$13:$CQ$19</formula1>
    </dataValidation>
  </dataValidations>
  <pageMargins left="0.7" right="0.7" top="0.75" bottom="0.75" header="0.3" footer="0.3"/>
  <pageSetup paperSize="9" scale="43" orientation="portrait" r:id="rId1"/>
  <colBreaks count="1" manualBreakCount="1">
    <brk id="11" max="1048575" man="1"/>
  </col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F2997C74-AE22-425C-A611-8342D60C6FAF}">
          <x14:formula1>
            <xm:f>Hoja1!$B$2:$B$8</xm:f>
          </x14:formula1>
          <xm:sqref>B21:C23</xm:sqref>
        </x14:dataValidation>
        <x14:dataValidation type="list" allowBlank="1" showInputMessage="1" showErrorMessage="1" error="Escriba un texto " promptTitle="Cualquier contenido" xr:uid="{79A30B2C-A7DE-4319-B00C-CDBA6C74F67E}">
          <x14:formula1>
            <xm:f>Hoja1!$C$2:$C$5</xm:f>
          </x14:formula1>
          <xm:sqref>E16:E19 E21:E23</xm:sqref>
        </x14:dataValidation>
        <x14:dataValidation type="list" allowBlank="1" showInputMessage="1" showErrorMessage="1" xr:uid="{99C4073F-8490-41CF-A138-FB0D27D789F3}">
          <x14:formula1>
            <xm:f>Hoja1!$D$2:$D$5</xm:f>
          </x14:formula1>
          <xm:sqref>I21:I23 I16:I19</xm:sqref>
        </x14:dataValidation>
        <x14:dataValidation type="list" allowBlank="1" showInputMessage="1" showErrorMessage="1" xr:uid="{40741A02-2F4C-48CF-999F-CF9269234581}">
          <x14:formula1>
            <xm:f>Hoja1!$E$2:$E$4</xm:f>
          </x14:formula1>
          <xm:sqref>P21:P23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ED246-8B8D-414E-86FD-CF1209ABC4B3}">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18" t="s">
        <v>29</v>
      </c>
      <c r="B1" s="17" t="s">
        <v>150</v>
      </c>
      <c r="C1" s="17" t="s">
        <v>33</v>
      </c>
      <c r="D1" s="2" t="s">
        <v>37</v>
      </c>
      <c r="E1" s="15" t="s">
        <v>44</v>
      </c>
    </row>
    <row r="2" spans="1:5" x14ac:dyDescent="0.25">
      <c r="A2" s="19">
        <v>1</v>
      </c>
      <c r="B2" s="19" t="s">
        <v>151</v>
      </c>
      <c r="C2" s="19" t="s">
        <v>152</v>
      </c>
      <c r="D2" s="19" t="s">
        <v>129</v>
      </c>
      <c r="E2" s="19" t="s">
        <v>118</v>
      </c>
    </row>
    <row r="3" spans="1:5" x14ac:dyDescent="0.25">
      <c r="A3" s="19">
        <v>2</v>
      </c>
      <c r="B3" s="19" t="s">
        <v>153</v>
      </c>
      <c r="C3" s="19" t="s">
        <v>154</v>
      </c>
      <c r="D3" s="19" t="s">
        <v>155</v>
      </c>
      <c r="E3" s="19" t="s">
        <v>156</v>
      </c>
    </row>
    <row r="4" spans="1:5" x14ac:dyDescent="0.25">
      <c r="A4" s="19">
        <v>3</v>
      </c>
      <c r="B4" s="19" t="s">
        <v>157</v>
      </c>
      <c r="C4" s="19" t="s">
        <v>57</v>
      </c>
      <c r="D4" s="19" t="s">
        <v>158</v>
      </c>
      <c r="E4" s="19" t="s">
        <v>159</v>
      </c>
    </row>
    <row r="5" spans="1:5" x14ac:dyDescent="0.25">
      <c r="A5" s="19">
        <v>4</v>
      </c>
      <c r="B5" s="19" t="s">
        <v>160</v>
      </c>
      <c r="C5" s="19" t="s">
        <v>113</v>
      </c>
      <c r="D5" s="19" t="s">
        <v>60</v>
      </c>
      <c r="E5" s="19"/>
    </row>
    <row r="6" spans="1:5" x14ac:dyDescent="0.25">
      <c r="A6" s="19">
        <v>5</v>
      </c>
      <c r="B6" s="19" t="s">
        <v>161</v>
      </c>
      <c r="C6" s="19"/>
      <c r="D6" s="19"/>
      <c r="E6" s="19"/>
    </row>
    <row r="7" spans="1:5" x14ac:dyDescent="0.25">
      <c r="A7" s="19">
        <v>6</v>
      </c>
      <c r="B7" s="19" t="s">
        <v>162</v>
      </c>
      <c r="C7" s="19"/>
      <c r="D7" s="19"/>
      <c r="E7" s="19"/>
    </row>
    <row r="8" spans="1:5" x14ac:dyDescent="0.25">
      <c r="A8" s="19">
        <v>7</v>
      </c>
      <c r="B8" s="19" t="s">
        <v>55</v>
      </c>
      <c r="C8" s="19"/>
      <c r="D8" s="19"/>
      <c r="E8" s="1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2021-01-25T18:44:53Z</dcterms:created>
  <dcterms:modified xsi:type="dcterms:W3CDTF">2023-01-24T15:01:58Z</dcterms:modified>
  <cp:category/>
  <cp:contentStatus/>
</cp:coreProperties>
</file>