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11_Gestion del patrimonio documental/"/>
    </mc:Choice>
  </mc:AlternateContent>
  <xr:revisionPtr revIDLastSave="157" documentId="8_{A6F0A8CE-1A02-434C-BEFD-89DE44150361}" xr6:coauthVersionLast="47" xr6:coauthVersionMax="47" xr10:uidLastSave="{67F0D854-8AD1-4A9C-A9AF-5F141DA616D4}"/>
  <bookViews>
    <workbookView xWindow="-120" yWindow="-120" windowWidth="29040" windowHeight="15840" xr2:uid="{00000000-000D-0000-FFFF-FFFF00000000}"/>
  </bookViews>
  <sheets>
    <sheet name="PLAN DE GESTION" sheetId="1" r:id="rId1"/>
    <sheet name="Hoja1" sheetId="2" state="hidden" r:id="rId2"/>
  </sheets>
  <externalReferences>
    <externalReference r:id="rId3"/>
  </externalReferences>
  <definedNames>
    <definedName name="Tipos">[1]TABLA!$G$2:$G$4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Q26" i="1" l="1"/>
  <c r="AQ27" i="1" s="1"/>
  <c r="AG27" i="1"/>
  <c r="AG26" i="1"/>
  <c r="AP24" i="1"/>
  <c r="AQ22" i="1"/>
  <c r="AG22" i="1"/>
  <c r="AP21" i="1"/>
  <c r="AP20" i="1"/>
  <c r="AP18" i="1"/>
  <c r="AP17" i="1"/>
  <c r="AP16" i="1"/>
  <c r="AG21" i="1"/>
  <c r="AG20" i="1"/>
  <c r="AG19" i="1"/>
  <c r="AG18" i="1"/>
  <c r="AG17" i="1"/>
  <c r="AG16" i="1"/>
  <c r="AE21" i="1"/>
  <c r="AE20" i="1"/>
  <c r="AE19" i="1"/>
  <c r="AE18" i="1"/>
  <c r="AE17" i="1"/>
  <c r="AE16" i="1"/>
  <c r="AB27" i="1" l="1"/>
  <c r="AB24" i="1" l="1"/>
  <c r="AJ25" i="1"/>
  <c r="AL25" i="1" s="1"/>
  <c r="AE25" i="1"/>
  <c r="Z25" i="1"/>
  <c r="U25" i="1"/>
  <c r="W25" i="1" s="1"/>
  <c r="AO25" i="1"/>
  <c r="AQ25" i="1" s="1"/>
  <c r="AJ24" i="1"/>
  <c r="AL24" i="1" s="1"/>
  <c r="AE24" i="1"/>
  <c r="AG24" i="1" s="1"/>
  <c r="W24" i="1"/>
  <c r="O24" i="1"/>
  <c r="AO24" i="1" s="1"/>
  <c r="AQ24" i="1" s="1"/>
  <c r="AJ23" i="1"/>
  <c r="AL23" i="1" s="1"/>
  <c r="AE23" i="1"/>
  <c r="Z23" i="1"/>
  <c r="AB23" i="1" s="1"/>
  <c r="U23" i="1"/>
  <c r="O23" i="1"/>
  <c r="AO23" i="1" s="1"/>
  <c r="AQ23" i="1" s="1"/>
  <c r="AJ21" i="1"/>
  <c r="AL21" i="1"/>
  <c r="Z21" i="1"/>
  <c r="AB21" i="1" s="1"/>
  <c r="U21" i="1"/>
  <c r="W21" i="1" s="1"/>
  <c r="O21" i="1"/>
  <c r="AO21" i="1" s="1"/>
  <c r="AQ21" i="1" s="1"/>
  <c r="AJ20" i="1"/>
  <c r="AL20" i="1" s="1"/>
  <c r="Z20" i="1"/>
  <c r="AB20" i="1"/>
  <c r="U20" i="1"/>
  <c r="W20" i="1" s="1"/>
  <c r="O20" i="1"/>
  <c r="AO20" i="1"/>
  <c r="AQ20" i="1" s="1"/>
  <c r="AJ19" i="1"/>
  <c r="AL19" i="1" s="1"/>
  <c r="Z19" i="1"/>
  <c r="AB19" i="1"/>
  <c r="O19" i="1"/>
  <c r="AO19" i="1"/>
  <c r="AQ19" i="1"/>
  <c r="AJ18" i="1"/>
  <c r="AL18" i="1"/>
  <c r="Z18" i="1"/>
  <c r="O18" i="1"/>
  <c r="AO18" i="1"/>
  <c r="AQ18" i="1" s="1"/>
  <c r="AJ17" i="1"/>
  <c r="AL17" i="1" s="1"/>
  <c r="Z17" i="1"/>
  <c r="AB17" i="1"/>
  <c r="U17" i="1"/>
  <c r="W17" i="1" s="1"/>
  <c r="O17" i="1"/>
  <c r="AO17" i="1"/>
  <c r="AQ17" i="1" s="1"/>
  <c r="AJ16" i="1"/>
  <c r="AL16" i="1" s="1"/>
  <c r="Z16" i="1"/>
  <c r="AB16" i="1"/>
  <c r="U16" i="1"/>
  <c r="W16" i="1" s="1"/>
  <c r="O16" i="1"/>
  <c r="AO16" i="1"/>
  <c r="AQ16" i="1" s="1"/>
  <c r="AB22" i="1" l="1"/>
  <c r="AL22" i="1"/>
  <c r="AL26" i="1"/>
  <c r="W26" i="1"/>
  <c r="W22" i="1"/>
  <c r="AB26" i="1"/>
  <c r="AL27" i="1" l="1"/>
  <c r="W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5" authorId="0" shapeId="0" xr:uid="{00000000-0006-0000-0000-000001000000}">
      <text>
        <r>
          <rPr>
            <b/>
            <sz val="9"/>
            <color indexed="81"/>
            <rFont val="Tahoma"/>
            <family val="2"/>
          </rPr>
          <t>El contenido de la meta debe redactarse en forma de resultado, preferiblemente así: 
Verbo rector + magnitud + resultado + complemento</t>
        </r>
      </text>
    </comment>
    <comment ref="S15" authorId="0" shapeId="0" xr:uid="{00000000-0006-0000-0000-000002000000}">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<sst xmlns="http://schemas.openxmlformats.org/spreadsheetml/2006/main" count="299" uniqueCount="163">
  <si>
    <r>
      <rPr>
        <b/>
        <sz val="14"/>
        <color indexed="8"/>
        <rFont val="Calibri Light"/>
        <family val="2"/>
      </rPr>
      <t>FORMULACIÓN Y SEGUIMIENTO PLANES DE GESTIÓN NIVEL CENTRAL</t>
    </r>
    <r>
      <rPr>
        <b/>
        <sz val="11"/>
        <color indexed="8"/>
        <rFont val="Calibri Light"/>
        <family val="2"/>
      </rPr>
      <t xml:space="preserve">
PROCESO GESTIÓN DEL PATRIMONIO DOCUMENTAL</t>
    </r>
  </si>
  <si>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Versión: 5</t>
    </r>
    <r>
      <rPr>
        <sz val="11"/>
        <color indexed="8"/>
        <rFont val="Calibri Light"/>
        <family val="2"/>
      </rPr>
      <t xml:space="preserve">
</t>
    </r>
    <r>
      <rPr>
        <b/>
        <sz val="11"/>
        <color indexed="8"/>
        <rFont val="Calibri Light"/>
        <family val="2"/>
      </rPr>
      <t xml:space="preserve">Vigencia desde: </t>
    </r>
    <r>
      <rPr>
        <sz val="11"/>
        <color rgb="FF000000"/>
        <rFont val="Calibri Light"/>
        <family val="2"/>
      </rPr>
      <t>31 de enero de 2022</t>
    </r>
    <r>
      <rPr>
        <sz val="11"/>
        <color indexed="8"/>
        <rFont val="Calibri Light"/>
        <family val="2"/>
      </rPr>
      <t xml:space="preserve">
</t>
    </r>
    <r>
      <rPr>
        <b/>
        <sz val="11"/>
        <color indexed="8"/>
        <rFont val="Calibri Light"/>
        <family val="2"/>
      </rPr>
      <t xml:space="preserve">Caso HOLA: </t>
    </r>
    <r>
      <rPr>
        <sz val="11"/>
        <color rgb="FF000000"/>
        <rFont val="Calibri Light"/>
        <family val="2"/>
      </rPr>
      <t>222703</t>
    </r>
  </si>
  <si>
    <t>VIGENCIA DE LA PLANEACIÓN 2022</t>
  </si>
  <si>
    <t>DEPENDENCIAS ASOCIADAS</t>
  </si>
  <si>
    <t>Dirección Adminsitrativa</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</si>
  <si>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</si>
  <si>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</si>
  <si>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</si>
  <si>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</si>
  <si>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</si>
  <si>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223503</t>
    </r>
  </si>
  <si>
    <t>31 de marzo de 2022</t>
  </si>
  <si>
    <t>Se modifica la programación trimestral de la meta transversal No. 2 "Actualizar el 100% los documentos del proceso conforme al plan de trabajo definido", según cronograma remitido por el área responsable, a través de Caso Hola No. 238617. Se anticipa la programación de la meta transversal No. 3 de capacitación en el sistema de gestión, pasando del II trimestre al I trimestre.</t>
  </si>
  <si>
    <t>29 de abril de 2022</t>
  </si>
  <si>
    <t>Para el primer trimestre de la vigencia 2022, el proceso alcanzó un nivel de desempeño del 100% de acuerdo con lo programado, y del 17,04% acumulado para la vigencia.</t>
  </si>
  <si>
    <t>2 de junio de 2022</t>
  </si>
  <si>
    <t>Se modifica la programación trimestral de la meta transversal No. 2 "Actualizar el 100% los documentos del proceso conforme al plan de trabajo definido", según cronograma remitido por el área responsable. En consecuencia, se ajusta programación y seguimiento para el i trimestre de 2022.</t>
  </si>
  <si>
    <t>27 de julio de 2022</t>
  </si>
  <si>
    <t>Para el segundo trimestre de la vigencia 2022, el proceso alcanzó un nivel de desempeño del 100% de acuerdo con lo programado, y del 42,22% acumulado para la vigencia.</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</si>
  <si>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</si>
  <si>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</si>
  <si>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</si>
  <si>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</si>
  <si>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</si>
  <si>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</si>
  <si>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</si>
  <si>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</si>
  <si>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</si>
  <si>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</si>
  <si>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</si>
  <si>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</si>
  <si>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</si>
  <si>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</si>
  <si>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</si>
  <si>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</si>
  <si>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</si>
  <si>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</si>
  <si>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</si>
  <si>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</si>
  <si>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</si>
  <si>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</si>
  <si>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</si>
  <si>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</si>
  <si>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</si>
  <si>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</si>
  <si>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</si>
  <si>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</si>
  <si>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</si>
  <si>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</si>
  <si>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</si>
  <si>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</si>
  <si>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</si>
  <si>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</si>
  <si>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</si>
  <si>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</si>
  <si>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</si>
  <si>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Fortalecer la gestión institucional aumentando las capacidades de la entidad para la planeación, seguimiento y ejecución de sus metas y recursos, y la gestión del talento humano.</t>
  </si>
  <si>
    <t>Realizar (4) ciclos de capacitación a los referentes documentales, sobre los lineamientos archivísticos del proceso de gestión del patrimonio documental, para las 20 alcaldías locales de la SDG, por grupos de cinco alcaldías.</t>
  </si>
  <si>
    <t>Gestión</t>
  </si>
  <si>
    <t>Capacitaciones realizadas.</t>
  </si>
  <si>
    <t>Número de capacitaciones realizadas nivel local</t>
  </si>
  <si>
    <t>Suma</t>
  </si>
  <si>
    <t>Capacitaciones</t>
  </si>
  <si>
    <t>Eficacia</t>
  </si>
  <si>
    <t>Evidencia: Formato de acta PLE-PIN-F026, lista de asistencia, PPT, citación, enlace o grabación si es virtual</t>
  </si>
  <si>
    <t>Actas de reunion</t>
  </si>
  <si>
    <t>Grupo de Gestión del Patrimonio Documental.</t>
  </si>
  <si>
    <t>Archivo de gestión 
Carpeta Sharepoint.</t>
  </si>
  <si>
    <t>Se realizó una capacitación a los referentes documentales, sobre los lineamientos archivísticos del proceso de gestión del patrimonio documental</t>
  </si>
  <si>
    <t>acta de reunion en carpeta share point</t>
  </si>
  <si>
    <t>Se realizó una capacitación en gestión documental a los refertentes de las alcaldías locales en el marco del desarrollo del Porgrama de Gestión Documental (PGD) y el Plan Educativo Institucional (PEI) 2022.</t>
  </si>
  <si>
    <t>1. Acta de capacitación
2. Citación.
3. Enlace.
4. Lista de asistencia.
5. PPT</t>
  </si>
  <si>
    <t>Realizar (4) ciclos de capacitación dirigido a los referentes documentales del nivel central,  sobre los lineamientos archivísticos del proceso de gestión del patrimonio documental; Para  las 22 dependencias de nivel central de la SDG organizados por grupos de 6 a 4 dependencias por trimestre.</t>
  </si>
  <si>
    <t>Se realizó una capacitación dirigido a los referentes documentales del nivel central,  sobre los lineamientos archivísticos del proceso de gestión del patrimonio documental</t>
  </si>
  <si>
    <t>acta de reunion en carpeta share point
Presentaciones, citación, registro de asistencia</t>
  </si>
  <si>
    <t>Se realizó una capacitación en gestión documental a los refertentes de nivel central en el marco del desarrollo del Porgrama de Gestión Documental (PGD) y el Plan Educativo Institucional (PEI) 2022.</t>
  </si>
  <si>
    <t>Realizar dos (2) mesas de trabajo para todas las alcaldías locales, a fin de solucionar temas relacionados con la función archivística en la Entidad.</t>
  </si>
  <si>
    <t>Número de mesas de trabajo realizadas.</t>
  </si>
  <si>
    <t>Suma de mesas de trabajo realizas nivel local</t>
  </si>
  <si>
    <t>Mesas de Trabajo</t>
  </si>
  <si>
    <t>Evidencia: Formato de acta GDI-GPD-F029  y citación.</t>
  </si>
  <si>
    <t>No programada</t>
  </si>
  <si>
    <t>No programada para el I trimestre de 2022</t>
  </si>
  <si>
    <t>No programada para el II trimestre de 2022</t>
  </si>
  <si>
    <t>Realizar dos (2) mesas de trabajo para todas las dependencias del nivel central, a fin de solucionar temas relacionados con la función archivística en la Entidad.</t>
  </si>
  <si>
    <t>Suma de mesas de trabajo realizas nivel central</t>
  </si>
  <si>
    <t>Se realizó una mesa de trabajo con la Dirección de Gestión del Talento Humano (GHT) sobre temas relacionados con las historias laborales y su manejo según la gestión documental.</t>
  </si>
  <si>
    <t xml:space="preserve">1. Acta de capacitación
2. Citación.
</t>
  </si>
  <si>
    <t>Realizar cuatro (4) asistencias técnicas anuales para todas las alcaldías de nivel local.</t>
  </si>
  <si>
    <t>Número de asistencias técnicas.</t>
  </si>
  <si>
    <t>Suma de asistencias tecnicas nivel local</t>
  </si>
  <si>
    <t>Asistencias Técnicas</t>
  </si>
  <si>
    <t>Se da cumplimiento a las actividades según lo planeado. Se recomienda al proceso mejorar el análisis del avance de la meta, reflejando los logros alcanzados con su implementación.</t>
  </si>
  <si>
    <t>Se realizó una asitencia técnica con la Alcaldía Local de Sumapaz sobre el correcto alistamiento de la documentación para realizar transferencias primarias.</t>
  </si>
  <si>
    <t xml:space="preserve">Se da cumplimiento a las actividades según lo planeado </t>
  </si>
  <si>
    <t>Realizar cuatro (4) asistencias técnicas anuales para todas las dependencias del nivel central.</t>
  </si>
  <si>
    <t>Suma de asistencias tecnicas nivel central</t>
  </si>
  <si>
    <t>Se realizó una asistencia técnica con la Oficina de Asuntos Disciplinarios sobre organziación y conformación de expedientes documentales.</t>
  </si>
  <si>
    <t xml:space="preserve">1. Acta de capacitación
2. Citación.
</t>
  </si>
  <si>
    <t>Total metas procesos (80%)</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</si>
  <si>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</si>
  <si>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</si>
  <si>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</si>
  <si>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</si>
  <si>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</si>
  <si>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Constante</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</si>
  <si>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</si>
  <si>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</si>
  <si>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</si>
  <si>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</si>
  <si>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 xml:space="preserve">Dirección Administrativa (calificación 75%):Participan en actividades ambientales,charla uso eficiente de agua en el hogar, Conversatorio Transición energética y en la jornada de separación en la fuente.
En la semana ambiental:  participa 1 persona en actividad reciclacesto. 
Durante el semestre se colocaron 122 Caritas tristes por dejar monitores encendidos sin uso.
Se encuentra al día en el reporte de consumo de papel con corte a junio 2022.
Dirección de Tecnología e Información (calificación 88%)
Participan en actividades ambientales: Conversatorio Transición energética y en la jornada de separación en la fuente.
En la semana ambiental:  Circuito de movilidad activa, conversatorio eficiencia energética, Bicipaseo y tarde de cine.
Durante el semestre se colocaron 143 Caritas tristes por dejar monitores encendidos sin uso.
Lleva el reporte de consumo de papel al día con corte a junio de 2022.
</t>
  </si>
  <si>
    <t>Reporte de gestión ambiental OAP</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</si>
  <si>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</si>
  <si>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</si>
  <si>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</si>
  <si>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</si>
  <si>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</si>
  <si>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Casos Hola de actualización generados
Listado Maestro de Documentos 
Matiz </t>
  </si>
  <si>
    <t>MATIZ publicacion del Procedimiento formalizado en el MIPG</t>
  </si>
  <si>
    <t xml:space="preserve">El proceso actualizó los siguientes documentos incluidos en el cronograma de actualización: GDI-GPD-F089 Formato de memorando Los Mártires, GDI-GPD-F090 Formato carta u oficio Los Mártires,  GDI-GPD-F091 Formato de memorando masivo Los Mártires,  GDI-GPD-F092 Formato carta u oficio masivo Los Mártires, GDI-GPD-F057 Formato de memorando Tunjuelito, GDI-GPD-F058 Formato carta u oficio Tunjuelito, GDI-GPD-F059 Formato de memorando masivo Tunjuelito, y GDI-GPD-F060 Formato carta u oficio masivo Tunjuelito.  Adicionalmente, generó nueva versión del Plan Institucional de Archivos - PINAR </t>
  </si>
  <si>
    <t>Listado maestro de documentos - MATIZ</t>
  </si>
  <si>
    <t>El proceso actualizó los documentos incluidos la programacion del II TRI así: GDI-GPD-F135
GDI-GPD-IN021
GDI-GPD-F136
GDI-GPD-F013
GDI-GPD-IN020
GDI-GPD-IN019
GDI-GPD-F026
GDI-GPD-M001
GDI-GPD-P009 
 GDI-GPD-P006
 GDI-GPD-P010
 GDI-GPD-F019
 GDI-GPD-F021
 GDI-GPD-F038
 GDI-GPD-F039
 GDI-GPD-F040
 GDI-GPD-F041
 GDI-GPD-F042
 GDI-GPD-F043
 GDI-GPD-F044
 GDI-GPD-F045
 GDI-GPD-F046
 GDI-GPD-F132
 GDI-GPD-F133</t>
  </si>
  <si>
    <t>El proceso actualizó los  documentos incluidos en el cronograma de actualización</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</si>
  <si>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</si>
  <si>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</si>
  <si>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</si>
  <si>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</si>
  <si>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</si>
  <si>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</si>
  <si>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</si>
  <si>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</si>
  <si>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</si>
  <si>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</si>
  <si>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Total metas transversales (20%)</t>
  </si>
  <si>
    <t xml:space="preserve">Total plan de gestión </t>
  </si>
  <si>
    <t>Objetivo Estrategico</t>
  </si>
  <si>
    <t>Fomentar la gestión del conocimiento y la innovación para agilizar la comunicación con el ciudadano, la prestación de trámites y servicios, y garantizar la toma de decisiones con base en evidencia.</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</si>
  <si>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</si>
  <si>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</si>
  <si>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</si>
  <si>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</si>
  <si>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</si>
  <si>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</si>
  <si>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</si>
  <si>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</si>
  <si>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</si>
  <si>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</si>
  <si>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</si>
  <si>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1. Acta de capacitación
2. Citación.
3. Enlace.
4. Lista de asistencia.
5. PPT</t>
  </si>
  <si>
    <t xml:space="preserve">Se realizó una mesa de trabajo con las 20 Alcaldías Locales con su respectivo referente documental asunto Cierre transferencias  Primarias. </t>
  </si>
  <si>
    <t xml:space="preserve">1. Acta de capacitación
2. Citación.
</t>
  </si>
  <si>
    <t xml:space="preserve">Se realizó una mesa de trabajo con la Dirección de Técnologia e Información con el objetivo de la reunión es: primero, en cuanto al etiquetado de la información coordinar con el equipo de GPD para empezar a realizar el etiquetado de la información física y digital de acuerdo con el resultado del levantamiento de activos de la información. </t>
  </si>
  <si>
    <t>Se realizó una asitencia técnica con la Alcaldía Local de Chapinero con el fin de recibir instrucciones sobre cómo hacer el cargue a SharePoint de la documentación correspondiente a algunas series documentales específicas que se producen en la Alcaldía</t>
  </si>
  <si>
    <t xml:space="preserve">1. Acta de capacitación
2. Citación.
</t>
  </si>
  <si>
    <t>Se realizó una asitencia técnica con la dependencia Subdirección de Asuntos Étnicos para solicitar recorrido por el deposito 53 correspondiente a la SAE de la SDG, identificando las cajas de archivo que se encuentran en este lugar, para determinar su volumen, agrega que actualmente no se encuentran todas las cajas de archivo, comenta que hay varias cajas con documentación del año 2019 que se encuentran en los puestos de cada funcionario de la Subdirección.</t>
  </si>
  <si>
    <t>Se han realizado tres capacitaciones a los referentes documentales, sobre los lineamientos archivísticos del proceso de gestión del patrimonio documental</t>
  </si>
  <si>
    <t>Se realizó una capacitación en el marco en el desarrollo del Programa de Gestión Documental a los 20 referentes Alcaldías Locales.</t>
  </si>
  <si>
    <t>Se realizó una capacitación en el marco en el desarrollo del Programa de Gestión Documental a los 22 referentes de las Dependiencas de Nivel Central.</t>
  </si>
  <si>
    <t>Se han realizado tres capacitaciones dirigidas a los referentes documentales del nivel central,  sobre los lineamientos archivísticos del proceso de gestión del patrimonio documental</t>
  </si>
  <si>
    <t xml:space="preserve">El proceso actualizó la documentación prevista en el cronograma de actualización. Las nuevas versiones se encuentran publicadas en MATIZ. </t>
  </si>
  <si>
    <t>Listado maestro de documentos</t>
  </si>
  <si>
    <t>28 de octubre de 2022</t>
  </si>
  <si>
    <t>Para el tercer trimestre de la vigencia 2022, el proceso alcanzó un nivel de desempeño del 100% de acuerdo con lo programado, y del 66,11%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</si>
</sst>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indexed="8"/>
      <name val="Calibri Light"/>
      <family val="2"/>
    </font>
    <font>
      <b/>
      <sz val="11"/>
      <color indexed="8"/>
      <name val="Calibri Light"/>
      <family val="2"/>
    </font>
    <font>
      <b/>
      <sz val="14"/>
      <color indexed="8"/>
      <name val="Calibri Light"/>
      <family val="2"/>
    </font>
    <font>
      <b/>
      <sz val="9"/>
      <color indexed="81"/>
      <name val="Tahoma"/>
      <family val="2"/>
    </font>
    <font>
      <sz val="10"/>
      <name val="Arial"/>
      <family val="2"/>
    </font>
    <font>
      <sz val="11"/>
      <color theme="1"/>
      <name val="Calibri"/>
      <family val="2"/>
      <scheme val="minor"/>
    </font>
    <font>
      <sz val="11"/>
      <color theme="1"/>
      <name val="Calibri Light"/>
      <family val="2"/>
      <scheme val="major"/>
    </font>
    <font>
      <b/>
      <sz val="11"/>
      <color theme="1"/>
      <name val="Calibri Light"/>
      <family val="2"/>
      <scheme val="major"/>
    </font>
    <font>
      <sz val="11"/>
      <color rgb="FF0070C0"/>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9"/>
      <color rgb="FF323130"/>
      <name val="Segoe UI"/>
      <family val="2"/>
    </font>
    <font>
      <sz val="11"/>
      <name val="Calibri Light"/>
      <family val="2"/>
      <scheme val="major"/>
    </font>
    <font>
      <sz val="11"/>
      <color rgb="FF000000"/>
      <name val="Calibri Light"/>
      <family val="2"/>
    </font>
  </fonts>
  <fills count="11">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9" fontId="6" fillId="0" borderId="0" applyFont="0" applyFill="0" applyBorder="0" applyAlignment="0" applyProtection="0"/>
  </cellStyleXfs>
  <cellXfs count="115">
    <xf numFmtId="0" fontId="0" fillId="0" borderId="0" xfId="0"/>
    <xf numFmtId="0" fontId="7" fillId="0" borderId="0" xfId="0" applyFont="1" applyAlignment="1">
      <alignment wrapText="1"/>
    </xf>
    <xf numFmtId="0" fontId="8" fillId="2" borderId="1" xfId="0" applyFont="1" applyFill="1" applyBorder="1" applyAlignment="1">
      <alignment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7" fillId="0" borderId="0" xfId="0" applyFont="1" applyAlignment="1">
      <alignment vertical="center" wrapText="1"/>
    </xf>
    <xf numFmtId="0" fontId="10" fillId="0" borderId="0" xfId="0" applyFont="1" applyAlignment="1">
      <alignment wrapText="1"/>
    </xf>
    <xf numFmtId="0" fontId="11" fillId="9" borderId="1" xfId="0" applyFont="1" applyFill="1" applyBorder="1" applyAlignment="1">
      <alignment wrapText="1"/>
    </xf>
    <xf numFmtId="0" fontId="12" fillId="9" borderId="1" xfId="0" applyFont="1" applyFill="1" applyBorder="1" applyAlignment="1">
      <alignment wrapText="1"/>
    </xf>
    <xf numFmtId="9" fontId="11" fillId="9" borderId="1" xfId="2" applyFont="1" applyFill="1" applyBorder="1" applyAlignment="1">
      <alignment wrapText="1"/>
    </xf>
    <xf numFmtId="0" fontId="11" fillId="0" borderId="0" xfId="0" applyFont="1" applyAlignment="1">
      <alignment wrapText="1"/>
    </xf>
    <xf numFmtId="0" fontId="10" fillId="2" borderId="1" xfId="0" applyFont="1" applyFill="1" applyBorder="1" applyAlignment="1">
      <alignment wrapText="1"/>
    </xf>
    <xf numFmtId="0" fontId="13" fillId="2" borderId="1" xfId="0" applyFont="1" applyFill="1" applyBorder="1" applyAlignment="1">
      <alignment wrapText="1"/>
    </xf>
    <xf numFmtId="9" fontId="13" fillId="2" borderId="1" xfId="0" applyNumberFormat="1" applyFont="1" applyFill="1" applyBorder="1" applyAlignment="1">
      <alignment wrapText="1"/>
    </xf>
    <xf numFmtId="0" fontId="14" fillId="2" borderId="1" xfId="0" applyFont="1" applyFill="1" applyBorder="1"/>
    <xf numFmtId="9" fontId="14" fillId="2" borderId="1" xfId="2" applyFont="1" applyFill="1" applyBorder="1" applyAlignment="1">
      <alignment wrapText="1"/>
    </xf>
    <xf numFmtId="0" fontId="8" fillId="9" borderId="1" xfId="0" applyFont="1" applyFill="1" applyBorder="1" applyAlignment="1">
      <alignment horizontal="center" vertical="center" wrapText="1"/>
    </xf>
    <xf numFmtId="0" fontId="15" fillId="0" borderId="0" xfId="0" applyFont="1"/>
    <xf numFmtId="0" fontId="0" fillId="2" borderId="1" xfId="0" applyFill="1" applyBorder="1" applyAlignment="1">
      <alignment horizontal="center" vertical="center" wrapText="1"/>
    </xf>
    <xf numFmtId="0" fontId="0" fillId="2" borderId="1" xfId="0" applyFill="1" applyBorder="1"/>
    <xf numFmtId="0" fontId="0" fillId="0" borderId="1" xfId="0" applyBorder="1"/>
    <xf numFmtId="0" fontId="7" fillId="0" borderId="1" xfId="0" applyFont="1" applyBorder="1" applyAlignment="1">
      <alignment horizontal="center" vertical="center" wrapText="1"/>
    </xf>
    <xf numFmtId="9" fontId="12" fillId="9" borderId="1" xfId="0" applyNumberFormat="1" applyFont="1" applyFill="1" applyBorder="1" applyAlignment="1">
      <alignment wrapText="1"/>
    </xf>
    <xf numFmtId="0" fontId="8" fillId="2" borderId="1" xfId="0" applyFont="1" applyFill="1" applyBorder="1" applyAlignment="1">
      <alignment horizontal="center" wrapText="1"/>
    </xf>
    <xf numFmtId="0" fontId="16" fillId="0" borderId="1" xfId="0" applyFont="1" applyBorder="1" applyAlignment="1">
      <alignment horizontal="center" vertical="center" wrapText="1"/>
    </xf>
    <xf numFmtId="0" fontId="8" fillId="0" borderId="0" xfId="0" applyFont="1" applyAlignment="1">
      <alignment vertical="center" wrapText="1"/>
    </xf>
    <xf numFmtId="0" fontId="9"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left" vertical="center" wrapText="1"/>
      <protection hidden="1"/>
    </xf>
    <xf numFmtId="0" fontId="9" fillId="8" borderId="14" xfId="0" applyFont="1" applyFill="1" applyBorder="1" applyAlignment="1" applyProtection="1">
      <alignment horizontal="left" vertical="center" wrapText="1"/>
      <protection hidden="1"/>
    </xf>
    <xf numFmtId="9" fontId="9" fillId="8" borderId="1" xfId="0" applyNumberFormat="1" applyFont="1" applyFill="1" applyBorder="1" applyAlignment="1" applyProtection="1">
      <alignment horizontal="center" vertical="center" wrapText="1"/>
      <protection hidden="1"/>
    </xf>
    <xf numFmtId="0" fontId="9" fillId="0" borderId="1" xfId="0"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9" fillId="0" borderId="1" xfId="0" applyFont="1" applyBorder="1" applyAlignment="1" applyProtection="1">
      <alignment horizontal="center" vertical="center" wrapText="1"/>
      <protection hidden="1"/>
    </xf>
    <xf numFmtId="0" fontId="9" fillId="8" borderId="1" xfId="0" applyFont="1" applyFill="1" applyBorder="1" applyAlignment="1" applyProtection="1">
      <alignment horizontal="left" vertical="center" wrapText="1"/>
      <protection hidden="1"/>
    </xf>
    <xf numFmtId="9" fontId="9" fillId="8" borderId="1" xfId="2" applyFont="1" applyFill="1" applyBorder="1" applyAlignment="1" applyProtection="1">
      <alignment horizontal="center" vertical="center" wrapText="1"/>
      <protection hidden="1"/>
    </xf>
    <xf numFmtId="0" fontId="9" fillId="0" borderId="7" xfId="0" applyFont="1" applyBorder="1" applyAlignment="1" applyProtection="1">
      <alignment horizontal="left" vertical="center" wrapText="1"/>
      <protection hidden="1"/>
    </xf>
    <xf numFmtId="10" fontId="9" fillId="8" borderId="1" xfId="2" applyNumberFormat="1" applyFont="1" applyFill="1" applyBorder="1" applyAlignment="1" applyProtection="1">
      <alignment horizontal="center" vertical="center" wrapText="1"/>
      <protection hidden="1"/>
    </xf>
    <xf numFmtId="0" fontId="7" fillId="0" borderId="0" xfId="0" applyFont="1" applyAlignment="1">
      <alignment horizontal="center" wrapText="1"/>
    </xf>
    <xf numFmtId="0" fontId="7" fillId="0" borderId="0" xfId="0" applyFont="1" applyAlignment="1">
      <alignment horizontal="center" vertical="center" wrapText="1"/>
    </xf>
    <xf numFmtId="9" fontId="14" fillId="2" borderId="1" xfId="2" applyFont="1" applyFill="1" applyBorder="1" applyAlignment="1">
      <alignment horizontal="center" wrapText="1"/>
    </xf>
    <xf numFmtId="9" fontId="13" fillId="2" borderId="1" xfId="0" applyNumberFormat="1" applyFont="1" applyFill="1" applyBorder="1" applyAlignment="1">
      <alignment horizontal="center" wrapText="1"/>
    </xf>
    <xf numFmtId="9" fontId="11" fillId="9" borderId="1" xfId="2" applyFont="1" applyFill="1" applyBorder="1" applyAlignment="1">
      <alignment horizontal="center" wrapText="1"/>
    </xf>
    <xf numFmtId="9" fontId="12" fillId="9" borderId="1" xfId="0" applyNumberFormat="1" applyFont="1" applyFill="1" applyBorder="1" applyAlignment="1">
      <alignment horizontal="center" wrapText="1"/>
    </xf>
    <xf numFmtId="10" fontId="14" fillId="2" borderId="1" xfId="2" applyNumberFormat="1" applyFont="1" applyFill="1" applyBorder="1" applyAlignment="1">
      <alignment horizontal="center" wrapText="1"/>
    </xf>
    <xf numFmtId="0" fontId="13" fillId="2" borderId="1" xfId="0" applyFont="1" applyFill="1" applyBorder="1" applyAlignment="1">
      <alignment horizontal="center" wrapText="1"/>
    </xf>
    <xf numFmtId="0" fontId="13" fillId="0" borderId="0" xfId="0" applyFont="1" applyAlignment="1">
      <alignment wrapText="1"/>
    </xf>
    <xf numFmtId="10" fontId="13" fillId="2" borderId="1" xfId="2" applyNumberFormat="1" applyFont="1" applyFill="1" applyBorder="1" applyAlignment="1">
      <alignment horizontal="center" wrapText="1"/>
    </xf>
    <xf numFmtId="10" fontId="12" fillId="9" borderId="1" xfId="2" applyNumberFormat="1" applyFont="1" applyFill="1" applyBorder="1" applyAlignment="1">
      <alignment horizont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7" fillId="0" borderId="0" xfId="0" applyFont="1" applyAlignment="1">
      <alignment horizontal="justify" vertical="center" wrapText="1"/>
    </xf>
    <xf numFmtId="10" fontId="12" fillId="9" borderId="1" xfId="0" applyNumberFormat="1" applyFont="1" applyFill="1" applyBorder="1" applyAlignment="1">
      <alignment horizontal="center" wrapText="1"/>
    </xf>
    <xf numFmtId="0" fontId="8"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justify" wrapText="1"/>
    </xf>
    <xf numFmtId="0" fontId="10" fillId="2" borderId="1" xfId="0" applyFont="1" applyFill="1" applyBorder="1" applyAlignment="1">
      <alignment horizontal="justify" wrapText="1"/>
    </xf>
    <xf numFmtId="0" fontId="13" fillId="2" borderId="1" xfId="0" applyFont="1" applyFill="1" applyBorder="1" applyAlignment="1">
      <alignment horizontal="justify" wrapText="1"/>
    </xf>
    <xf numFmtId="0" fontId="11" fillId="9" borderId="1" xfId="0" applyFont="1" applyFill="1" applyBorder="1" applyAlignment="1">
      <alignment horizontal="justify" wrapText="1"/>
    </xf>
    <xf numFmtId="0" fontId="9" fillId="0" borderId="1" xfId="0" applyFont="1" applyBorder="1" applyAlignment="1">
      <alignment horizontal="left" vertical="center" wrapText="1"/>
    </xf>
    <xf numFmtId="1"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9" fontId="9" fillId="0" borderId="1" xfId="2" applyFont="1" applyBorder="1" applyAlignment="1">
      <alignment horizontal="center" vertical="center" wrapText="1"/>
    </xf>
    <xf numFmtId="9" fontId="9"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2" applyFont="1" applyBorder="1" applyAlignment="1">
      <alignment horizontal="right" vertical="center" wrapText="1"/>
    </xf>
    <xf numFmtId="10" fontId="9" fillId="0" borderId="1" xfId="2" applyNumberFormat="1" applyFont="1" applyBorder="1" applyAlignment="1">
      <alignment horizontal="center" vertical="center" wrapText="1"/>
    </xf>
    <xf numFmtId="0" fontId="9" fillId="0" borderId="0" xfId="0" applyFont="1" applyAlignment="1">
      <alignment vertical="center" wrapText="1"/>
    </xf>
    <xf numFmtId="10" fontId="9" fillId="0" borderId="1" xfId="0" applyNumberFormat="1" applyFont="1" applyBorder="1" applyAlignment="1">
      <alignment horizontal="center" vertical="center" wrapText="1"/>
    </xf>
    <xf numFmtId="0" fontId="16" fillId="0" borderId="6"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10" borderId="1" xfId="0" applyFont="1" applyFill="1" applyBorder="1" applyAlignment="1" applyProtection="1">
      <alignment horizontal="justify" vertical="center" wrapText="1"/>
      <protection hidden="1"/>
    </xf>
    <xf numFmtId="0" fontId="16" fillId="0" borderId="1" xfId="0" applyFont="1" applyBorder="1" applyAlignment="1" applyProtection="1">
      <alignment horizontal="center" vertical="center" wrapText="1"/>
      <protection hidden="1"/>
    </xf>
    <xf numFmtId="0" fontId="16" fillId="0" borderId="1" xfId="0" applyFont="1" applyBorder="1" applyAlignment="1">
      <alignment horizontal="left" vertical="center" wrapText="1"/>
    </xf>
    <xf numFmtId="1" fontId="16" fillId="0" borderId="1" xfId="0" applyNumberFormat="1" applyFont="1" applyBorder="1" applyAlignment="1">
      <alignment horizontal="left" vertical="center" wrapText="1"/>
    </xf>
    <xf numFmtId="1" fontId="16" fillId="0" borderId="1" xfId="0" applyNumberFormat="1" applyFont="1" applyBorder="1" applyAlignment="1">
      <alignment horizontal="center" vertical="center" wrapText="1"/>
    </xf>
    <xf numFmtId="9" fontId="16" fillId="0" borderId="1" xfId="2" applyFont="1" applyBorder="1" applyAlignment="1">
      <alignment horizontal="center" vertical="center" wrapText="1"/>
    </xf>
    <xf numFmtId="0" fontId="16" fillId="0" borderId="1" xfId="0" applyFont="1" applyBorder="1" applyAlignment="1">
      <alignment horizontal="justify" vertical="center" wrapText="1"/>
    </xf>
    <xf numFmtId="1" fontId="16" fillId="0" borderId="1" xfId="0" applyNumberFormat="1" applyFont="1" applyBorder="1" applyAlignment="1">
      <alignment horizontal="right" vertical="center" wrapText="1"/>
    </xf>
    <xf numFmtId="0" fontId="16" fillId="0" borderId="1" xfId="0" applyFont="1" applyBorder="1" applyAlignment="1">
      <alignment horizontal="right" vertical="center" wrapText="1"/>
    </xf>
    <xf numFmtId="0" fontId="16" fillId="0" borderId="0" xfId="0" applyFont="1" applyAlignment="1">
      <alignment horizontal="left" vertical="center" wrapText="1"/>
    </xf>
    <xf numFmtId="0" fontId="16" fillId="10" borderId="5" xfId="0" applyFont="1" applyFill="1" applyBorder="1" applyAlignment="1" applyProtection="1">
      <alignment horizontal="justify" vertical="center" wrapText="1"/>
      <protection hidden="1"/>
    </xf>
    <xf numFmtId="0" fontId="16" fillId="0" borderId="5" xfId="0" applyFont="1" applyBorder="1" applyAlignment="1" applyProtection="1">
      <alignment horizontal="justify" vertical="center" wrapText="1"/>
      <protection hidden="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9" borderId="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4"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 xfId="0" applyFont="1" applyBorder="1" applyAlignment="1">
      <alignment horizontal="justify" vertical="center" wrapText="1"/>
    </xf>
    <xf numFmtId="0" fontId="8" fillId="7" borderId="7"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2</xdr:col>
      <xdr:colOff>257175</xdr:colOff>
      <xdr:row>0</xdr:row>
      <xdr:rowOff>809625</xdr:rowOff>
    </xdr:to>
    <xdr:pic>
      <xdr:nvPicPr>
        <xdr:cNvPr id="1031" name="Imagen 1">
          <a:extLst>
            <a:ext uri="{FF2B5EF4-FFF2-40B4-BE49-F238E27FC236}">
              <a16:creationId xmlns:a16="http://schemas.microsoft.com/office/drawing/2014/main" id="{67DBEE0A-931F-410B-B177-0ABF5F695F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5725"/>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7"/>
  <sheetViews>
    <sheetView tabSelected="1" zoomScale="85" zoomScaleNormal="85" workbookViewId="0">
      <selection activeCell="A2" sqref="A2:J2"/>
    </sheetView>
  </sheetViews>
  <sheetFormatPr baseColWidth="10" defaultColWidth="10.85546875" defaultRowHeight="15" x14ac:dyDescent="0.25"/>
  <cols>
    <col min="1" max="1" width="7" style="1" customWidth="1"/>
    <col min="2" max="2" width="25.5703125" style="1" customWidth="1"/>
    <col min="3" max="3" width="8" style="1" customWidth="1"/>
    <col min="4" max="4" width="44.28515625" style="1" bestFit="1" customWidth="1"/>
    <col min="5" max="5" width="10.85546875" style="1" customWidth="1"/>
    <col min="6" max="6" width="16.5703125" style="1" customWidth="1"/>
    <col min="7" max="7" width="23.5703125" style="1" customWidth="1"/>
    <col min="8" max="8" width="8.140625" style="1" customWidth="1"/>
    <col min="9" max="9" width="18.42578125" style="1" customWidth="1"/>
    <col min="10" max="10" width="15.85546875" style="1" customWidth="1"/>
    <col min="11" max="14" width="12.7109375" style="1" customWidth="1"/>
    <col min="15" max="15" width="20.85546875" style="1" customWidth="1"/>
    <col min="16" max="18" width="17.85546875" style="1" customWidth="1"/>
    <col min="19" max="19" width="22.85546875" style="1" customWidth="1"/>
    <col min="20" max="20" width="17.85546875" style="1" customWidth="1"/>
    <col min="21" max="21" width="19.85546875" style="41" customWidth="1"/>
    <col min="22" max="23" width="16.5703125" style="41" customWidth="1"/>
    <col min="24" max="24" width="34.85546875" style="1" customWidth="1"/>
    <col min="25" max="25" width="16.5703125" style="1" customWidth="1"/>
    <col min="26" max="28" width="16.5703125" style="41" customWidth="1"/>
    <col min="29" max="29" width="47.140625" style="1" customWidth="1"/>
    <col min="30" max="30" width="22.85546875" style="1" customWidth="1"/>
    <col min="31" max="31" width="21.28515625" style="41" customWidth="1"/>
    <col min="32" max="33" width="16.5703125" style="41" customWidth="1"/>
    <col min="34" max="34" width="40.42578125" style="58" customWidth="1"/>
    <col min="35" max="35" width="21.42578125" style="1" customWidth="1"/>
    <col min="36" max="36" width="18.85546875" style="1" hidden="1" customWidth="1"/>
    <col min="37" max="38" width="16.5703125" style="1" hidden="1" customWidth="1"/>
    <col min="39" max="39" width="29.28515625" style="1" hidden="1" customWidth="1"/>
    <col min="40" max="40" width="21" style="1" hidden="1" customWidth="1"/>
    <col min="41" max="41" width="19.5703125" style="41" customWidth="1"/>
    <col min="42" max="42" width="16.5703125" style="41" customWidth="1"/>
    <col min="43" max="43" width="21.5703125" style="41" customWidth="1"/>
    <col min="44" max="44" width="40.7109375" style="58" customWidth="1"/>
    <col min="45" max="16384" width="10.85546875" style="1"/>
  </cols>
  <sheetData>
    <row r="1" spans="1:44" ht="70.5" customHeight="1" x14ac:dyDescent="0.25">
      <c r="A1" s="93" t="s">
        <v>0</v>
      </c>
      <c r="B1" s="94"/>
      <c r="C1" s="94"/>
      <c r="D1" s="94"/>
      <c r="E1" s="94"/>
      <c r="F1" s="94"/>
      <c r="G1" s="94"/>
      <c r="H1" s="94"/>
      <c r="I1" s="94"/>
      <c r="J1" s="94"/>
      <c r="K1" s="95" t="s">
        <v>1</v>
      </c>
      <c r="L1" s="96"/>
      <c r="M1" s="96"/>
      <c r="N1" s="96"/>
      <c r="O1" s="96"/>
    </row>
    <row r="2" spans="1:44" s="9" customFormat="1" ht="23.45" customHeight="1" x14ac:dyDescent="0.25">
      <c r="A2" s="104" t="s">
        <v>2</v>
      </c>
      <c r="B2" s="105"/>
      <c r="C2" s="105"/>
      <c r="D2" s="105"/>
      <c r="E2" s="105"/>
      <c r="F2" s="105"/>
      <c r="G2" s="105"/>
      <c r="H2" s="105"/>
      <c r="I2" s="105"/>
      <c r="J2" s="105"/>
      <c r="K2" s="29"/>
      <c r="L2" s="29"/>
      <c r="M2" s="29"/>
      <c r="N2" s="29"/>
      <c r="O2" s="29"/>
      <c r="U2" s="42"/>
      <c r="V2" s="42"/>
      <c r="W2" s="42"/>
      <c r="Z2" s="42"/>
      <c r="AA2" s="42"/>
      <c r="AB2" s="42"/>
      <c r="AE2" s="42"/>
      <c r="AF2" s="42"/>
      <c r="AG2" s="42"/>
      <c r="AH2" s="54"/>
      <c r="AO2" s="42"/>
      <c r="AP2" s="42"/>
      <c r="AQ2" s="42"/>
      <c r="AR2" s="54"/>
    </row>
    <row r="3" spans="1:44" x14ac:dyDescent="0.25">
      <c r="D3" s="21"/>
    </row>
    <row r="4" spans="1:44" ht="29.1" customHeight="1" x14ac:dyDescent="0.25">
      <c r="A4" s="86" t="s">
        <v>3</v>
      </c>
      <c r="B4" s="87"/>
      <c r="C4" s="88"/>
      <c r="D4" s="97" t="s">
        <v>4</v>
      </c>
      <c r="E4" s="92" t="s">
        <v>5</v>
      </c>
      <c r="F4" s="92"/>
      <c r="G4" s="92"/>
      <c r="H4" s="92"/>
      <c r="I4" s="92"/>
      <c r="J4" s="92"/>
    </row>
    <row r="5" spans="1:44" x14ac:dyDescent="0.25">
      <c r="A5" s="101"/>
      <c r="B5" s="102"/>
      <c r="C5" s="103"/>
      <c r="D5" s="98"/>
      <c r="E5" s="2" t="s">
        <v>6</v>
      </c>
      <c r="F5" s="27" t="s">
        <v>7</v>
      </c>
      <c r="G5" s="111" t="s">
        <v>8</v>
      </c>
      <c r="H5" s="111"/>
      <c r="I5" s="111"/>
      <c r="J5" s="111"/>
    </row>
    <row r="6" spans="1:44" x14ac:dyDescent="0.25">
      <c r="A6" s="101"/>
      <c r="B6" s="102"/>
      <c r="C6" s="103"/>
      <c r="D6" s="98"/>
      <c r="E6" s="25">
        <v>1</v>
      </c>
      <c r="F6" s="25" t="s">
        <v>9</v>
      </c>
      <c r="G6" s="106" t="s">
        <v>10</v>
      </c>
      <c r="H6" s="106"/>
      <c r="I6" s="106"/>
      <c r="J6" s="106"/>
    </row>
    <row r="7" spans="1:44" ht="96" customHeight="1" x14ac:dyDescent="0.25">
      <c r="A7" s="101"/>
      <c r="B7" s="102"/>
      <c r="C7" s="103"/>
      <c r="D7" s="98"/>
      <c r="E7" s="25">
        <v>2</v>
      </c>
      <c r="F7" s="25" t="s">
        <v>11</v>
      </c>
      <c r="G7" s="106" t="s">
        <v>12</v>
      </c>
      <c r="H7" s="106"/>
      <c r="I7" s="106"/>
      <c r="J7" s="106"/>
    </row>
    <row r="8" spans="1:44" ht="57.75" customHeight="1" x14ac:dyDescent="0.25">
      <c r="A8" s="89"/>
      <c r="B8" s="90"/>
      <c r="C8" s="91"/>
      <c r="D8" s="99"/>
      <c r="E8" s="25">
        <v>3</v>
      </c>
      <c r="F8" s="25" t="s">
        <v>13</v>
      </c>
      <c r="G8" s="106" t="s">
        <v>14</v>
      </c>
      <c r="H8" s="106"/>
      <c r="I8" s="106"/>
      <c r="J8" s="106"/>
    </row>
    <row r="9" spans="1:44" ht="72" customHeight="1" x14ac:dyDescent="0.25">
      <c r="A9" s="52"/>
      <c r="B9" s="52"/>
      <c r="C9" s="52"/>
      <c r="D9" s="53"/>
      <c r="E9" s="25">
        <v>4</v>
      </c>
      <c r="F9" s="25" t="s">
        <v>15</v>
      </c>
      <c r="G9" s="106" t="s">
        <v>16</v>
      </c>
      <c r="H9" s="106"/>
      <c r="I9" s="106"/>
      <c r="J9" s="106"/>
    </row>
    <row r="10" spans="1:44" ht="56.25" customHeight="1" x14ac:dyDescent="0.25">
      <c r="A10" s="52"/>
      <c r="B10" s="52"/>
      <c r="C10" s="52"/>
      <c r="D10" s="53"/>
      <c r="E10" s="25">
        <v>5</v>
      </c>
      <c r="F10" s="25" t="s">
        <v>17</v>
      </c>
      <c r="G10" s="106" t="s">
        <v>18</v>
      </c>
      <c r="H10" s="106"/>
      <c r="I10" s="106"/>
      <c r="J10" s="106"/>
    </row>
    <row r="11" spans="1:44" ht="51" customHeight="1" x14ac:dyDescent="0.25">
      <c r="A11" s="52"/>
      <c r="B11" s="52"/>
      <c r="C11" s="52"/>
      <c r="D11" s="53"/>
      <c r="E11" s="57">
        <v>6</v>
      </c>
      <c r="F11" s="57" t="s">
        <v>161</v>
      </c>
      <c r="G11" s="106" t="s">
        <v>162</v>
      </c>
      <c r="H11" s="106"/>
      <c r="I11" s="106"/>
      <c r="J11" s="106"/>
    </row>
    <row r="13" spans="1:44" s="9" customFormat="1" ht="22.5" customHeight="1" x14ac:dyDescent="0.25">
      <c r="A13" s="92" t="s">
        <v>19</v>
      </c>
      <c r="B13" s="92"/>
      <c r="C13" s="86" t="s">
        <v>20</v>
      </c>
      <c r="D13" s="87"/>
      <c r="E13" s="88"/>
      <c r="F13" s="100" t="s">
        <v>21</v>
      </c>
      <c r="G13" s="100"/>
      <c r="H13" s="100"/>
      <c r="I13" s="100"/>
      <c r="J13" s="100"/>
      <c r="K13" s="100"/>
      <c r="L13" s="100"/>
      <c r="M13" s="100"/>
      <c r="N13" s="100"/>
      <c r="O13" s="100"/>
      <c r="P13" s="100"/>
      <c r="Q13" s="86" t="s">
        <v>22</v>
      </c>
      <c r="R13" s="87"/>
      <c r="S13" s="87"/>
      <c r="T13" s="88"/>
      <c r="U13" s="110" t="s">
        <v>23</v>
      </c>
      <c r="V13" s="110"/>
      <c r="W13" s="110"/>
      <c r="X13" s="110"/>
      <c r="Y13" s="110"/>
      <c r="Z13" s="112" t="s">
        <v>23</v>
      </c>
      <c r="AA13" s="112"/>
      <c r="AB13" s="112"/>
      <c r="AC13" s="112"/>
      <c r="AD13" s="112"/>
      <c r="AE13" s="113" t="s">
        <v>23</v>
      </c>
      <c r="AF13" s="113"/>
      <c r="AG13" s="113"/>
      <c r="AH13" s="113"/>
      <c r="AI13" s="113"/>
      <c r="AJ13" s="114" t="s">
        <v>23</v>
      </c>
      <c r="AK13" s="114"/>
      <c r="AL13" s="114"/>
      <c r="AM13" s="114"/>
      <c r="AN13" s="114"/>
      <c r="AO13" s="107" t="s">
        <v>24</v>
      </c>
      <c r="AP13" s="108"/>
      <c r="AQ13" s="108"/>
      <c r="AR13" s="109"/>
    </row>
    <row r="14" spans="1:44" ht="14.45" customHeight="1" x14ac:dyDescent="0.25">
      <c r="A14" s="92"/>
      <c r="B14" s="92"/>
      <c r="C14" s="89"/>
      <c r="D14" s="90"/>
      <c r="E14" s="91"/>
      <c r="F14" s="100"/>
      <c r="G14" s="100"/>
      <c r="H14" s="100"/>
      <c r="I14" s="100"/>
      <c r="J14" s="100"/>
      <c r="K14" s="100"/>
      <c r="L14" s="100"/>
      <c r="M14" s="100"/>
      <c r="N14" s="100"/>
      <c r="O14" s="100"/>
      <c r="P14" s="100"/>
      <c r="Q14" s="89"/>
      <c r="R14" s="90"/>
      <c r="S14" s="90"/>
      <c r="T14" s="91"/>
      <c r="U14" s="110" t="s">
        <v>25</v>
      </c>
      <c r="V14" s="110"/>
      <c r="W14" s="110"/>
      <c r="X14" s="110"/>
      <c r="Y14" s="110"/>
      <c r="Z14" s="112" t="s">
        <v>26</v>
      </c>
      <c r="AA14" s="112"/>
      <c r="AB14" s="112"/>
      <c r="AC14" s="112"/>
      <c r="AD14" s="112"/>
      <c r="AE14" s="113" t="s">
        <v>27</v>
      </c>
      <c r="AF14" s="113"/>
      <c r="AG14" s="113"/>
      <c r="AH14" s="113"/>
      <c r="AI14" s="113"/>
      <c r="AJ14" s="114" t="s">
        <v>28</v>
      </c>
      <c r="AK14" s="114"/>
      <c r="AL14" s="114"/>
      <c r="AM14" s="114"/>
      <c r="AN14" s="114"/>
      <c r="AO14" s="107" t="s">
        <v>29</v>
      </c>
      <c r="AP14" s="108"/>
      <c r="AQ14" s="108"/>
      <c r="AR14" s="109"/>
    </row>
    <row r="15" spans="1:44" ht="60" x14ac:dyDescent="0.25">
      <c r="A15" s="3" t="s">
        <v>30</v>
      </c>
      <c r="B15" s="3" t="s">
        <v>31</v>
      </c>
      <c r="C15" s="3" t="s">
        <v>32</v>
      </c>
      <c r="D15" s="3" t="s">
        <v>33</v>
      </c>
      <c r="E15" s="3" t="s">
        <v>34</v>
      </c>
      <c r="F15" s="20" t="s">
        <v>35</v>
      </c>
      <c r="G15" s="20" t="s">
        <v>36</v>
      </c>
      <c r="H15" s="20" t="s">
        <v>37</v>
      </c>
      <c r="I15" s="20" t="s">
        <v>38</v>
      </c>
      <c r="J15" s="20" t="s">
        <v>39</v>
      </c>
      <c r="K15" s="20" t="s">
        <v>40</v>
      </c>
      <c r="L15" s="20" t="s">
        <v>41</v>
      </c>
      <c r="M15" s="20" t="s">
        <v>42</v>
      </c>
      <c r="N15" s="20" t="s">
        <v>43</v>
      </c>
      <c r="O15" s="20" t="s">
        <v>44</v>
      </c>
      <c r="P15" s="20" t="s">
        <v>45</v>
      </c>
      <c r="Q15" s="3" t="s">
        <v>46</v>
      </c>
      <c r="R15" s="3" t="s">
        <v>47</v>
      </c>
      <c r="S15" s="3" t="s">
        <v>48</v>
      </c>
      <c r="T15" s="3" t="s">
        <v>49</v>
      </c>
      <c r="U15" s="4" t="s">
        <v>50</v>
      </c>
      <c r="V15" s="4" t="s">
        <v>51</v>
      </c>
      <c r="W15" s="4" t="s">
        <v>52</v>
      </c>
      <c r="X15" s="4" t="s">
        <v>53</v>
      </c>
      <c r="Y15" s="4" t="s">
        <v>54</v>
      </c>
      <c r="Z15" s="5" t="s">
        <v>50</v>
      </c>
      <c r="AA15" s="5" t="s">
        <v>51</v>
      </c>
      <c r="AB15" s="5" t="s">
        <v>52</v>
      </c>
      <c r="AC15" s="5" t="s">
        <v>53</v>
      </c>
      <c r="AD15" s="5" t="s">
        <v>54</v>
      </c>
      <c r="AE15" s="56" t="s">
        <v>50</v>
      </c>
      <c r="AF15" s="56" t="s">
        <v>51</v>
      </c>
      <c r="AG15" s="56" t="s">
        <v>52</v>
      </c>
      <c r="AH15" s="56" t="s">
        <v>53</v>
      </c>
      <c r="AI15" s="6" t="s">
        <v>54</v>
      </c>
      <c r="AJ15" s="7" t="s">
        <v>50</v>
      </c>
      <c r="AK15" s="7" t="s">
        <v>51</v>
      </c>
      <c r="AL15" s="7" t="s">
        <v>52</v>
      </c>
      <c r="AM15" s="7" t="s">
        <v>53</v>
      </c>
      <c r="AN15" s="7" t="s">
        <v>54</v>
      </c>
      <c r="AO15" s="8" t="s">
        <v>50</v>
      </c>
      <c r="AP15" s="8" t="s">
        <v>51</v>
      </c>
      <c r="AQ15" s="8" t="s">
        <v>52</v>
      </c>
      <c r="AR15" s="8" t="s">
        <v>55</v>
      </c>
    </row>
    <row r="16" spans="1:44" s="83" customFormat="1" ht="135" x14ac:dyDescent="0.25">
      <c r="A16" s="72">
        <v>7</v>
      </c>
      <c r="B16" s="73" t="s">
        <v>56</v>
      </c>
      <c r="C16" s="28">
        <v>1</v>
      </c>
      <c r="D16" s="74" t="s">
        <v>57</v>
      </c>
      <c r="E16" s="75" t="s">
        <v>58</v>
      </c>
      <c r="F16" s="75" t="s">
        <v>59</v>
      </c>
      <c r="G16" s="76" t="s">
        <v>60</v>
      </c>
      <c r="H16" s="77">
        <v>0</v>
      </c>
      <c r="I16" s="28" t="s">
        <v>61</v>
      </c>
      <c r="J16" s="78" t="s">
        <v>62</v>
      </c>
      <c r="K16" s="78">
        <v>1</v>
      </c>
      <c r="L16" s="78">
        <v>1</v>
      </c>
      <c r="M16" s="78">
        <v>1</v>
      </c>
      <c r="N16" s="78">
        <v>1</v>
      </c>
      <c r="O16" s="78">
        <f t="shared" ref="O16:O21" si="0">SUM(K16:N16)</f>
        <v>4</v>
      </c>
      <c r="P16" s="28" t="s">
        <v>63</v>
      </c>
      <c r="Q16" s="28" t="s">
        <v>64</v>
      </c>
      <c r="R16" s="28" t="s">
        <v>65</v>
      </c>
      <c r="S16" s="28" t="s">
        <v>66</v>
      </c>
      <c r="T16" s="28" t="s">
        <v>67</v>
      </c>
      <c r="U16" s="78">
        <f t="shared" ref="U16:U21" si="1">K16</f>
        <v>1</v>
      </c>
      <c r="V16" s="28">
        <v>1</v>
      </c>
      <c r="W16" s="79">
        <f t="shared" ref="W16:W21" si="2">IF(V16/U16&gt;100%,100%,V16/U16)</f>
        <v>1</v>
      </c>
      <c r="X16" s="76" t="s">
        <v>68</v>
      </c>
      <c r="Y16" s="76" t="s">
        <v>69</v>
      </c>
      <c r="Z16" s="78">
        <f t="shared" ref="Z16:Z21" si="3">L16</f>
        <v>1</v>
      </c>
      <c r="AA16" s="28">
        <v>1</v>
      </c>
      <c r="AB16" s="79">
        <f t="shared" ref="AB16:AB21" si="4">IF(AA16/Z16&gt;100%,100%,AA16/Z16)</f>
        <v>1</v>
      </c>
      <c r="AC16" s="76" t="s">
        <v>70</v>
      </c>
      <c r="AD16" s="76" t="s">
        <v>71</v>
      </c>
      <c r="AE16" s="78">
        <f>M16</f>
        <v>1</v>
      </c>
      <c r="AF16" s="28">
        <v>1</v>
      </c>
      <c r="AG16" s="79">
        <f t="shared" ref="AG16:AG21" si="5">IF(AF16/AE16&gt;100%,100%,AF16/AE16)</f>
        <v>1</v>
      </c>
      <c r="AH16" s="80" t="s">
        <v>156</v>
      </c>
      <c r="AI16" s="76" t="s">
        <v>148</v>
      </c>
      <c r="AJ16" s="81">
        <f t="shared" ref="AJ16:AJ21" si="6">N16</f>
        <v>1</v>
      </c>
      <c r="AK16" s="82"/>
      <c r="AL16" s="79">
        <f t="shared" ref="AL16:AL21" si="7">IF(AK16/AJ16&gt;100%,100%,AK16/AJ16)</f>
        <v>0</v>
      </c>
      <c r="AM16" s="76"/>
      <c r="AN16" s="76"/>
      <c r="AO16" s="78">
        <f t="shared" ref="AO16:AO21" si="8">O16</f>
        <v>4</v>
      </c>
      <c r="AP16" s="28">
        <f>V16+AA16+AF16</f>
        <v>3</v>
      </c>
      <c r="AQ16" s="79">
        <f t="shared" ref="AQ16:AQ21" si="9">IF(AP16/AO16&gt;100%,100%,AP16/AO16)</f>
        <v>0.75</v>
      </c>
      <c r="AR16" s="80" t="s">
        <v>155</v>
      </c>
    </row>
    <row r="17" spans="1:44" s="83" customFormat="1" ht="135" x14ac:dyDescent="0.25">
      <c r="A17" s="72">
        <v>7</v>
      </c>
      <c r="B17" s="73" t="s">
        <v>56</v>
      </c>
      <c r="C17" s="28">
        <v>2</v>
      </c>
      <c r="D17" s="84" t="s">
        <v>72</v>
      </c>
      <c r="E17" s="75" t="s">
        <v>58</v>
      </c>
      <c r="F17" s="75" t="s">
        <v>59</v>
      </c>
      <c r="G17" s="76" t="s">
        <v>60</v>
      </c>
      <c r="H17" s="77">
        <v>0</v>
      </c>
      <c r="I17" s="28" t="s">
        <v>61</v>
      </c>
      <c r="J17" s="78" t="s">
        <v>62</v>
      </c>
      <c r="K17" s="78">
        <v>1</v>
      </c>
      <c r="L17" s="78">
        <v>1</v>
      </c>
      <c r="M17" s="78">
        <v>1</v>
      </c>
      <c r="N17" s="78">
        <v>1</v>
      </c>
      <c r="O17" s="78">
        <f t="shared" si="0"/>
        <v>4</v>
      </c>
      <c r="P17" s="28" t="s">
        <v>63</v>
      </c>
      <c r="Q17" s="28" t="s">
        <v>64</v>
      </c>
      <c r="R17" s="28" t="s">
        <v>65</v>
      </c>
      <c r="S17" s="28" t="s">
        <v>66</v>
      </c>
      <c r="T17" s="28" t="s">
        <v>67</v>
      </c>
      <c r="U17" s="78">
        <f t="shared" si="1"/>
        <v>1</v>
      </c>
      <c r="V17" s="28">
        <v>1</v>
      </c>
      <c r="W17" s="79">
        <f t="shared" si="2"/>
        <v>1</v>
      </c>
      <c r="X17" s="84" t="s">
        <v>73</v>
      </c>
      <c r="Y17" s="76" t="s">
        <v>74</v>
      </c>
      <c r="Z17" s="78">
        <f t="shared" si="3"/>
        <v>1</v>
      </c>
      <c r="AA17" s="28">
        <v>1</v>
      </c>
      <c r="AB17" s="79">
        <f t="shared" si="4"/>
        <v>1</v>
      </c>
      <c r="AC17" s="76" t="s">
        <v>75</v>
      </c>
      <c r="AD17" s="76" t="s">
        <v>71</v>
      </c>
      <c r="AE17" s="78">
        <f t="shared" ref="AE17:AE21" si="10">M17</f>
        <v>1</v>
      </c>
      <c r="AF17" s="28">
        <v>1</v>
      </c>
      <c r="AG17" s="79">
        <f t="shared" si="5"/>
        <v>1</v>
      </c>
      <c r="AH17" s="80" t="s">
        <v>157</v>
      </c>
      <c r="AI17" s="76" t="s">
        <v>148</v>
      </c>
      <c r="AJ17" s="81">
        <f t="shared" si="6"/>
        <v>1</v>
      </c>
      <c r="AK17" s="82"/>
      <c r="AL17" s="79">
        <f t="shared" si="7"/>
        <v>0</v>
      </c>
      <c r="AM17" s="76"/>
      <c r="AN17" s="76"/>
      <c r="AO17" s="78">
        <f t="shared" si="8"/>
        <v>4</v>
      </c>
      <c r="AP17" s="28">
        <f>V17+AA17+AF17</f>
        <v>3</v>
      </c>
      <c r="AQ17" s="79">
        <f t="shared" si="9"/>
        <v>0.75</v>
      </c>
      <c r="AR17" s="84" t="s">
        <v>158</v>
      </c>
    </row>
    <row r="18" spans="1:44" s="83" customFormat="1" ht="105" x14ac:dyDescent="0.25">
      <c r="A18" s="72">
        <v>7</v>
      </c>
      <c r="B18" s="73" t="s">
        <v>56</v>
      </c>
      <c r="C18" s="28">
        <v>3</v>
      </c>
      <c r="D18" s="85" t="s">
        <v>76</v>
      </c>
      <c r="E18" s="75" t="s">
        <v>58</v>
      </c>
      <c r="F18" s="75" t="s">
        <v>77</v>
      </c>
      <c r="G18" s="76" t="s">
        <v>78</v>
      </c>
      <c r="H18" s="77">
        <v>0</v>
      </c>
      <c r="I18" s="28" t="s">
        <v>61</v>
      </c>
      <c r="J18" s="28" t="s">
        <v>79</v>
      </c>
      <c r="K18" s="78">
        <v>0</v>
      </c>
      <c r="L18" s="78">
        <v>0</v>
      </c>
      <c r="M18" s="78">
        <v>1</v>
      </c>
      <c r="N18" s="78">
        <v>1</v>
      </c>
      <c r="O18" s="78">
        <f t="shared" si="0"/>
        <v>2</v>
      </c>
      <c r="P18" s="28" t="s">
        <v>63</v>
      </c>
      <c r="Q18" s="28" t="s">
        <v>80</v>
      </c>
      <c r="R18" s="28" t="s">
        <v>65</v>
      </c>
      <c r="S18" s="28" t="s">
        <v>66</v>
      </c>
      <c r="T18" s="28" t="s">
        <v>67</v>
      </c>
      <c r="U18" s="78" t="s">
        <v>81</v>
      </c>
      <c r="V18" s="78" t="s">
        <v>81</v>
      </c>
      <c r="W18" s="78" t="s">
        <v>81</v>
      </c>
      <c r="X18" s="77" t="s">
        <v>82</v>
      </c>
      <c r="Y18" s="78" t="s">
        <v>81</v>
      </c>
      <c r="Z18" s="78">
        <f t="shared" si="3"/>
        <v>0</v>
      </c>
      <c r="AA18" s="78" t="s">
        <v>81</v>
      </c>
      <c r="AB18" s="78" t="s">
        <v>81</v>
      </c>
      <c r="AC18" s="77" t="s">
        <v>83</v>
      </c>
      <c r="AD18" s="78" t="s">
        <v>81</v>
      </c>
      <c r="AE18" s="78">
        <f t="shared" si="10"/>
        <v>1</v>
      </c>
      <c r="AF18" s="28">
        <v>1</v>
      </c>
      <c r="AG18" s="79">
        <f t="shared" si="5"/>
        <v>1</v>
      </c>
      <c r="AH18" s="80" t="s">
        <v>149</v>
      </c>
      <c r="AI18" s="76" t="s">
        <v>150</v>
      </c>
      <c r="AJ18" s="81">
        <f t="shared" si="6"/>
        <v>1</v>
      </c>
      <c r="AK18" s="82"/>
      <c r="AL18" s="79">
        <f t="shared" si="7"/>
        <v>0</v>
      </c>
      <c r="AM18" s="76"/>
      <c r="AN18" s="76"/>
      <c r="AO18" s="78">
        <f t="shared" si="8"/>
        <v>2</v>
      </c>
      <c r="AP18" s="78">
        <f>AF18+AK18</f>
        <v>1</v>
      </c>
      <c r="AQ18" s="79">
        <f t="shared" si="9"/>
        <v>0.5</v>
      </c>
      <c r="AR18" s="80" t="s">
        <v>149</v>
      </c>
    </row>
    <row r="19" spans="1:44" s="83" customFormat="1" ht="120" x14ac:dyDescent="0.25">
      <c r="A19" s="72">
        <v>7</v>
      </c>
      <c r="B19" s="73" t="s">
        <v>56</v>
      </c>
      <c r="C19" s="28">
        <v>4</v>
      </c>
      <c r="D19" s="85" t="s">
        <v>84</v>
      </c>
      <c r="E19" s="28" t="s">
        <v>58</v>
      </c>
      <c r="F19" s="75" t="s">
        <v>77</v>
      </c>
      <c r="G19" s="76" t="s">
        <v>85</v>
      </c>
      <c r="H19" s="77">
        <v>0</v>
      </c>
      <c r="I19" s="28" t="s">
        <v>61</v>
      </c>
      <c r="J19" s="28" t="s">
        <v>79</v>
      </c>
      <c r="K19" s="78">
        <v>0</v>
      </c>
      <c r="L19" s="78">
        <v>1</v>
      </c>
      <c r="M19" s="78">
        <v>1</v>
      </c>
      <c r="N19" s="78">
        <v>0</v>
      </c>
      <c r="O19" s="78">
        <f t="shared" si="0"/>
        <v>2</v>
      </c>
      <c r="P19" s="28" t="s">
        <v>63</v>
      </c>
      <c r="Q19" s="28" t="s">
        <v>80</v>
      </c>
      <c r="R19" s="28" t="s">
        <v>65</v>
      </c>
      <c r="S19" s="28" t="s">
        <v>66</v>
      </c>
      <c r="T19" s="28" t="s">
        <v>67</v>
      </c>
      <c r="U19" s="78" t="s">
        <v>81</v>
      </c>
      <c r="V19" s="78" t="s">
        <v>81</v>
      </c>
      <c r="W19" s="78" t="s">
        <v>81</v>
      </c>
      <c r="X19" s="77" t="s">
        <v>82</v>
      </c>
      <c r="Y19" s="78" t="s">
        <v>81</v>
      </c>
      <c r="Z19" s="78">
        <f t="shared" si="3"/>
        <v>1</v>
      </c>
      <c r="AA19" s="28">
        <v>1</v>
      </c>
      <c r="AB19" s="79">
        <f t="shared" si="4"/>
        <v>1</v>
      </c>
      <c r="AC19" s="76" t="s">
        <v>86</v>
      </c>
      <c r="AD19" s="76" t="s">
        <v>87</v>
      </c>
      <c r="AE19" s="78">
        <f t="shared" si="10"/>
        <v>1</v>
      </c>
      <c r="AF19" s="28">
        <v>1</v>
      </c>
      <c r="AG19" s="79">
        <f t="shared" si="5"/>
        <v>1</v>
      </c>
      <c r="AH19" s="80" t="s">
        <v>151</v>
      </c>
      <c r="AI19" s="76" t="s">
        <v>150</v>
      </c>
      <c r="AJ19" s="81">
        <f t="shared" si="6"/>
        <v>0</v>
      </c>
      <c r="AK19" s="82"/>
      <c r="AL19" s="79" t="e">
        <f t="shared" si="7"/>
        <v>#DIV/0!</v>
      </c>
      <c r="AM19" s="76"/>
      <c r="AN19" s="76"/>
      <c r="AO19" s="78">
        <f t="shared" si="8"/>
        <v>2</v>
      </c>
      <c r="AP19" s="28">
        <v>1</v>
      </c>
      <c r="AQ19" s="79">
        <f t="shared" si="9"/>
        <v>0.5</v>
      </c>
      <c r="AR19" s="80" t="s">
        <v>86</v>
      </c>
    </row>
    <row r="20" spans="1:44" s="83" customFormat="1" ht="105" x14ac:dyDescent="0.25">
      <c r="A20" s="72">
        <v>7</v>
      </c>
      <c r="B20" s="73" t="s">
        <v>56</v>
      </c>
      <c r="C20" s="28">
        <v>5</v>
      </c>
      <c r="D20" s="85" t="s">
        <v>88</v>
      </c>
      <c r="E20" s="75" t="s">
        <v>58</v>
      </c>
      <c r="F20" s="75" t="s">
        <v>89</v>
      </c>
      <c r="G20" s="76" t="s">
        <v>90</v>
      </c>
      <c r="H20" s="77">
        <v>0</v>
      </c>
      <c r="I20" s="28" t="s">
        <v>61</v>
      </c>
      <c r="J20" s="28" t="s">
        <v>91</v>
      </c>
      <c r="K20" s="78">
        <v>1</v>
      </c>
      <c r="L20" s="78">
        <v>1</v>
      </c>
      <c r="M20" s="78">
        <v>1</v>
      </c>
      <c r="N20" s="78">
        <v>1</v>
      </c>
      <c r="O20" s="78">
        <f t="shared" si="0"/>
        <v>4</v>
      </c>
      <c r="P20" s="28" t="s">
        <v>63</v>
      </c>
      <c r="Q20" s="28" t="s">
        <v>80</v>
      </c>
      <c r="R20" s="28" t="s">
        <v>65</v>
      </c>
      <c r="S20" s="28" t="s">
        <v>66</v>
      </c>
      <c r="T20" s="28" t="s">
        <v>67</v>
      </c>
      <c r="U20" s="78">
        <f t="shared" si="1"/>
        <v>1</v>
      </c>
      <c r="V20" s="28">
        <v>1</v>
      </c>
      <c r="W20" s="79">
        <f t="shared" si="2"/>
        <v>1</v>
      </c>
      <c r="X20" s="76" t="s">
        <v>92</v>
      </c>
      <c r="Y20" s="76" t="s">
        <v>69</v>
      </c>
      <c r="Z20" s="78">
        <f t="shared" si="3"/>
        <v>1</v>
      </c>
      <c r="AA20" s="28">
        <v>1</v>
      </c>
      <c r="AB20" s="79">
        <f t="shared" si="4"/>
        <v>1</v>
      </c>
      <c r="AC20" s="76" t="s">
        <v>93</v>
      </c>
      <c r="AD20" s="76" t="s">
        <v>87</v>
      </c>
      <c r="AE20" s="78">
        <f t="shared" si="10"/>
        <v>1</v>
      </c>
      <c r="AF20" s="28">
        <v>1</v>
      </c>
      <c r="AG20" s="79">
        <f t="shared" si="5"/>
        <v>1</v>
      </c>
      <c r="AH20" s="80" t="s">
        <v>152</v>
      </c>
      <c r="AI20" s="76" t="s">
        <v>153</v>
      </c>
      <c r="AJ20" s="81">
        <f t="shared" si="6"/>
        <v>1</v>
      </c>
      <c r="AK20" s="82"/>
      <c r="AL20" s="79">
        <f t="shared" si="7"/>
        <v>0</v>
      </c>
      <c r="AM20" s="76"/>
      <c r="AN20" s="76"/>
      <c r="AO20" s="78">
        <f t="shared" si="8"/>
        <v>4</v>
      </c>
      <c r="AP20" s="28">
        <f>V20+AA20+AF20+AK20</f>
        <v>3</v>
      </c>
      <c r="AQ20" s="79">
        <f t="shared" si="9"/>
        <v>0.75</v>
      </c>
      <c r="AR20" s="80" t="s">
        <v>94</v>
      </c>
    </row>
    <row r="21" spans="1:44" s="83" customFormat="1" ht="180" x14ac:dyDescent="0.25">
      <c r="A21" s="72">
        <v>7</v>
      </c>
      <c r="B21" s="73" t="s">
        <v>56</v>
      </c>
      <c r="C21" s="28">
        <v>6</v>
      </c>
      <c r="D21" s="85" t="s">
        <v>95</v>
      </c>
      <c r="E21" s="28" t="s">
        <v>58</v>
      </c>
      <c r="F21" s="75" t="s">
        <v>89</v>
      </c>
      <c r="G21" s="76" t="s">
        <v>96</v>
      </c>
      <c r="H21" s="77">
        <v>0</v>
      </c>
      <c r="I21" s="28" t="s">
        <v>61</v>
      </c>
      <c r="J21" s="28" t="s">
        <v>91</v>
      </c>
      <c r="K21" s="78">
        <v>1</v>
      </c>
      <c r="L21" s="78">
        <v>1</v>
      </c>
      <c r="M21" s="78">
        <v>1</v>
      </c>
      <c r="N21" s="78">
        <v>1</v>
      </c>
      <c r="O21" s="78">
        <f t="shared" si="0"/>
        <v>4</v>
      </c>
      <c r="P21" s="28" t="s">
        <v>63</v>
      </c>
      <c r="Q21" s="28" t="s">
        <v>80</v>
      </c>
      <c r="R21" s="28" t="s">
        <v>65</v>
      </c>
      <c r="S21" s="28" t="s">
        <v>66</v>
      </c>
      <c r="T21" s="28" t="s">
        <v>67</v>
      </c>
      <c r="U21" s="78">
        <f t="shared" si="1"/>
        <v>1</v>
      </c>
      <c r="V21" s="28">
        <v>1</v>
      </c>
      <c r="W21" s="79">
        <f t="shared" si="2"/>
        <v>1</v>
      </c>
      <c r="X21" s="76" t="s">
        <v>92</v>
      </c>
      <c r="Y21" s="76" t="s">
        <v>69</v>
      </c>
      <c r="Z21" s="78">
        <f t="shared" si="3"/>
        <v>1</v>
      </c>
      <c r="AA21" s="28">
        <v>1</v>
      </c>
      <c r="AB21" s="79">
        <f t="shared" si="4"/>
        <v>1</v>
      </c>
      <c r="AC21" s="76" t="s">
        <v>97</v>
      </c>
      <c r="AD21" s="76" t="s">
        <v>98</v>
      </c>
      <c r="AE21" s="78">
        <f t="shared" si="10"/>
        <v>1</v>
      </c>
      <c r="AF21" s="28">
        <v>1</v>
      </c>
      <c r="AG21" s="79">
        <f t="shared" si="5"/>
        <v>1</v>
      </c>
      <c r="AH21" s="80" t="s">
        <v>154</v>
      </c>
      <c r="AI21" s="76" t="s">
        <v>153</v>
      </c>
      <c r="AJ21" s="81">
        <f t="shared" si="6"/>
        <v>1</v>
      </c>
      <c r="AK21" s="82"/>
      <c r="AL21" s="79">
        <f t="shared" si="7"/>
        <v>0</v>
      </c>
      <c r="AM21" s="76"/>
      <c r="AN21" s="76"/>
      <c r="AO21" s="78">
        <f t="shared" si="8"/>
        <v>4</v>
      </c>
      <c r="AP21" s="28">
        <f>V21+AA21+AF21+AK21</f>
        <v>3</v>
      </c>
      <c r="AQ21" s="79">
        <f t="shared" si="9"/>
        <v>0.75</v>
      </c>
      <c r="AR21" s="80" t="s">
        <v>94</v>
      </c>
    </row>
    <row r="22" spans="1:44" s="10" customFormat="1" ht="15.75" x14ac:dyDescent="0.25">
      <c r="A22" s="15"/>
      <c r="B22" s="15"/>
      <c r="C22" s="15"/>
      <c r="D22" s="18" t="s">
        <v>99</v>
      </c>
      <c r="E22" s="15"/>
      <c r="F22" s="15"/>
      <c r="G22" s="15"/>
      <c r="H22" s="15"/>
      <c r="I22" s="15"/>
      <c r="J22" s="15"/>
      <c r="K22" s="19"/>
      <c r="L22" s="19"/>
      <c r="M22" s="19"/>
      <c r="N22" s="19"/>
      <c r="O22" s="19"/>
      <c r="P22" s="15"/>
      <c r="Q22" s="15"/>
      <c r="R22" s="15"/>
      <c r="S22" s="15"/>
      <c r="T22" s="15"/>
      <c r="U22" s="43"/>
      <c r="V22" s="43"/>
      <c r="W22" s="47">
        <f>AVERAGE(W16:W21)*80%</f>
        <v>0.8</v>
      </c>
      <c r="X22" s="15"/>
      <c r="Y22" s="15"/>
      <c r="Z22" s="43"/>
      <c r="AA22" s="43"/>
      <c r="AB22" s="47">
        <f>AVERAGE(AB16:AB21)*80%</f>
        <v>0.8</v>
      </c>
      <c r="AC22" s="15"/>
      <c r="AD22" s="15"/>
      <c r="AE22" s="43"/>
      <c r="AF22" s="43"/>
      <c r="AG22" s="47">
        <f>AVERAGE(AG16:AG21)*80%</f>
        <v>0.8</v>
      </c>
      <c r="AH22" s="59"/>
      <c r="AI22" s="15"/>
      <c r="AJ22" s="19"/>
      <c r="AK22" s="19"/>
      <c r="AL22" s="19" t="e">
        <f>AVERAGE(AL16:AL21)*80%</f>
        <v>#DIV/0!</v>
      </c>
      <c r="AM22" s="15"/>
      <c r="AN22" s="15"/>
      <c r="AO22" s="43"/>
      <c r="AP22" s="43"/>
      <c r="AQ22" s="47">
        <f>AVERAGE(AQ16:AQ21)*80%</f>
        <v>0.53333333333333333</v>
      </c>
      <c r="AR22" s="59"/>
    </row>
    <row r="23" spans="1:44" s="70" customFormat="1" ht="390" x14ac:dyDescent="0.25">
      <c r="A23" s="30">
        <v>7</v>
      </c>
      <c r="B23" s="31" t="s">
        <v>56</v>
      </c>
      <c r="C23" s="30" t="s">
        <v>100</v>
      </c>
      <c r="D23" s="31" t="s">
        <v>101</v>
      </c>
      <c r="E23" s="31" t="s">
        <v>102</v>
      </c>
      <c r="F23" s="31" t="s">
        <v>103</v>
      </c>
      <c r="G23" s="31" t="s">
        <v>104</v>
      </c>
      <c r="H23" s="62"/>
      <c r="I23" s="31" t="s">
        <v>105</v>
      </c>
      <c r="J23" s="32" t="s">
        <v>106</v>
      </c>
      <c r="K23" s="33" t="s">
        <v>81</v>
      </c>
      <c r="L23" s="33">
        <v>0.8</v>
      </c>
      <c r="M23" s="33" t="s">
        <v>81</v>
      </c>
      <c r="N23" s="33">
        <v>0.8</v>
      </c>
      <c r="O23" s="33">
        <f>AVERAGE(L23,N23)</f>
        <v>0.8</v>
      </c>
      <c r="P23" s="34" t="s">
        <v>63</v>
      </c>
      <c r="Q23" s="31" t="s">
        <v>107</v>
      </c>
      <c r="R23" s="31" t="s">
        <v>107</v>
      </c>
      <c r="S23" s="31" t="s">
        <v>108</v>
      </c>
      <c r="T23" s="35" t="s">
        <v>109</v>
      </c>
      <c r="U23" s="63" t="str">
        <f>K23</f>
        <v>No programada</v>
      </c>
      <c r="V23" s="64" t="s">
        <v>81</v>
      </c>
      <c r="W23" s="65" t="s">
        <v>81</v>
      </c>
      <c r="X23" s="62" t="s">
        <v>82</v>
      </c>
      <c r="Y23" s="62" t="s">
        <v>81</v>
      </c>
      <c r="Z23" s="65">
        <f>L23</f>
        <v>0.8</v>
      </c>
      <c r="AA23" s="66">
        <v>0.81</v>
      </c>
      <c r="AB23" s="65">
        <f>IF(AA23/Z23&gt;100%,100%,AA23/Z23)</f>
        <v>1</v>
      </c>
      <c r="AC23" s="62" t="s">
        <v>110</v>
      </c>
      <c r="AD23" s="62" t="s">
        <v>111</v>
      </c>
      <c r="AE23" s="65" t="str">
        <f>M23</f>
        <v>No programada</v>
      </c>
      <c r="AF23" s="64" t="s">
        <v>81</v>
      </c>
      <c r="AG23" s="65" t="s">
        <v>81</v>
      </c>
      <c r="AH23" s="67" t="s">
        <v>81</v>
      </c>
      <c r="AI23" s="62" t="s">
        <v>81</v>
      </c>
      <c r="AJ23" s="68">
        <f>N23</f>
        <v>0.8</v>
      </c>
      <c r="AK23" s="62"/>
      <c r="AL23" s="65">
        <f>IF(AK23/AJ23&gt;100%,100%,AK23/AJ23)</f>
        <v>0</v>
      </c>
      <c r="AM23" s="62"/>
      <c r="AN23" s="62"/>
      <c r="AO23" s="65">
        <f>O23</f>
        <v>0.8</v>
      </c>
      <c r="AP23" s="69">
        <v>0.40500000000000003</v>
      </c>
      <c r="AQ23" s="69">
        <f>IF(AP23/AO23&gt;100%,100%,AP23/AO23)</f>
        <v>0.50624999999999998</v>
      </c>
      <c r="AR23" s="67" t="s">
        <v>110</v>
      </c>
    </row>
    <row r="24" spans="1:44" s="70" customFormat="1" ht="147" customHeight="1" x14ac:dyDescent="0.25">
      <c r="A24" s="36">
        <v>7</v>
      </c>
      <c r="B24" s="34" t="s">
        <v>56</v>
      </c>
      <c r="C24" s="36" t="s">
        <v>112</v>
      </c>
      <c r="D24" s="34" t="s">
        <v>113</v>
      </c>
      <c r="E24" s="34" t="s">
        <v>102</v>
      </c>
      <c r="F24" s="34" t="s">
        <v>114</v>
      </c>
      <c r="G24" s="34" t="s">
        <v>115</v>
      </c>
      <c r="H24" s="62"/>
      <c r="I24" s="34" t="s">
        <v>61</v>
      </c>
      <c r="J24" s="37" t="s">
        <v>116</v>
      </c>
      <c r="K24" s="40">
        <v>0.24</v>
      </c>
      <c r="L24" s="40">
        <v>0.27</v>
      </c>
      <c r="M24" s="40">
        <v>0.4</v>
      </c>
      <c r="N24" s="40">
        <v>0.09</v>
      </c>
      <c r="O24" s="38">
        <f>SUM(K24:N24)</f>
        <v>1</v>
      </c>
      <c r="P24" s="34" t="s">
        <v>63</v>
      </c>
      <c r="Q24" s="34" t="s">
        <v>117</v>
      </c>
      <c r="R24" s="34" t="s">
        <v>117</v>
      </c>
      <c r="S24" s="31" t="s">
        <v>108</v>
      </c>
      <c r="T24" s="39" t="s">
        <v>118</v>
      </c>
      <c r="U24" s="69">
        <v>0.24</v>
      </c>
      <c r="V24" s="71">
        <v>0.24</v>
      </c>
      <c r="W24" s="65">
        <f>IF(V24/U24&gt;100%,100%,V24/U24)</f>
        <v>1</v>
      </c>
      <c r="X24" s="62" t="s">
        <v>119</v>
      </c>
      <c r="Y24" s="62" t="s">
        <v>120</v>
      </c>
      <c r="Z24" s="69">
        <v>0.27</v>
      </c>
      <c r="AA24" s="71">
        <v>0.27</v>
      </c>
      <c r="AB24" s="65">
        <f>IF(AA24/Z24&gt;100%,100%,AA24/Z24)</f>
        <v>1</v>
      </c>
      <c r="AC24" s="62" t="s">
        <v>121</v>
      </c>
      <c r="AD24" s="62" t="s">
        <v>120</v>
      </c>
      <c r="AE24" s="65">
        <f>M24</f>
        <v>0.4</v>
      </c>
      <c r="AF24" s="66">
        <v>0.4</v>
      </c>
      <c r="AG24" s="65">
        <f>IF(AF24/AE24&gt;100%,100%,AF24/AE24)</f>
        <v>1</v>
      </c>
      <c r="AH24" s="67" t="s">
        <v>159</v>
      </c>
      <c r="AI24" s="62" t="s">
        <v>160</v>
      </c>
      <c r="AJ24" s="68">
        <f>N24</f>
        <v>0.09</v>
      </c>
      <c r="AK24" s="62"/>
      <c r="AL24" s="65">
        <f>IF(AK24/AJ24&gt;100%,100%,AK24/AJ24)</f>
        <v>0</v>
      </c>
      <c r="AM24" s="62"/>
      <c r="AN24" s="62"/>
      <c r="AO24" s="65">
        <f>O24</f>
        <v>1</v>
      </c>
      <c r="AP24" s="71">
        <f>V24+AA24+AF24</f>
        <v>0.91</v>
      </c>
      <c r="AQ24" s="69">
        <f>IF(AP24/AO24&gt;100%,100%,AP24/AO24)</f>
        <v>0.91</v>
      </c>
      <c r="AR24" s="67" t="s">
        <v>122</v>
      </c>
    </row>
    <row r="25" spans="1:44" s="70" customFormat="1" ht="105" x14ac:dyDescent="0.25">
      <c r="A25" s="36">
        <v>7</v>
      </c>
      <c r="B25" s="34" t="s">
        <v>56</v>
      </c>
      <c r="C25" s="36" t="s">
        <v>123</v>
      </c>
      <c r="D25" s="34" t="s">
        <v>124</v>
      </c>
      <c r="E25" s="34" t="s">
        <v>102</v>
      </c>
      <c r="F25" s="34" t="s">
        <v>125</v>
      </c>
      <c r="G25" s="34" t="s">
        <v>126</v>
      </c>
      <c r="H25" s="62"/>
      <c r="I25" s="34" t="s">
        <v>61</v>
      </c>
      <c r="J25" s="37" t="s">
        <v>127</v>
      </c>
      <c r="K25" s="38">
        <v>1</v>
      </c>
      <c r="L25" s="38" t="s">
        <v>81</v>
      </c>
      <c r="M25" s="38" t="s">
        <v>81</v>
      </c>
      <c r="N25" s="38">
        <v>1</v>
      </c>
      <c r="O25" s="38">
        <v>1</v>
      </c>
      <c r="P25" s="34" t="s">
        <v>63</v>
      </c>
      <c r="Q25" s="34" t="s">
        <v>128</v>
      </c>
      <c r="R25" s="34" t="s">
        <v>129</v>
      </c>
      <c r="S25" s="31" t="s">
        <v>108</v>
      </c>
      <c r="T25" s="39" t="s">
        <v>130</v>
      </c>
      <c r="U25" s="65">
        <f>K25</f>
        <v>1</v>
      </c>
      <c r="V25" s="65">
        <v>1</v>
      </c>
      <c r="W25" s="65">
        <f>IF(V25/U25&gt;100%,100%,V25/U25)</f>
        <v>1</v>
      </c>
      <c r="X25" s="62" t="s">
        <v>131</v>
      </c>
      <c r="Y25" s="62" t="s">
        <v>132</v>
      </c>
      <c r="Z25" s="65" t="str">
        <f>L25</f>
        <v>No programada</v>
      </c>
      <c r="AA25" s="64" t="s">
        <v>81</v>
      </c>
      <c r="AB25" s="64" t="s">
        <v>81</v>
      </c>
      <c r="AC25" s="62" t="s">
        <v>83</v>
      </c>
      <c r="AD25" s="64" t="s">
        <v>81</v>
      </c>
      <c r="AE25" s="65" t="str">
        <f>M25</f>
        <v>No programada</v>
      </c>
      <c r="AF25" s="64" t="s">
        <v>81</v>
      </c>
      <c r="AG25" s="65" t="s">
        <v>81</v>
      </c>
      <c r="AH25" s="67" t="s">
        <v>81</v>
      </c>
      <c r="AI25" s="62" t="s">
        <v>81</v>
      </c>
      <c r="AJ25" s="68">
        <f>N25</f>
        <v>1</v>
      </c>
      <c r="AK25" s="62"/>
      <c r="AL25" s="65">
        <f>IF(AK25/AJ25&gt;100%,100%,AK25/AJ25)</f>
        <v>0</v>
      </c>
      <c r="AM25" s="62"/>
      <c r="AN25" s="62"/>
      <c r="AO25" s="65">
        <f>O25</f>
        <v>1</v>
      </c>
      <c r="AP25" s="65">
        <v>0.5</v>
      </c>
      <c r="AQ25" s="65">
        <f>IF(AP25/AO25&gt;100%,100%,AP25/AO25)</f>
        <v>0.5</v>
      </c>
      <c r="AR25" s="67" t="s">
        <v>131</v>
      </c>
    </row>
    <row r="26" spans="1:44" s="49" customFormat="1" ht="15.75" x14ac:dyDescent="0.25">
      <c r="A26" s="16"/>
      <c r="B26" s="16"/>
      <c r="C26" s="16"/>
      <c r="D26" s="16" t="s">
        <v>133</v>
      </c>
      <c r="E26" s="16"/>
      <c r="F26" s="16"/>
      <c r="G26" s="16"/>
      <c r="H26" s="16"/>
      <c r="I26" s="16"/>
      <c r="J26" s="16"/>
      <c r="K26" s="17"/>
      <c r="L26" s="17"/>
      <c r="M26" s="17"/>
      <c r="N26" s="17"/>
      <c r="O26" s="17"/>
      <c r="P26" s="16"/>
      <c r="Q26" s="16"/>
      <c r="R26" s="16"/>
      <c r="S26" s="16"/>
      <c r="T26" s="16"/>
      <c r="U26" s="44"/>
      <c r="V26" s="48"/>
      <c r="W26" s="50">
        <f>AVERAGE(W23:W25)*20%</f>
        <v>0.2</v>
      </c>
      <c r="X26" s="16"/>
      <c r="Y26" s="16"/>
      <c r="Z26" s="44"/>
      <c r="AA26" s="44"/>
      <c r="AB26" s="50">
        <f>AVERAGE(AB23:AB25)*20%</f>
        <v>0.2</v>
      </c>
      <c r="AC26" s="16"/>
      <c r="AD26" s="16"/>
      <c r="AE26" s="44"/>
      <c r="AF26" s="44"/>
      <c r="AG26" s="50">
        <f>AVERAGE(AG23:AG25)*20%</f>
        <v>0.2</v>
      </c>
      <c r="AH26" s="60"/>
      <c r="AI26" s="16"/>
      <c r="AJ26" s="17"/>
      <c r="AK26" s="17"/>
      <c r="AL26" s="16">
        <f>AVERAGE(AL23:AL25)*20%</f>
        <v>0</v>
      </c>
      <c r="AM26" s="16"/>
      <c r="AN26" s="16"/>
      <c r="AO26" s="44"/>
      <c r="AP26" s="44"/>
      <c r="AQ26" s="50">
        <f>AVERAGE(AQ23:AQ25)*20%</f>
        <v>0.12775</v>
      </c>
      <c r="AR26" s="60"/>
    </row>
    <row r="27" spans="1:44" s="14" customFormat="1" ht="18.75" x14ac:dyDescent="0.3">
      <c r="A27" s="11"/>
      <c r="B27" s="11"/>
      <c r="C27" s="11"/>
      <c r="D27" s="12" t="s">
        <v>134</v>
      </c>
      <c r="E27" s="11"/>
      <c r="F27" s="11"/>
      <c r="G27" s="11"/>
      <c r="H27" s="11"/>
      <c r="I27" s="11"/>
      <c r="J27" s="11"/>
      <c r="K27" s="13"/>
      <c r="L27" s="13"/>
      <c r="M27" s="13"/>
      <c r="N27" s="13"/>
      <c r="O27" s="13"/>
      <c r="P27" s="11"/>
      <c r="Q27" s="11"/>
      <c r="R27" s="11"/>
      <c r="S27" s="11"/>
      <c r="T27" s="11"/>
      <c r="U27" s="45"/>
      <c r="V27" s="46"/>
      <c r="W27" s="51">
        <f>W22+W26</f>
        <v>1</v>
      </c>
      <c r="X27" s="11"/>
      <c r="Y27" s="11"/>
      <c r="Z27" s="45"/>
      <c r="AA27" s="45"/>
      <c r="AB27" s="55">
        <f>AB22+AB26</f>
        <v>1</v>
      </c>
      <c r="AC27" s="11"/>
      <c r="AD27" s="11"/>
      <c r="AE27" s="45"/>
      <c r="AF27" s="45"/>
      <c r="AG27" s="55">
        <f>AG22+AG26</f>
        <v>1</v>
      </c>
      <c r="AH27" s="61"/>
      <c r="AI27" s="11"/>
      <c r="AJ27" s="13"/>
      <c r="AK27" s="13"/>
      <c r="AL27" s="26" t="e">
        <f>AL22+AL26</f>
        <v>#DIV/0!</v>
      </c>
      <c r="AM27" s="11"/>
      <c r="AN27" s="11"/>
      <c r="AO27" s="45"/>
      <c r="AP27" s="45"/>
      <c r="AQ27" s="55">
        <f>AQ22+AQ26</f>
        <v>0.66108333333333336</v>
      </c>
      <c r="AR27" s="61"/>
    </row>
  </sheetData>
  <mergeCells count="27">
    <mergeCell ref="AO13:AR13"/>
    <mergeCell ref="AO14:AR14"/>
    <mergeCell ref="U13:Y13"/>
    <mergeCell ref="E4:J4"/>
    <mergeCell ref="G5:J5"/>
    <mergeCell ref="G6:J6"/>
    <mergeCell ref="G7:J7"/>
    <mergeCell ref="G8:J8"/>
    <mergeCell ref="U14:Y14"/>
    <mergeCell ref="Z14:AD14"/>
    <mergeCell ref="AE14:AI14"/>
    <mergeCell ref="AJ14:AN14"/>
    <mergeCell ref="AJ13:AN13"/>
    <mergeCell ref="AE13:AI13"/>
    <mergeCell ref="Z13:AD13"/>
    <mergeCell ref="Q13:T14"/>
    <mergeCell ref="C13:E14"/>
    <mergeCell ref="A13:B14"/>
    <mergeCell ref="A1:J1"/>
    <mergeCell ref="K1:O1"/>
    <mergeCell ref="D4:D8"/>
    <mergeCell ref="F13:P14"/>
    <mergeCell ref="A4:C8"/>
    <mergeCell ref="A2:J2"/>
    <mergeCell ref="G9:J9"/>
    <mergeCell ref="G10:J10"/>
    <mergeCell ref="G11:J11"/>
  </mergeCells>
  <pageMargins left="0.7" right="0.7" top="0.75" bottom="0.75" header="0.3" footer="0.3"/>
  <pageSetup paperSize="9" scale="43" orientation="portrait" r:id="rId1"/>
  <colBreaks count="1" manualBreakCount="1">
    <brk id="1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23" t="s">
        <v>30</v>
      </c>
      <c r="B1" s="22" t="s">
        <v>135</v>
      </c>
      <c r="C1" s="22" t="s">
        <v>34</v>
      </c>
      <c r="D1" s="3" t="s">
        <v>38</v>
      </c>
      <c r="E1" s="20" t="s">
        <v>45</v>
      </c>
    </row>
    <row r="2" spans="1:5" x14ac:dyDescent="0.25">
      <c r="A2" s="24">
        <v>1</v>
      </c>
      <c r="B2" s="24" t="s">
        <v>136</v>
      </c>
      <c r="C2" s="24" t="s">
        <v>137</v>
      </c>
      <c r="D2" s="24" t="s">
        <v>61</v>
      </c>
      <c r="E2" s="24" t="s">
        <v>63</v>
      </c>
    </row>
    <row r="3" spans="1:5" x14ac:dyDescent="0.25">
      <c r="A3" s="24">
        <v>2</v>
      </c>
      <c r="B3" s="24" t="s">
        <v>138</v>
      </c>
      <c r="C3" s="24" t="s">
        <v>139</v>
      </c>
      <c r="D3" s="24" t="s">
        <v>140</v>
      </c>
      <c r="E3" s="24" t="s">
        <v>141</v>
      </c>
    </row>
    <row r="4" spans="1:5" x14ac:dyDescent="0.25">
      <c r="A4" s="24">
        <v>3</v>
      </c>
      <c r="B4" s="24" t="s">
        <v>142</v>
      </c>
      <c r="C4" s="24" t="s">
        <v>58</v>
      </c>
      <c r="D4" s="24" t="s">
        <v>143</v>
      </c>
      <c r="E4" s="24" t="s">
        <v>144</v>
      </c>
    </row>
    <row r="5" spans="1:5" x14ac:dyDescent="0.25">
      <c r="A5" s="24">
        <v>4</v>
      </c>
      <c r="B5" s="24" t="s">
        <v>145</v>
      </c>
      <c r="C5" s="24" t="s">
        <v>102</v>
      </c>
      <c r="D5" s="24" t="s">
        <v>105</v>
      </c>
      <c r="E5" s="24"/>
    </row>
    <row r="6" spans="1:5" x14ac:dyDescent="0.25">
      <c r="A6" s="24">
        <v>5</v>
      </c>
      <c r="B6" s="24" t="s">
        <v>146</v>
      </c>
      <c r="C6" s="24"/>
      <c r="D6" s="24"/>
      <c r="E6" s="24"/>
    </row>
    <row r="7" spans="1:5" x14ac:dyDescent="0.25">
      <c r="A7" s="24">
        <v>6</v>
      </c>
      <c r="B7" s="24" t="s">
        <v>147</v>
      </c>
      <c r="C7" s="24"/>
      <c r="D7" s="24"/>
      <c r="E7" s="24"/>
    </row>
    <row r="8" spans="1:5" x14ac:dyDescent="0.25">
      <c r="A8" s="24">
        <v>7</v>
      </c>
      <c r="B8" s="24" t="s">
        <v>56</v>
      </c>
      <c r="C8" s="24"/>
      <c r="D8" s="24"/>
      <c r="E8" s="2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2022-10-30T03:05:06Z</dcterms:modified>
  <cp:category/>
  <cp:contentStatus/>
</cp:coreProperties>
</file>