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TELETRABAJO-SDG\PG\REPORTE II TRIMSTRE\AL\"/>
    </mc:Choice>
  </mc:AlternateContent>
  <xr:revisionPtr revIDLastSave="0" documentId="13_ncr:1_{60B16ACC-3554-4443-A4D9-A82226B642F5}" xr6:coauthVersionLast="45" xr6:coauthVersionMax="45" xr10:uidLastSave="{00000000-0000-0000-0000-000000000000}"/>
  <bookViews>
    <workbookView xWindow="3810" yWindow="3810" windowWidth="9180" windowHeight="11385" xr2:uid="{9879884F-EACB-4B22-B4C0-8610369D947C}"/>
  </bookViews>
  <sheets>
    <sheet name="Hoja1" sheetId="1" r:id="rId1"/>
  </sheets>
  <definedNames>
    <definedName name="_xlnm._FilterDatabase" localSheetId="0" hidden="1">Hoja1!$A$15:$AT$45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2" i="1" l="1"/>
  <c r="AC43" i="1" l="1"/>
  <c r="AC35" i="1"/>
  <c r="AC34" i="1"/>
  <c r="AC29" i="1"/>
  <c r="AC26" i="1"/>
  <c r="AC42" i="1"/>
  <c r="AC39" i="1"/>
  <c r="AC27" i="1"/>
  <c r="AC44" i="1" l="1"/>
  <c r="X42" i="1"/>
  <c r="P36" i="1"/>
  <c r="X34" i="1"/>
  <c r="X32" i="1"/>
  <c r="X31" i="1"/>
  <c r="X30" i="1"/>
  <c r="X44" i="1" l="1"/>
</calcChain>
</file>

<file path=xl/sharedStrings.xml><?xml version="1.0" encoding="utf-8"?>
<sst xmlns="http://schemas.openxmlformats.org/spreadsheetml/2006/main" count="630" uniqueCount="280">
  <si>
    <t>ALCALDÍA LOCAL DE BARRIOS UNIDOS</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</si>
  <si>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</si>
  <si>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</si>
  <si>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</si>
  <si>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</si>
  <si>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</si>
  <si>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</si>
  <si>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</si>
  <si>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</si>
  <si>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</si>
  <si>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</si>
  <si>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</si>
  <si>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relacionadas con operativos del proceso de IVC y se realizan ajustes de redacción en los indicadores, se actualizan las metas transversales y se complementan las líneas base.</t>
  </si>
  <si>
    <t>23 de abril de 2020</t>
  </si>
  <si>
    <t>08 de junio de 2020</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</si>
  <si>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117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</si>
  <si>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</si>
  <si>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</si>
  <si>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</si>
  <si>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</si>
  <si>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</si>
  <si>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</si>
  <si>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</si>
  <si>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</si>
  <si>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</si>
  <si>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</si>
  <si>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</si>
  <si>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</si>
  <si>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</si>
  <si>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</si>
  <si>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</si>
  <si>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</si>
  <si>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</si>
  <si>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</si>
  <si>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</si>
  <si>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</si>
  <si>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</si>
  <si>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</si>
  <si>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</si>
  <si>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</si>
  <si>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</si>
  <si>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</si>
  <si>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</si>
  <si>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</si>
  <si>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</si>
  <si>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</si>
  <si>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</si>
  <si>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</si>
  <si>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</si>
  <si>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</si>
  <si>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</si>
  <si>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</si>
  <si>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</si>
  <si>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</si>
  <si>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</si>
  <si>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</si>
  <si>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Establecer una (1) línea base de la participación (presencial y virtual) en los encuentros ciudadanos realizados durante el 2020 en la localidad</t>
  </si>
  <si>
    <t>GESTIÓN</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</si>
  <si>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</si>
  <si>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</si>
  <si>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</si>
  <si>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SUMA</t>
  </si>
  <si>
    <t>Participantes en encuentros ciudadanos</t>
  </si>
  <si>
    <t>EFICACIA</t>
  </si>
  <si>
    <t>Reportes de participantes</t>
  </si>
  <si>
    <t>Grupo Planeación - Alcaldía Local</t>
  </si>
  <si>
    <t>Consulta en la carpeta de encuentros ciudadanos 2020 o entregables del contrato</t>
  </si>
  <si>
    <t>SI</t>
  </si>
  <si>
    <t>META NO PROGRAMADA</t>
  </si>
  <si>
    <t>Participación ciudadana en los encuentros ciudadanos</t>
  </si>
  <si>
    <t>Pico de asistencia: Las personas que ingresaron a la rendición de cuentas a través de Facebook Live o la plataforma establecida según la metodología del Consejo de Planeación Local</t>
  </si>
  <si>
    <t>Participantes en audiencia de rendición de cuentas</t>
  </si>
  <si>
    <t>Consulta en la carpeta de rendición de cuentas 2020 o entregables del contrato</t>
  </si>
  <si>
    <t>Participación de los Ciudadanos en la Audiencia de Rendición de Cuentas</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</si>
  <si>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</si>
  <si>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</si>
  <si>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</si>
  <si>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</si>
  <si>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</si>
  <si>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</si>
  <si>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</si>
  <si>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</si>
  <si>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</si>
  <si>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Plan de acción y soportes  de cumplimiento de actividades del Plan</t>
  </si>
  <si>
    <t>Lograr el 90% de cumplimiento físico acumulado del plan de desarrollo local.</t>
  </si>
  <si>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</si>
  <si>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</si>
  <si>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</si>
  <si>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</si>
  <si>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</si>
  <si>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Consultar reporte Musi, emitido por la Oficina de Planeación</t>
  </si>
  <si>
    <t>Con corte 31 de Marzo se ha presentado un avance en la ejecución de el proyecto de Inversión 1559 Eficiencia y Eficacia Administrativa de la mano de la Comunidad, del cual se desprenden los contratos de prestación de servicios para el funcionamiento de la Alcaldía Local. 
En los proyectos de inversión 1533 Protección y promoción de la primera infancia y 0791 PGI: Cultura ciudadana, deporte y arte para un mejor futuro se han realizado compromisos con recursos de la vigencia 2020 pero las actividades solo se podrían hacer efectivas después de que se supere la contingencia de salubridad generada por el COVID 19.
Los proyectos de inversión restantes no han tenido avances ya que aun se encuentran en ejecución algunas actividades de los contratos realizados con recursos de la vigencia 2019.</t>
  </si>
  <si>
    <t>Carpeta One-Drive -  matriz de seguimiento  interna usada por la Alcaldía</t>
  </si>
  <si>
    <t xml:space="preserve">Gestión Corporativa Institucional </t>
  </si>
  <si>
    <t>Comprometer mínimo el 20% a 30 de junio y el 95%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</si>
  <si>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</si>
  <si>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</si>
  <si>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18,68% a Jun
91,94% a Dic</t>
  </si>
  <si>
    <t>compromisos 2020</t>
  </si>
  <si>
    <t>Reporte PREDIS</t>
  </si>
  <si>
    <t>FDL - Alcaldía Local</t>
  </si>
  <si>
    <t>Consultar Reporte Predis  generado por el profesional de presupuesto</t>
  </si>
  <si>
    <t>Se han realizado los contratos de prestación de servicios de apoyo a la gestión, para el primer semestre. Al igual que Subsidio tipo c para el primer semestre. Adicionalmente se realizo adición al contrato 171 de 2019</t>
  </si>
  <si>
    <t>Carpeta One-Drive -   Informe Predis con corte a marzo 31 de 2020</t>
  </si>
  <si>
    <t>Porcentaje de Giros de la Vigencia 2019</t>
  </si>
  <si>
    <t>(Valor de los giros de inversión directa de la vigencia  / Valor total del presupuesto de inversión directa de la vigencia)*100</t>
  </si>
  <si>
    <t>giros 2020</t>
  </si>
  <si>
    <t>Se han realizado los primeros dos pagos a los contratos de prestación de servicios de apoyo a la gestión local</t>
  </si>
  <si>
    <t>Porcentaje de Giros de Obligaciones por Pagar 2019 y anteriores</t>
  </si>
  <si>
    <t>(Valor de los giros de obligaciones por pagar de la vigencia 2019  / Valor total de las obligaciones por pagar de la vigencia 2019)*100</t>
  </si>
  <si>
    <t>giros obligaciones por pagar 2019</t>
  </si>
  <si>
    <t>La baja ejecución se debe a que no se ha podido realizar pagos de los contratos de malla vial e interventoría debido a que su inicio el los primeros meses de este año y se debe suspender por la situación que se presenta debido al COVID-19</t>
  </si>
  <si>
    <t>Girar mínimo el 70%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</si>
  <si>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</si>
  <si>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</si>
  <si>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</si>
  <si>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La baja ejecución se debe a que no se ha podido realizar pagos de los contratos de malla vial e interventoría debido a que su inicio en los primeros meses de este año y se debe suspender por la situación que se presenta debido al COVID-19</t>
  </si>
  <si>
    <t>Ejecutar el 100%  de las actividades establecidas para las alcaldías locales, en materia de SIPSE local.</t>
  </si>
  <si>
    <t>Porcentaje de ejecución del SIPSE local</t>
  </si>
  <si>
    <t>Reporte a la Dirección de Gestión para el desarrollo local</t>
  </si>
  <si>
    <t>Profesional 222-24 del área administrativa - Alcaldía Local</t>
  </si>
  <si>
    <t>Consultar reporte generado a través de Sipse</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</si>
  <si>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</si>
  <si>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</si>
  <si>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</si>
  <si>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</si>
  <si>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Consultar soportes de los comités de sostenibilidad contable</t>
  </si>
  <si>
    <t>META RE PROGRAMADA</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</si>
  <si>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</si>
  <si>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</si>
  <si>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</si>
  <si>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</si>
  <si>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</si>
  <si>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</si>
  <si>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Grupo de SAC</t>
  </si>
  <si>
    <t>Reporte: Grupo de SAC</t>
  </si>
  <si>
    <t>Durante el primer trimestre de la vigencia 2020, la Alcaldía Local dio respuesta a 1,222 requerimientos ciudadanos del año 2019, los cuales representan un nivel de avance del 100% del trimestre.</t>
  </si>
  <si>
    <t>Reporte  Atención a la Ciudadanía</t>
  </si>
  <si>
    <t>Fortalecer la capacidad institucional y para el ejercicio de la función policiva por parte de las autoridades locales a cargo de la Secretaría Distrital de Gobierno</t>
  </si>
  <si>
    <t>Inspección Vigilancia y Control</t>
  </si>
  <si>
    <t>Realizar 100 acciones de control u operativos en materia de  actividad económica (en el mes de diciembre se deben realizar los operativos pólvora y artículos pirotécnicos)</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</si>
  <si>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</si>
  <si>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</si>
  <si>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</si>
  <si>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</si>
  <si>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</si>
  <si>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Consultar actas y documentación soporte de las visitas efectuadas</t>
  </si>
  <si>
    <t>Durante el trimestre se  efectuaron operativos en los cuales se valido que los establecimientos cumplieran con la normatividad vigente,  se efectuó el sellamiento de 5 establecimientos y se efectuó visita para validar el precio de los tapabocas de acuerdo con denuncias recibidas, también fueron efectuadas visitas para validar el cumplimiento  del decreto 420</t>
  </si>
  <si>
    <t>Carpeta One-Drive -   Operativos Actividad Económica</t>
  </si>
  <si>
    <t>Realizar 26 acciones de control u operativos en materia de  integridad del espacio publico.</t>
  </si>
  <si>
    <t>Acciones de control a las actuaciones de IVC control en materia de  integridad del espacio publico.</t>
  </si>
  <si>
    <t>No acciones realizadas de control en materia de  integridad del espacio publico.</t>
  </si>
  <si>
    <t>Durante el trimestre se efectuaron visitas  en la carrera 57 con calle 65 verificación ambulante de productos lácteos,  en la calle 66 con Carrera20 se realizo operativo para validar invasión por parte de la comunidad indígena y consumo de drogas,  también se efectuó visitas al rededor del centro comercial metrópolis  y la invasión que se presentaba por parte  de domiciliarios de Rappi en la  Calle 71a con carrera 14a Esquina (Se adjuntan las evidencias que se tienen digitalizadas, es importante mencionar que algunas evidencias reposan en la Alcaldía y serán adjuntadas una vez se reestablezca la circulación de personas)</t>
  </si>
  <si>
    <t>Carpeta One-Drive -   Operativos Espacio Publico</t>
  </si>
  <si>
    <t>Realizar 40 acciones de control u operativos en materia de obras y urbanismo</t>
  </si>
  <si>
    <t>Acciones de control  en materia de obras y urbanismo</t>
  </si>
  <si>
    <t>No acciones realizadas de control  en materia de obras y urbanismo</t>
  </si>
  <si>
    <t xml:space="preserve"> </t>
  </si>
  <si>
    <t>De acuerdo con las ordenes de trabajo internas y memorandos fueron efectuado operativos en diferentes sitios de la localidad con el fin de validar los inmuebles y revisar que las construcciones cuenten con las licencias  correspondientes, se solicito a través de memorando el traslado de un operativo para el 2do trimestre, por la situación de emergencia.</t>
  </si>
  <si>
    <t>Carpeta One-Drive -   Operativos Control Urbano</t>
  </si>
  <si>
    <t>Impulsar procesalmente (avocar, rechazar, enviar al competente), el 40% de los expedientes de policía a cargo de las inspecciones de policía, con corte a 31 de diciembre de 2019</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</si>
  <si>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</si>
  <si>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</si>
  <si>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</si>
  <si>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</si>
  <si>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Consultar reporte de aplicativo Arco</t>
  </si>
  <si>
    <t>Fallar de fondo el 20 %  de los expedientes de policía a cargo de las inspecciones de policía con corte a 31-12-2019</t>
  </si>
  <si>
    <t>Porcentaje de expedientes de policía con fallo de fondo</t>
  </si>
  <si>
    <t>(No de fallos realizados  durante el trimestre/ expedientes procesales allegados a 31 de diciembre de 2019)*100</t>
  </si>
  <si>
    <t xml:space="preserve">Fallos de fondo </t>
  </si>
  <si>
    <t>Reporte DGP</t>
  </si>
  <si>
    <t>Actuaciones administrativas terminadas (Archivadas)</t>
  </si>
  <si>
    <t>No actuaciones administrativas terminadas (archivadas) durante el trimestre</t>
  </si>
  <si>
    <t>Actuaciones administrativas terminadas (archivadas)</t>
  </si>
  <si>
    <t xml:space="preserve">La Alcaldía Local  terminó en el trimestre 51 actuaciones administrativas activas. </t>
  </si>
  <si>
    <t>Terminar 117 actuaciones administrativas hasta la primera instancia</t>
  </si>
  <si>
    <t>Actuaciones administrativas terminadas hasta la primera instancia</t>
  </si>
  <si>
    <t>No de actuaciones administrativas terminadas  hasta la primera instancia</t>
  </si>
  <si>
    <t>N / D</t>
  </si>
  <si>
    <t>Documento de relación de envío de expedientes al consejo de justicia</t>
  </si>
  <si>
    <t>La Alcaldía Local terminó en primera instancia 2 actuaciones administrativas</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</si>
  <si>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</si>
  <si>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</si>
  <si>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</si>
  <si>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</si>
  <si>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</si>
  <si>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</si>
  <si>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</si>
  <si>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</si>
  <si>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</si>
  <si>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</si>
  <si>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</si>
  <si>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</si>
  <si>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</si>
  <si>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</si>
  <si>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</si>
  <si>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</si>
  <si>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</si>
  <si>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</si>
  <si>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</si>
  <si>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</si>
  <si>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</si>
  <si>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</si>
  <si>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</si>
  <si>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</si>
  <si>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</si>
  <si>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</si>
  <si>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</si>
  <si>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</si>
  <si>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</si>
  <si>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</si>
  <si>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</si>
  <si>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</si>
  <si>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t>Planes de mejora</t>
  </si>
  <si>
    <t>MIMEC - SIG</t>
  </si>
  <si>
    <t>Reportes MIMEC - SIG remitidos por la OAP</t>
  </si>
  <si>
    <t>Todos los Planes de Mejoramiento asignados a la Alcaldía se encuentran documentados y cerrados en el Aplicativo Mimec</t>
  </si>
  <si>
    <t>Aplicativo Mimec</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</si>
  <si>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</si>
  <si>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</si>
  <si>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</si>
  <si>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</si>
  <si>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</si>
  <si>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</si>
  <si>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</si>
  <si>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transversales</t>
  </si>
  <si>
    <t>CUMPLIMIENTO I TRIMESTRE</t>
  </si>
  <si>
    <t>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</si>
  <si>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</si>
  <si>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</si>
  <si>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</si>
  <si>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</si>
  <si>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</si>
  <si>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t xml:space="preserve">Para el primer trimestre de la vigencia 2020, el plan de gestión de la alcaldía local alcanzó un nivel de desempeño del </t>
    </r>
    <r>
      <rPr>
        <b/>
        <sz val="11"/>
        <color theme="1"/>
        <rFont val="Garamond"/>
        <family val="1"/>
      </rPr>
      <t>87%.</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</si>
  <si>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r>
      <t>Terminar (Archivar) 118</t>
    </r>
    <r>
      <rPr>
        <sz val="11"/>
        <rFont val="Garamond"/>
        <family val="1"/>
      </rPr>
      <t xml:space="preserve"> </t>
    </r>
    <r>
      <rPr>
        <sz val="11"/>
        <color theme="1"/>
        <rFont val="Garamond"/>
        <family val="1"/>
      </rPr>
      <t>actuaciones administrativas activas</t>
    </r>
  </si>
  <si>
    <r>
      <t xml:space="preserve">Víctor Manuel Restrepo Rojas
Alcalde Local de Barrios Unidos
</t>
    </r>
    <r>
      <rPr>
        <b/>
        <sz val="16"/>
        <color theme="1"/>
        <rFont val="Garamond"/>
        <family val="1"/>
      </rPr>
      <t>Aprobado mediante caso HOLA N° 90778</t>
    </r>
  </si>
  <si>
    <t>One- Drive / Predis</t>
  </si>
  <si>
    <t>One Drive- Plan  de Sostenibilidad Contable</t>
  </si>
  <si>
    <t>One Drive- Operativos de I.V.C.</t>
  </si>
  <si>
    <t>Establecer una (1) línea base de la participación (presencial y virtual) en la rendición de cuentas realizados durante el 2020 en la localidad</t>
  </si>
  <si>
    <t>One- Drive / Rendición de Cuentas</t>
  </si>
  <si>
    <t>La Alcaldía efectuó las convocatorias a través de los medios de comunicación que están dispuestos para tal fin, de  acuerdo con la información de Facebook live, el video cuenta con 978 reproducciones.</t>
  </si>
  <si>
    <t>A través del   Memorando No. 20206220004883, se remitió el Plan de Sostenibilidad Contable y el cronograma de actividades que serán ejecutadas durante el segundo semestre, también se socializo el mismo  al interior de la Alcaldía,</t>
  </si>
  <si>
    <t xml:space="preserve">Se realizó la atención a las peticiones recibidas, atendiendo a cada una de las necesidades ciudadanas que han surgido a los residentes de la Localidad, dentro de ellas la principal por extensión de la actividad económica que afecta el paso normal de los transeúntes a quienes se les ha realizado sensibilización con el fin de mitigar dicha situación, venta ambulante, situación para la cual contamos con el apoyo del IPES a fin de realizar oferta institucional, cerramientos ilegales, en los cuales hemos dialogado con la comunidad y realizado compromisos por parte de la Alcaldía con la Policía nacional a fin de evitar estos cerramientos. </t>
  </si>
  <si>
    <t xml:space="preserve">Con respecto a los operativos de obras, se han  realizado verificación a reactivación económica, verificando los protocolos de bioseguridad, permiso de reactivación, licencia de construcción y verificación de planos en terreno a fin de propender por evitar las obras ilegales que se presenten en la Localidad, así mismo,  hemos atendido cada una de las peticiones ciudadanas de obras que se desarrollan en  propiedades privadas y en espacio público a fin de dar respuesta certera a los peticionarios;  finalmente en caso de encontrar merito se da reparto a las inspecciones de Policía  para que continúen con el tramite correspondiente. </t>
  </si>
  <si>
    <t>Se participo en las capacitaciones y mesas de trabajo  convocadas por la Dirección Administrativa.</t>
  </si>
  <si>
    <t xml:space="preserve">Dentro de los operativos de control a establecimientos de comercio, se realizó la verificación de manera principal a la reactivación económica en la Localidad, verificando el cumplimiento de protocolos de bioseguridad, permisos de reactivación y cumplimiento de requisitos necesarios para el funcionamiento de conformidad con la Ley 1801 de 2016, adicionalmente dentro de los operativos de mayor impacto fueron la atención a Call center por presuntas aglomeraciones, verificación de precios a fin de evitar la especulación y socialización de protocolos a establecimientos a fin de evitar la propagación del Covid 19. </t>
  </si>
  <si>
    <t>Reporte Subsecretaría de Gestión Local</t>
  </si>
  <si>
    <t>La ejecución corresponde a los compromisos realizados con los contratos de apoyo a la población vulnerable por COVID-19, la adición de los  contratos cultura y deporte, entre otros. A 30 ded junio la Alcaldía comprometió el 19,23 del presupuesto de inversión directa.</t>
  </si>
  <si>
    <t xml:space="preserve">La Alcaldia Local ejecutó el 100%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 Participar en los entrenamientos de la DGDL sobre las generalidades de SIPSE local
-Participar en los entrenamientos de la DGDL sobre el módulo de proyectos y banco de iniciativas ciudadanas de SIPSE local </t>
  </si>
  <si>
    <t>Reporte Dirección para la Gestión del Desarrollo Local</t>
  </si>
  <si>
    <t>La Alcaldía Local de acuerdo con el reporte remitido ha dado respuesta a 2.487 requerimientos ciudadanos de los 667 programados para el trimestre, lo que representa un nivel de avance del 100% en el trimestre.</t>
  </si>
  <si>
    <t>Reporte SAC</t>
  </si>
  <si>
    <t>La Alcaldía Local impulso procesalmente a 5,607 expedientes allegados a 31 de diciembre de 2019.</t>
  </si>
  <si>
    <t>Reporte Dirección para la Gestión Policiva</t>
  </si>
  <si>
    <t>La Alcaldía Local falló de fondo el  0,83% de los expedientes de policía a cargo de las inspecciones de policía con corte a 31-12-2019 programados para el trimestre.</t>
  </si>
  <si>
    <t>La Alcaldía Local falló de fondo en el trimestre 357 expedientes  de los 1.356 programados.</t>
  </si>
  <si>
    <t>La Alcaldía Local terminó en el trimestre 3 actuaciones administrativas, alcanzando un nivel de cumplimiento de la meta del 8,57%</t>
  </si>
  <si>
    <t>La Alcaldía Local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</si>
  <si>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</si>
  <si>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Reporte Dirección Administrativa</t>
  </si>
  <si>
    <t>Todos los  Planes de Mejoramiento  de la localidad están documentados y se encuentran cerrados.</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</si>
  <si>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112 lo que representa un nivel de cumplimiento trimestral del 97%</t>
  </si>
  <si>
    <t>CUMPLIMIENTO SEGUNDO TRIMESTRE</t>
  </si>
  <si>
    <r>
      <t xml:space="preserve">1- (No. De acciones vencidas del plan de mejoramiento responsabilidad del proceso  </t>
    </r>
    <r>
      <rPr>
        <b/>
        <sz val="11"/>
        <color rgb="FF0070C0"/>
        <rFont val="Garamond"/>
        <family val="1"/>
      </rPr>
      <t>/</t>
    </r>
    <r>
      <rPr>
        <sz val="11"/>
        <color rgb="FF0070C0"/>
        <rFont val="Garamond"/>
        <family val="1"/>
      </rPr>
      <t xml:space="preserve"> N°  de acciones a gestionar bajo responsabilidad del proceso)*100</t>
    </r>
  </si>
  <si>
    <t>Reporte Oficina Asesora de Comunicaciones</t>
  </si>
  <si>
    <t>Reporte aplicativo MIMEC</t>
  </si>
  <si>
    <t>28 de Julio de 2020</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</si>
  <si>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</si>
  <si>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</si>
  <si>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</si>
  <si>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</si>
  <si>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</si>
  <si>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</si>
  <si>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t>
  </si>
  <si>
    <t xml:space="preserve">Para segundo trimestre de la vigencia 2020, el plan de gestión de la alcaldía local alcanzó un nivel de desempeño del 89%.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
</t>
  </si>
  <si>
    <t>30 de septiembre de 2020</t>
  </si>
  <si>
    <t>Girar mínimo el 25% del presupuesto de inversión directa comprometido en la vigencia 2020</t>
  </si>
  <si>
    <t>Girar mínimo el 50% del presupuesto comprometido constituido como obligaciones por pagar de la vigencia 2019 (inversión).</t>
  </si>
  <si>
    <t xml:space="preserve">En atención al desarrollo de las mesas técnicas de revisión de avances y desempeños de metas realizadas entre: alcaldías locales - Subsecretaría de Gestión Local, alcaldías locales  y, en el marco de las solicitudes remitidas por la Subsecretaría de Gestión Institucional y el líder del equipo Políticas Públicas y Gestión del Conocimiento se realizan por solicitud y aprobación de los líderes de proceso se modifican las metas:
• Girar mínimo el 25% del presupuesto de inversión directa comprometido en la vigencia 2020.
• Girar mínimo el 50% del presupuesto comprometido constituido como obligaciones por pagar de la vigencia 2019 (inversión).
• Diligenciar el 100% del formulario de indicadores sobre transparencia. Dejando la programación total a cuarto trimestre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</si>
</sst>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0_-;\-* #,##0.0_-;_-* &quot;-&quot;_-;_-@_-"/>
    <numFmt numFmtId="165" formatCode="_-* #,##0_-;\-* #,##0_-;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Garamond"/>
      <family val="1"/>
    </font>
    <font>
      <sz val="11"/>
      <color theme="1"/>
      <name val="Garamond"/>
      <family val="1"/>
    </font>
    <font>
      <sz val="10"/>
      <color theme="1"/>
      <name val="Calibri"/>
      <family val="2"/>
      <scheme val="minor"/>
    </font>
    <font>
      <sz val="9"/>
      <color theme="1"/>
      <name val="Garamond"/>
      <family val="1"/>
    </font>
    <font>
      <b/>
      <sz val="10"/>
      <color theme="1"/>
      <name val="Garamond"/>
      <family val="1"/>
    </font>
    <font>
      <b/>
      <sz val="10"/>
      <name val="Garamond"/>
      <family val="1"/>
    </font>
    <font>
      <sz val="12"/>
      <color theme="1"/>
      <name val="Garamond"/>
      <family val="1"/>
    </font>
    <font>
      <sz val="11"/>
      <name val="Garamond"/>
      <family val="1"/>
    </font>
    <font>
      <sz val="12"/>
      <name val="Garamond"/>
      <family val="1"/>
    </font>
    <font>
      <sz val="12"/>
      <color rgb="FF000000"/>
      <name val="Garamond"/>
      <family val="1"/>
    </font>
    <font>
      <sz val="11"/>
      <color rgb="FF000000"/>
      <name val="Garamond"/>
      <family val="1"/>
    </font>
    <font>
      <sz val="11"/>
      <color rgb="FF0070C0"/>
      <name val="Garamond"/>
      <family val="1"/>
    </font>
    <font>
      <b/>
      <sz val="11"/>
      <color rgb="FF0070C0"/>
      <name val="Garamond"/>
      <family val="1"/>
    </font>
    <font>
      <b/>
      <sz val="12"/>
      <color rgb="FF0070C0"/>
      <name val="Garamond"/>
      <family val="1"/>
    </font>
    <font>
      <b/>
      <sz val="14"/>
      <color theme="1"/>
      <name val="Garamond"/>
      <family val="1"/>
    </font>
    <font>
      <b/>
      <sz val="20"/>
      <color theme="1"/>
      <name val="Garamond"/>
      <family val="1"/>
    </font>
    <font>
      <sz val="16"/>
      <color theme="1"/>
      <name val="Garamond"/>
      <family val="1"/>
    </font>
    <font>
      <b/>
      <sz val="16"/>
      <color theme="1"/>
      <name val="Garamond"/>
      <family val="1"/>
    </font>
  </fonts>
  <fills count="11">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282">
    <xf numFmtId="0" fontId="0" fillId="0" borderId="0" xfId="0"/>
    <xf numFmtId="9" fontId="0" fillId="0" borderId="0" xfId="2" applyFont="1" applyAlignment="1">
      <alignment horizontal="center"/>
    </xf>
    <xf numFmtId="0" fontId="0" fillId="0" borderId="0" xfId="0" applyAlignment="1">
      <alignment horizontal="center"/>
    </xf>
    <xf numFmtId="0" fontId="2" fillId="0" borderId="0" xfId="0" applyFont="1" applyAlignment="1">
      <alignment horizontal="center"/>
    </xf>
    <xf numFmtId="0" fontId="3" fillId="2" borderId="1" xfId="0" applyFont="1"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7" fillId="2" borderId="7"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6" xfId="0" applyFont="1" applyFill="1" applyBorder="1" applyAlignment="1">
      <alignment vertical="center" wrapText="1"/>
    </xf>
    <xf numFmtId="0" fontId="4" fillId="6" borderId="5" xfId="0" applyFont="1" applyFill="1" applyBorder="1" applyAlignment="1">
      <alignment vertical="center" wrapText="1"/>
    </xf>
    <xf numFmtId="0" fontId="4" fillId="6" borderId="1" xfId="0" applyFont="1" applyFill="1" applyBorder="1" applyAlignment="1">
      <alignment vertical="center" wrapText="1"/>
    </xf>
    <xf numFmtId="0" fontId="4" fillId="6" borderId="6" xfId="0" applyFont="1" applyFill="1" applyBorder="1" applyAlignment="1">
      <alignment vertical="center" wrapText="1"/>
    </xf>
    <xf numFmtId="0" fontId="4" fillId="7" borderId="5" xfId="0" applyFont="1" applyFill="1" applyBorder="1" applyAlignment="1">
      <alignment vertical="center" wrapText="1"/>
    </xf>
    <xf numFmtId="0" fontId="4" fillId="7" borderId="1" xfId="0" applyFont="1" applyFill="1" applyBorder="1" applyAlignment="1">
      <alignment vertical="center" wrapText="1"/>
    </xf>
    <xf numFmtId="0" fontId="4" fillId="7" borderId="6" xfId="0" applyFont="1" applyFill="1" applyBorder="1" applyAlignment="1">
      <alignment vertical="center" wrapText="1"/>
    </xf>
    <xf numFmtId="0" fontId="4" fillId="4" borderId="5" xfId="0" applyFont="1" applyFill="1" applyBorder="1" applyAlignment="1">
      <alignment vertical="center" wrapText="1"/>
    </xf>
    <xf numFmtId="0" fontId="4" fillId="4" borderId="1" xfId="0" applyFont="1" applyFill="1" applyBorder="1" applyAlignment="1">
      <alignment vertical="center" wrapText="1"/>
    </xf>
    <xf numFmtId="0" fontId="4" fillId="4" borderId="6" xfId="0" applyFont="1" applyFill="1" applyBorder="1" applyAlignment="1">
      <alignment vertical="center" wrapText="1"/>
    </xf>
    <xf numFmtId="0" fontId="4" fillId="0" borderId="26" xfId="0" applyFont="1" applyBorder="1" applyAlignment="1">
      <alignment vertical="center"/>
    </xf>
    <xf numFmtId="0" fontId="4" fillId="0" borderId="27" xfId="0" applyFont="1" applyBorder="1" applyAlignment="1">
      <alignment vertical="center" wrapText="1"/>
    </xf>
    <xf numFmtId="0" fontId="4" fillId="0" borderId="28" xfId="0" applyFont="1" applyBorder="1" applyAlignment="1">
      <alignment vertical="center" wrapText="1"/>
    </xf>
    <xf numFmtId="0" fontId="9" fillId="8" borderId="26" xfId="0" applyFont="1" applyFill="1" applyBorder="1" applyAlignment="1">
      <alignment horizontal="justify" vertical="center" wrapText="1"/>
    </xf>
    <xf numFmtId="9" fontId="10" fillId="0" borderId="29"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27" xfId="0" applyFont="1" applyBorder="1" applyAlignment="1">
      <alignment vertical="center" wrapText="1"/>
    </xf>
    <xf numFmtId="3" fontId="4" fillId="2" borderId="27" xfId="0" applyNumberFormat="1" applyFont="1" applyFill="1" applyBorder="1" applyAlignment="1">
      <alignment horizontal="center" vertical="center"/>
    </xf>
    <xf numFmtId="0" fontId="4" fillId="9" borderId="27" xfId="0" applyFont="1" applyFill="1" applyBorder="1" applyAlignment="1">
      <alignment vertical="center"/>
    </xf>
    <xf numFmtId="0" fontId="4" fillId="9" borderId="27" xfId="0" applyFont="1" applyFill="1" applyBorder="1" applyAlignment="1">
      <alignment vertical="center" wrapText="1"/>
    </xf>
    <xf numFmtId="0" fontId="4" fillId="0" borderId="27" xfId="0" applyFont="1" applyBorder="1" applyAlignment="1">
      <alignment vertical="center"/>
    </xf>
    <xf numFmtId="3" fontId="4" fillId="0" borderId="27" xfId="0" applyNumberFormat="1" applyFont="1" applyBorder="1" applyAlignment="1">
      <alignment vertical="center"/>
    </xf>
    <xf numFmtId="0" fontId="4" fillId="0" borderId="28" xfId="0" applyFont="1" applyBorder="1" applyAlignment="1">
      <alignment horizontal="center" vertical="center"/>
    </xf>
    <xf numFmtId="0" fontId="4" fillId="0" borderId="5" xfId="0" applyFont="1" applyBorder="1" applyAlignment="1">
      <alignment vertical="center"/>
    </xf>
    <xf numFmtId="0" fontId="4" fillId="0" borderId="1" xfId="0" applyFont="1" applyBorder="1" applyAlignment="1">
      <alignment vertical="center" wrapText="1"/>
    </xf>
    <xf numFmtId="0" fontId="4" fillId="0" borderId="6" xfId="0" applyFont="1" applyBorder="1" applyAlignment="1">
      <alignment vertical="center" wrapText="1"/>
    </xf>
    <xf numFmtId="0" fontId="4" fillId="0" borderId="30" xfId="0" applyFont="1" applyBorder="1" applyAlignment="1">
      <alignment vertical="center"/>
    </xf>
    <xf numFmtId="0" fontId="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5" xfId="0" applyFont="1" applyBorder="1" applyAlignment="1">
      <alignment vertical="center" wrapText="1"/>
    </xf>
    <xf numFmtId="0" fontId="4" fillId="0" borderId="1"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0" xfId="0" applyFont="1"/>
    <xf numFmtId="0" fontId="12" fillId="8" borderId="5" xfId="0" applyFont="1" applyFill="1" applyBorder="1" applyAlignment="1">
      <alignment horizontal="justify"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4" fillId="9" borderId="1" xfId="0" applyFont="1" applyFill="1" applyBorder="1" applyAlignment="1">
      <alignment vertical="center"/>
    </xf>
    <xf numFmtId="0" fontId="4" fillId="9" borderId="1" xfId="0" applyFont="1" applyFill="1" applyBorder="1" applyAlignment="1">
      <alignment vertical="center" wrapText="1"/>
    </xf>
    <xf numFmtId="1" fontId="4" fillId="0" borderId="6" xfId="2" applyNumberFormat="1" applyFont="1" applyFill="1" applyBorder="1" applyAlignment="1">
      <alignment horizontal="center" vertical="center"/>
    </xf>
    <xf numFmtId="0" fontId="13" fillId="8" borderId="5" xfId="0" applyFont="1" applyFill="1" applyBorder="1" applyAlignment="1">
      <alignment horizontal="justify" vertical="center" wrapText="1"/>
    </xf>
    <xf numFmtId="0" fontId="4" fillId="0" borderId="1" xfId="0" applyFont="1" applyBorder="1" applyAlignment="1">
      <alignment horizontal="center" vertical="center" wrapText="1"/>
    </xf>
    <xf numFmtId="0" fontId="4" fillId="2" borderId="31" xfId="0" applyFont="1" applyFill="1" applyBorder="1" applyAlignment="1">
      <alignment horizontal="center" vertical="center"/>
    </xf>
    <xf numFmtId="9" fontId="4" fillId="0" borderId="1" xfId="0" applyNumberFormat="1" applyFont="1" applyBorder="1" applyAlignment="1">
      <alignment vertical="center"/>
    </xf>
    <xf numFmtId="9" fontId="4" fillId="0" borderId="6" xfId="0" applyNumberFormat="1" applyFont="1" applyBorder="1" applyAlignment="1">
      <alignment vertical="center"/>
    </xf>
    <xf numFmtId="0" fontId="10" fillId="8" borderId="5" xfId="0" applyFont="1" applyFill="1" applyBorder="1" applyAlignment="1">
      <alignment horizontal="justify" vertical="center" wrapText="1"/>
    </xf>
    <xf numFmtId="10" fontId="10" fillId="2" borderId="1" xfId="0" applyNumberFormat="1" applyFont="1" applyFill="1" applyBorder="1" applyAlignment="1">
      <alignment horizontal="center" vertical="center"/>
    </xf>
    <xf numFmtId="9" fontId="10" fillId="0" borderId="1" xfId="0" applyNumberFormat="1" applyFont="1" applyBorder="1" applyAlignment="1">
      <alignment vertical="center"/>
    </xf>
    <xf numFmtId="9"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0" fontId="4" fillId="2" borderId="1" xfId="0" applyFont="1" applyFill="1" applyBorder="1" applyAlignment="1">
      <alignment horizontal="center" vertical="center" wrapText="1"/>
    </xf>
    <xf numFmtId="10" fontId="4" fillId="0" borderId="1" xfId="0" applyNumberFormat="1" applyFont="1" applyBorder="1" applyAlignment="1">
      <alignment horizontal="center" vertical="center" wrapText="1"/>
    </xf>
    <xf numFmtId="9" fontId="3" fillId="0" borderId="5" xfId="2" applyFont="1" applyBorder="1" applyAlignment="1">
      <alignment horizontal="center" vertical="center" wrapText="1"/>
    </xf>
    <xf numFmtId="10" fontId="4" fillId="2" borderId="1" xfId="0" applyNumberFormat="1" applyFont="1" applyFill="1" applyBorder="1" applyAlignment="1">
      <alignment horizontal="center" vertical="center"/>
    </xf>
    <xf numFmtId="0" fontId="10" fillId="0" borderId="5" xfId="0" applyFont="1" applyBorder="1" applyAlignment="1">
      <alignment vertical="center" wrapText="1"/>
    </xf>
    <xf numFmtId="0" fontId="4" fillId="2" borderId="1" xfId="0" applyFont="1" applyFill="1" applyBorder="1" applyAlignment="1">
      <alignment horizontal="center" vertical="center"/>
    </xf>
    <xf numFmtId="9" fontId="4" fillId="0" borderId="5" xfId="2" applyFont="1" applyBorder="1" applyAlignment="1">
      <alignment horizontal="center" vertical="center" wrapText="1"/>
    </xf>
    <xf numFmtId="9" fontId="4" fillId="0" borderId="5" xfId="2" applyFont="1" applyBorder="1" applyAlignment="1">
      <alignment horizontal="justify" vertical="center" wrapText="1"/>
    </xf>
    <xf numFmtId="0" fontId="10" fillId="0" borderId="5" xfId="0" applyFont="1" applyBorder="1" applyAlignment="1">
      <alignment vertical="justify"/>
    </xf>
    <xf numFmtId="0" fontId="10" fillId="0" borderId="1" xfId="0" applyFont="1" applyBorder="1" applyAlignment="1">
      <alignment vertical="center" wrapText="1"/>
    </xf>
    <xf numFmtId="0" fontId="10" fillId="0" borderId="6" xfId="0" applyFont="1" applyBorder="1" applyAlignment="1">
      <alignment vertical="center" wrapText="1"/>
    </xf>
    <xf numFmtId="9" fontId="4" fillId="0" borderId="0" xfId="2" applyFont="1" applyAlignment="1">
      <alignment horizontal="center" vertical="center"/>
    </xf>
    <xf numFmtId="9" fontId="3" fillId="0" borderId="1" xfId="2" applyFont="1" applyFill="1" applyBorder="1" applyAlignment="1">
      <alignment horizontal="center" vertical="center" wrapText="1"/>
    </xf>
    <xf numFmtId="0" fontId="4" fillId="9" borderId="1" xfId="0" applyFont="1" applyFill="1" applyBorder="1" applyAlignment="1">
      <alignment horizontal="justify" vertical="center" wrapText="1"/>
    </xf>
    <xf numFmtId="0" fontId="10" fillId="0" borderId="1" xfId="0" applyFont="1" applyBorder="1" applyAlignment="1">
      <alignment vertical="center"/>
    </xf>
    <xf numFmtId="0" fontId="4" fillId="0" borderId="6" xfId="0" applyFont="1" applyBorder="1" applyAlignment="1">
      <alignment vertical="center"/>
    </xf>
    <xf numFmtId="0" fontId="10" fillId="2" borderId="1" xfId="0" applyFont="1" applyFill="1" applyBorder="1" applyAlignment="1">
      <alignment horizontal="center" vertical="center"/>
    </xf>
    <xf numFmtId="0" fontId="4" fillId="0" borderId="32" xfId="0" applyFont="1" applyBorder="1" applyAlignment="1">
      <alignment vertical="center"/>
    </xf>
    <xf numFmtId="9" fontId="4" fillId="0" borderId="1" xfId="2" applyFont="1" applyFill="1" applyBorder="1" applyAlignment="1">
      <alignment horizontal="center" vertical="center" wrapText="1"/>
    </xf>
    <xf numFmtId="9" fontId="4" fillId="0" borderId="5" xfId="2" applyFont="1" applyFill="1" applyBorder="1" applyAlignment="1">
      <alignment horizontal="center" vertical="center" wrapText="1"/>
    </xf>
    <xf numFmtId="10" fontId="3" fillId="0" borderId="1" xfId="0" applyNumberFormat="1" applyFont="1" applyBorder="1" applyAlignment="1">
      <alignment horizontal="center" vertical="center" wrapText="1"/>
    </xf>
    <xf numFmtId="0" fontId="13" fillId="8" borderId="1" xfId="0" applyFont="1" applyFill="1" applyBorder="1" applyAlignment="1">
      <alignment horizontal="justify" vertical="center" wrapText="1"/>
    </xf>
    <xf numFmtId="9" fontId="3" fillId="0" borderId="1" xfId="0" applyNumberFormat="1" applyFont="1" applyBorder="1" applyAlignment="1">
      <alignment horizontal="center" vertical="center" wrapText="1"/>
    </xf>
    <xf numFmtId="0" fontId="4" fillId="0" borderId="33" xfId="0" applyFont="1" applyBorder="1" applyAlignment="1">
      <alignment vertical="center" wrapText="1"/>
    </xf>
    <xf numFmtId="0" fontId="4" fillId="0" borderId="34" xfId="0" applyFont="1" applyBorder="1" applyAlignment="1">
      <alignment horizontal="center" vertical="center"/>
    </xf>
    <xf numFmtId="0" fontId="13" fillId="8" borderId="34" xfId="0" applyFont="1" applyFill="1" applyBorder="1" applyAlignment="1">
      <alignment horizontal="justify" vertical="center" wrapText="1"/>
    </xf>
    <xf numFmtId="0" fontId="4" fillId="9" borderId="34" xfId="0" applyFont="1" applyFill="1" applyBorder="1" applyAlignment="1">
      <alignment vertical="center"/>
    </xf>
    <xf numFmtId="0" fontId="4" fillId="0" borderId="35" xfId="0" applyFont="1" applyBorder="1" applyAlignment="1">
      <alignment vertical="center"/>
    </xf>
    <xf numFmtId="0" fontId="3" fillId="0" borderId="1" xfId="0" applyFont="1" applyBorder="1" applyAlignment="1">
      <alignment horizontal="center" vertical="center" wrapText="1"/>
    </xf>
    <xf numFmtId="0" fontId="4" fillId="10" borderId="36" xfId="0" applyFont="1" applyFill="1" applyBorder="1" applyAlignment="1">
      <alignment vertical="center"/>
    </xf>
    <xf numFmtId="0" fontId="4" fillId="10" borderId="0" xfId="0" applyFont="1" applyFill="1" applyAlignment="1">
      <alignment vertical="center"/>
    </xf>
    <xf numFmtId="0" fontId="4" fillId="2" borderId="37" xfId="0" applyFont="1" applyFill="1" applyBorder="1" applyAlignment="1">
      <alignment vertical="center"/>
    </xf>
    <xf numFmtId="0" fontId="3" fillId="2" borderId="5" xfId="0" applyFont="1" applyFill="1" applyBorder="1" applyAlignment="1">
      <alignment vertical="center" wrapText="1"/>
    </xf>
    <xf numFmtId="9" fontId="3" fillId="2" borderId="1" xfId="2"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4" fillId="2" borderId="6"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wrapText="1"/>
    </xf>
    <xf numFmtId="0" fontId="4" fillId="2" borderId="23" xfId="0" applyFont="1" applyFill="1" applyBorder="1" applyAlignment="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1"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5" xfId="0" applyFont="1" applyFill="1" applyBorder="1" applyAlignment="1">
      <alignment vertical="center" wrapText="1"/>
    </xf>
    <xf numFmtId="0" fontId="14" fillId="0" borderId="1" xfId="0" applyFont="1" applyBorder="1" applyAlignment="1" applyProtection="1">
      <alignment horizontal="justify" vertical="center" wrapText="1"/>
      <protection locked="0"/>
    </xf>
    <xf numFmtId="0" fontId="14" fillId="0" borderId="6"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9" fontId="14" fillId="0" borderId="1" xfId="2"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9" fontId="14" fillId="0" borderId="1" xfId="0" applyNumberFormat="1" applyFont="1" applyBorder="1" applyAlignment="1" applyProtection="1">
      <alignment horizontal="justify" vertical="center" wrapText="1"/>
      <protection locked="0"/>
    </xf>
    <xf numFmtId="9" fontId="14" fillId="0" borderId="6" xfId="0" applyNumberFormat="1" applyFont="1" applyBorder="1" applyAlignment="1" applyProtection="1">
      <alignment horizontal="justify" vertical="center" wrapText="1"/>
      <protection locked="0"/>
    </xf>
    <xf numFmtId="0" fontId="14" fillId="0" borderId="6" xfId="0" applyFont="1" applyBorder="1" applyAlignment="1" applyProtection="1">
      <alignment horizontal="center" vertical="center" wrapText="1"/>
      <protection locked="0"/>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4" fillId="0" borderId="1" xfId="2" applyNumberFormat="1" applyFont="1" applyBorder="1" applyAlignment="1">
      <alignment horizontal="center" vertical="center" wrapText="1"/>
    </xf>
    <xf numFmtId="9" fontId="14" fillId="0" borderId="6" xfId="0" applyNumberFormat="1" applyFont="1" applyBorder="1" applyAlignment="1" applyProtection="1">
      <alignment horizontal="center" vertical="center" wrapText="1"/>
      <protection locked="0"/>
    </xf>
    <xf numFmtId="0" fontId="14" fillId="0" borderId="0" xfId="0" applyFont="1"/>
    <xf numFmtId="164" fontId="14" fillId="0" borderId="1" xfId="3" applyNumberFormat="1" applyFont="1" applyBorder="1" applyAlignment="1">
      <alignment horizontal="center" vertical="center" wrapText="1"/>
    </xf>
    <xf numFmtId="1" fontId="14" fillId="0" borderId="6" xfId="0" applyNumberFormat="1" applyFont="1" applyBorder="1" applyAlignment="1" applyProtection="1">
      <alignment horizontal="center" vertical="center" wrapText="1"/>
      <protection locked="0"/>
    </xf>
    <xf numFmtId="0" fontId="14" fillId="0" borderId="5" xfId="0" applyFont="1" applyBorder="1" applyAlignment="1">
      <alignment horizontal="justify" vertical="center" wrapText="1"/>
    </xf>
    <xf numFmtId="9" fontId="14" fillId="0" borderId="1" xfId="0" applyNumberFormat="1" applyFont="1" applyBorder="1" applyAlignment="1">
      <alignment horizontal="center" vertical="center" wrapText="1"/>
    </xf>
    <xf numFmtId="9" fontId="14" fillId="0" borderId="1" xfId="2" applyFont="1" applyBorder="1" applyAlignment="1">
      <alignment horizontal="justify" vertical="center" wrapText="1"/>
    </xf>
    <xf numFmtId="9" fontId="14" fillId="0" borderId="6" xfId="2" applyFont="1" applyBorder="1" applyAlignment="1">
      <alignment horizontal="justify" vertical="center" wrapText="1"/>
    </xf>
    <xf numFmtId="9" fontId="15" fillId="0" borderId="1" xfId="0" applyNumberFormat="1" applyFont="1" applyBorder="1" applyAlignment="1">
      <alignment horizontal="center" vertical="center" wrapText="1"/>
    </xf>
    <xf numFmtId="0" fontId="14" fillId="0" borderId="24" xfId="0" applyFont="1" applyBorder="1" applyAlignment="1" applyProtection="1">
      <alignment horizontal="justify" vertical="center" wrapText="1"/>
      <protection locked="0"/>
    </xf>
    <xf numFmtId="0" fontId="14" fillId="0" borderId="8" xfId="0" applyFont="1" applyBorder="1" applyAlignment="1" applyProtection="1">
      <alignment horizontal="justify" vertical="center" wrapText="1"/>
      <protection locked="0"/>
    </xf>
    <xf numFmtId="0" fontId="14" fillId="0" borderId="7" xfId="0" applyFont="1" applyBorder="1" applyAlignment="1">
      <alignment horizontal="justify" vertical="center" wrapText="1"/>
    </xf>
    <xf numFmtId="9" fontId="14" fillId="0" borderId="24" xfId="2" applyFont="1" applyBorder="1" applyAlignment="1">
      <alignment horizontal="center" vertical="center" wrapText="1"/>
    </xf>
    <xf numFmtId="0" fontId="14" fillId="0" borderId="24" xfId="0" applyFont="1" applyBorder="1" applyAlignment="1">
      <alignment horizontal="justify" vertical="center" wrapText="1"/>
    </xf>
    <xf numFmtId="9" fontId="14" fillId="0" borderId="24" xfId="2" applyFont="1" applyBorder="1" applyAlignment="1">
      <alignment horizontal="justify" vertical="center" wrapText="1"/>
    </xf>
    <xf numFmtId="9" fontId="14" fillId="0" borderId="8" xfId="2" applyFont="1" applyBorder="1" applyAlignment="1">
      <alignment horizontal="justify" vertical="center" wrapText="1"/>
    </xf>
    <xf numFmtId="0" fontId="14" fillId="0" borderId="7" xfId="0" applyFont="1" applyBorder="1" applyAlignment="1" applyProtection="1">
      <alignment horizontal="justify" vertical="center" wrapText="1"/>
      <protection locked="0"/>
    </xf>
    <xf numFmtId="9" fontId="15" fillId="0" borderId="34" xfId="2" applyFont="1" applyBorder="1" applyAlignment="1">
      <alignment horizontal="center" vertical="center" wrapText="1"/>
    </xf>
    <xf numFmtId="0" fontId="16" fillId="10" borderId="27" xfId="0" applyFont="1" applyFill="1" applyBorder="1" applyAlignment="1" applyProtection="1">
      <alignment horizontal="justify" vertical="center" wrapText="1"/>
      <protection locked="0"/>
    </xf>
    <xf numFmtId="9" fontId="3" fillId="10" borderId="27" xfId="0" applyNumberFormat="1" applyFont="1" applyFill="1" applyBorder="1" applyAlignment="1">
      <alignment vertical="center"/>
    </xf>
    <xf numFmtId="0" fontId="4" fillId="0" borderId="0" xfId="0" applyFont="1" applyAlignment="1">
      <alignment horizontal="center" vertical="center"/>
    </xf>
    <xf numFmtId="0" fontId="3" fillId="5" borderId="40" xfId="0" applyFont="1" applyFill="1" applyBorder="1" applyAlignment="1">
      <alignment horizontal="center" vertical="center" wrapText="1"/>
    </xf>
    <xf numFmtId="9" fontId="17" fillId="0" borderId="9" xfId="2"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3" fillId="10" borderId="1" xfId="0" applyFont="1" applyFill="1" applyBorder="1" applyAlignment="1">
      <alignment vertical="center"/>
    </xf>
    <xf numFmtId="9" fontId="3" fillId="10" borderId="1" xfId="0" applyNumberFormat="1" applyFont="1" applyFill="1" applyBorder="1" applyAlignment="1">
      <alignment vertical="center"/>
    </xf>
    <xf numFmtId="9" fontId="4" fillId="0" borderId="5" xfId="2" applyFont="1" applyBorder="1" applyAlignment="1">
      <alignment vertical="center" wrapText="1"/>
    </xf>
    <xf numFmtId="0" fontId="4" fillId="0" borderId="1" xfId="0" applyFont="1" applyFill="1" applyBorder="1" applyAlignment="1" applyProtection="1">
      <alignment vertical="center" wrapText="1"/>
      <protection locked="0"/>
    </xf>
    <xf numFmtId="0" fontId="3" fillId="6" borderId="5"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165" fontId="3" fillId="0" borderId="5" xfId="1"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2"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10" fontId="3" fillId="0" borderId="1" xfId="2"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4" fillId="6" borderId="5"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165" fontId="4" fillId="0" borderId="5" xfId="1" applyNumberFormat="1" applyFont="1" applyFill="1" applyBorder="1" applyAlignment="1">
      <alignment horizontal="center" vertical="center" wrapText="1"/>
    </xf>
    <xf numFmtId="165" fontId="4" fillId="0" borderId="1" xfId="1" applyNumberFormat="1" applyFont="1" applyFill="1" applyBorder="1" applyAlignment="1" applyProtection="1">
      <alignment horizontal="center" vertical="center" wrapText="1"/>
      <protection locked="0"/>
    </xf>
    <xf numFmtId="9" fontId="4" fillId="0" borderId="1" xfId="0" applyNumberFormat="1" applyFont="1" applyFill="1" applyBorder="1" applyAlignment="1" applyProtection="1">
      <alignment horizontal="center" vertical="center" wrapText="1"/>
      <protection locked="0"/>
    </xf>
    <xf numFmtId="9" fontId="4" fillId="0" borderId="1" xfId="2" applyFont="1" applyBorder="1" applyAlignment="1" applyProtection="1">
      <alignment horizontal="center" vertical="center" wrapText="1"/>
      <protection locked="0"/>
    </xf>
    <xf numFmtId="9" fontId="4" fillId="0" borderId="1" xfId="2"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9" fontId="4" fillId="0" borderId="4" xfId="2" applyFont="1" applyBorder="1" applyAlignment="1">
      <alignment horizontal="center" vertical="center" wrapText="1"/>
    </xf>
    <xf numFmtId="10" fontId="4" fillId="0" borderId="1" xfId="0" applyNumberFormat="1" applyFont="1" applyFill="1" applyBorder="1" applyAlignment="1" applyProtection="1">
      <alignment horizontal="center" vertical="center" wrapText="1"/>
      <protection locked="0"/>
    </xf>
    <xf numFmtId="1" fontId="4" fillId="0"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4" fillId="0" borderId="36" xfId="0" applyFont="1" applyBorder="1" applyAlignment="1">
      <alignment vertical="center"/>
    </xf>
    <xf numFmtId="0" fontId="14" fillId="0" borderId="32" xfId="0" applyFont="1" applyBorder="1" applyAlignment="1">
      <alignment vertical="center"/>
    </xf>
    <xf numFmtId="9" fontId="14" fillId="0" borderId="4" xfId="2" applyFont="1" applyBorder="1" applyAlignment="1">
      <alignment horizontal="center" vertical="center" wrapText="1"/>
    </xf>
    <xf numFmtId="9" fontId="15" fillId="0" borderId="1" xfId="2" applyFont="1" applyBorder="1" applyAlignment="1" applyProtection="1">
      <alignment horizontal="center" vertical="center" wrapText="1"/>
      <protection locked="0"/>
    </xf>
    <xf numFmtId="0" fontId="14" fillId="0" borderId="1" xfId="0" applyFont="1" applyBorder="1" applyAlignment="1" applyProtection="1">
      <alignment vertical="center" wrapText="1"/>
      <protection locked="0"/>
    </xf>
    <xf numFmtId="0" fontId="14" fillId="0" borderId="6" xfId="0" applyFont="1" applyBorder="1" applyAlignment="1" applyProtection="1">
      <alignment vertical="center" wrapText="1"/>
      <protection locked="0"/>
    </xf>
    <xf numFmtId="9" fontId="14" fillId="0" borderId="5" xfId="2" applyFont="1" applyBorder="1" applyAlignment="1">
      <alignment vertical="center" wrapText="1"/>
    </xf>
    <xf numFmtId="0" fontId="14" fillId="0" borderId="5" xfId="0" applyFont="1" applyBorder="1" applyAlignment="1">
      <alignment vertical="center" wrapText="1"/>
    </xf>
    <xf numFmtId="0" fontId="15" fillId="0" borderId="1" xfId="0" applyFont="1" applyBorder="1" applyAlignment="1" applyProtection="1">
      <alignment horizontal="center" vertical="center" wrapText="1"/>
      <protection locked="0"/>
    </xf>
    <xf numFmtId="0" fontId="14" fillId="0" borderId="38" xfId="0" applyFont="1" applyBorder="1" applyAlignment="1">
      <alignment vertical="center"/>
    </xf>
    <xf numFmtId="9" fontId="14" fillId="0" borderId="24" xfId="0" applyNumberFormat="1" applyFont="1" applyBorder="1" applyAlignment="1">
      <alignment horizontal="center" vertical="center"/>
    </xf>
    <xf numFmtId="0" fontId="14" fillId="0" borderId="39" xfId="0" applyFont="1" applyBorder="1" applyAlignment="1">
      <alignment vertical="center"/>
    </xf>
    <xf numFmtId="9" fontId="14" fillId="0" borderId="24" xfId="2" applyFont="1" applyBorder="1" applyAlignment="1" applyProtection="1">
      <alignment horizontal="center" vertical="center" wrapText="1"/>
      <protection locked="0"/>
    </xf>
    <xf numFmtId="0" fontId="14" fillId="0" borderId="24" xfId="0" applyFont="1" applyBorder="1" applyAlignment="1" applyProtection="1">
      <alignment vertical="center" wrapText="1"/>
      <protection locked="0"/>
    </xf>
    <xf numFmtId="0" fontId="14" fillId="0" borderId="8" xfId="0" applyFont="1" applyBorder="1" applyAlignment="1" applyProtection="1">
      <alignment vertical="center" wrapText="1"/>
      <protection locked="0"/>
    </xf>
    <xf numFmtId="9" fontId="14" fillId="0" borderId="7" xfId="2" applyFont="1" applyBorder="1" applyAlignment="1">
      <alignment vertical="center" wrapText="1"/>
    </xf>
    <xf numFmtId="0" fontId="14" fillId="0" borderId="7" xfId="0" applyFont="1" applyBorder="1" applyAlignment="1">
      <alignment vertical="center" wrapText="1"/>
    </xf>
    <xf numFmtId="0" fontId="9" fillId="0" borderId="5"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9" borderId="1" xfId="0" applyFont="1" applyFill="1" applyBorder="1" applyAlignment="1">
      <alignment vertical="center" wrapText="1"/>
    </xf>
    <xf numFmtId="0" fontId="4" fillId="0" borderId="40" xfId="0" applyFont="1" applyBorder="1" applyAlignment="1">
      <alignment vertical="center" wrapText="1"/>
    </xf>
    <xf numFmtId="0" fontId="4" fillId="0" borderId="41" xfId="0" applyFont="1" applyBorder="1" applyAlignment="1">
      <alignment vertical="center" wrapText="1"/>
    </xf>
    <xf numFmtId="9" fontId="14" fillId="0" borderId="1" xfId="0" applyNumberFormat="1" applyFont="1" applyBorder="1" applyAlignment="1" applyProtection="1">
      <alignment horizontal="center" vertical="center" wrapText="1"/>
      <protection locked="0"/>
    </xf>
    <xf numFmtId="0" fontId="4" fillId="0" borderId="1" xfId="0" applyFont="1" applyFill="1" applyBorder="1" applyAlignment="1">
      <alignment vertical="center" wrapText="1"/>
    </xf>
    <xf numFmtId="0" fontId="4" fillId="0" borderId="6" xfId="0" applyFont="1" applyFill="1" applyBorder="1" applyAlignment="1" applyProtection="1">
      <alignment vertical="center" wrapText="1"/>
      <protection locked="0"/>
    </xf>
    <xf numFmtId="0" fontId="3" fillId="4"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8" fillId="0" borderId="2" xfId="0" applyFont="1" applyBorder="1" applyAlignment="1">
      <alignment horizontal="center" vertical="center"/>
    </xf>
    <xf numFmtId="0" fontId="18" fillId="0" borderId="12" xfId="0" applyFont="1" applyBorder="1" applyAlignment="1">
      <alignment horizontal="center" vertical="center"/>
    </xf>
    <xf numFmtId="0" fontId="18" fillId="0" borderId="3" xfId="0" applyFont="1" applyBorder="1" applyAlignment="1">
      <alignment horizontal="center" vertical="center"/>
    </xf>
    <xf numFmtId="0" fontId="19" fillId="0" borderId="7"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4" xfId="0" applyFont="1" applyBorder="1" applyAlignment="1">
      <alignment horizontal="center" vertical="center"/>
    </xf>
    <xf numFmtId="0" fontId="19" fillId="0" borderId="8" xfId="0" applyFont="1" applyBorder="1" applyAlignment="1">
      <alignment horizontal="center" vertical="center"/>
    </xf>
    <xf numFmtId="0" fontId="4" fillId="4" borderId="16"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2" xfId="0" applyFont="1" applyFill="1" applyBorder="1" applyAlignment="1">
      <alignment horizontal="center" vertical="center"/>
    </xf>
    <xf numFmtId="0" fontId="0" fillId="0" borderId="1" xfId="0"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4" fillId="0"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left"/>
    </xf>
  </cellXfs>
  <cellStyles count="4">
    <cellStyle name="Millares" xfId="1" builtinId="3"/>
    <cellStyle name="Millares [0] 2" xfId="3" xr:uid="{14D55F05-6BD9-447A-ABB4-03574B6304EE}"/>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E29B3-4092-43AC-B25B-AAB9522B39C1}">
  <dimension ref="A1:AT58"/>
  <sheetViews>
    <sheetView tabSelected="1" topLeftCell="D11" zoomScale="55" zoomScaleNormal="55" workbookViewId="0">
      <selection activeCell="L12" sqref="L12"/>
    </sheetView>
  </sheetViews>
  <sheetFormatPr baseColWidth="10" defaultRowHeight="15" x14ac:dyDescent="0.25"/>
  <cols>
    <col min="3" max="3" width="16.42578125" customWidth="1"/>
    <col min="4" max="4" width="43" customWidth="1"/>
    <col min="7" max="7" width="17.42578125" customWidth="1"/>
    <col min="8" max="8" width="65.42578125" customWidth="1"/>
    <col min="10" max="10" width="20.7109375" customWidth="1"/>
    <col min="11" max="11" width="18" customWidth="1"/>
    <col min="17" max="17" width="12.85546875" bestFit="1" customWidth="1"/>
    <col min="18" max="18" width="17.5703125" customWidth="1"/>
    <col min="19" max="19" width="20.42578125" customWidth="1"/>
    <col min="20" max="20" width="25.140625" customWidth="1"/>
    <col min="22" max="22" width="16.28515625" style="2" customWidth="1"/>
    <col min="23" max="23" width="20.85546875" style="2" customWidth="1"/>
    <col min="24" max="24" width="17.5703125" style="3" bestFit="1" customWidth="1"/>
    <col min="25" max="25" width="45.42578125" customWidth="1"/>
    <col min="26" max="26" width="25.140625" customWidth="1"/>
    <col min="27" max="27" width="12" style="2" customWidth="1"/>
    <col min="28" max="28" width="18.28515625" style="2" customWidth="1"/>
    <col min="29" max="29" width="13.42578125" customWidth="1"/>
    <col min="30" max="30" width="51.28515625" customWidth="1"/>
    <col min="31" max="31" width="41" customWidth="1"/>
    <col min="35" max="36" width="57" customWidth="1"/>
    <col min="40" max="41" width="57" customWidth="1"/>
    <col min="45" max="46" width="57" customWidth="1"/>
  </cols>
  <sheetData>
    <row r="1" spans="1:46" x14ac:dyDescent="0.25">
      <c r="A1" s="259" t="s">
        <v>0</v>
      </c>
      <c r="B1" s="259"/>
      <c r="C1" s="259"/>
      <c r="D1" s="259"/>
      <c r="E1" s="259"/>
      <c r="F1" s="259"/>
      <c r="G1" s="259"/>
      <c r="H1" s="259"/>
      <c r="I1" s="259"/>
      <c r="J1" s="259"/>
      <c r="K1" s="259"/>
      <c r="V1" s="1"/>
    </row>
    <row r="2" spans="1:46" x14ac:dyDescent="0.25">
      <c r="A2" s="259" t="s">
        <v>1</v>
      </c>
      <c r="B2" s="259"/>
      <c r="C2" s="259"/>
      <c r="D2" s="259"/>
      <c r="E2" s="259"/>
      <c r="F2" s="259"/>
      <c r="G2" s="259"/>
      <c r="H2" s="259"/>
      <c r="I2" s="259"/>
      <c r="J2" s="259"/>
      <c r="K2" s="259"/>
    </row>
    <row r="3" spans="1:46" x14ac:dyDescent="0.25">
      <c r="A3" s="259" t="s">
        <v>2</v>
      </c>
      <c r="B3" s="259"/>
      <c r="C3" s="259"/>
      <c r="D3" s="259"/>
      <c r="E3" s="259"/>
      <c r="F3" s="259"/>
      <c r="G3" s="259"/>
      <c r="H3" s="259"/>
      <c r="I3" s="259"/>
      <c r="J3" s="259"/>
      <c r="K3" s="259"/>
    </row>
    <row r="4" spans="1:46" ht="15.75" thickBot="1" x14ac:dyDescent="0.3">
      <c r="F4" s="260" t="s">
        <v>3</v>
      </c>
      <c r="G4" s="260"/>
      <c r="H4" s="260"/>
      <c r="I4" s="260"/>
      <c r="J4" s="260"/>
    </row>
    <row r="5" spans="1:46" x14ac:dyDescent="0.25">
      <c r="A5" s="261" t="s">
        <v>4</v>
      </c>
      <c r="B5" s="262"/>
      <c r="C5" s="267" t="s">
        <v>5</v>
      </c>
      <c r="D5" s="268"/>
      <c r="F5" s="4" t="s">
        <v>6</v>
      </c>
      <c r="G5" s="4" t="s">
        <v>7</v>
      </c>
      <c r="H5" s="260" t="s">
        <v>8</v>
      </c>
      <c r="I5" s="260"/>
      <c r="J5" s="260"/>
    </row>
    <row r="6" spans="1:46" x14ac:dyDescent="0.25">
      <c r="A6" s="263"/>
      <c r="B6" s="264"/>
      <c r="C6" s="269"/>
      <c r="D6" s="268"/>
      <c r="F6" s="5">
        <v>1</v>
      </c>
      <c r="G6" s="6" t="s">
        <v>9</v>
      </c>
      <c r="H6" s="270" t="s">
        <v>10</v>
      </c>
      <c r="I6" s="270"/>
      <c r="J6" s="270"/>
    </row>
    <row r="7" spans="1:46" x14ac:dyDescent="0.25">
      <c r="A7" s="263"/>
      <c r="B7" s="264"/>
      <c r="C7" s="269"/>
      <c r="D7" s="268"/>
      <c r="F7" s="5">
        <v>2</v>
      </c>
      <c r="G7" s="6" t="s">
        <v>11</v>
      </c>
      <c r="H7" s="271" t="s">
        <v>12</v>
      </c>
      <c r="I7" s="271"/>
      <c r="J7" s="271"/>
    </row>
    <row r="8" spans="1:46" ht="342.75" customHeight="1" thickBot="1" x14ac:dyDescent="0.3">
      <c r="A8" s="265"/>
      <c r="B8" s="266"/>
      <c r="C8" s="269"/>
      <c r="D8" s="268"/>
      <c r="F8" s="5">
        <v>3</v>
      </c>
      <c r="G8" s="5" t="s">
        <v>13</v>
      </c>
      <c r="H8" s="272" t="s">
        <v>233</v>
      </c>
      <c r="I8" s="273"/>
      <c r="J8" s="273"/>
    </row>
    <row r="9" spans="1:46" ht="213" customHeight="1" thickBot="1" x14ac:dyDescent="0.3">
      <c r="F9" s="5">
        <v>4</v>
      </c>
      <c r="G9" s="7" t="s">
        <v>14</v>
      </c>
      <c r="H9" s="245" t="s">
        <v>15</v>
      </c>
      <c r="I9" s="245"/>
      <c r="J9" s="245"/>
    </row>
    <row r="10" spans="1:46" ht="45" customHeight="1" thickBot="1" x14ac:dyDescent="0.3">
      <c r="F10" s="8">
        <v>5</v>
      </c>
      <c r="G10" s="9" t="s">
        <v>16</v>
      </c>
      <c r="H10" s="246" t="s">
        <v>17</v>
      </c>
      <c r="I10" s="246"/>
      <c r="J10" s="247"/>
    </row>
    <row r="11" spans="1:46" ht="135.75" customHeight="1" x14ac:dyDescent="0.25">
      <c r="F11" s="274">
        <v>6</v>
      </c>
      <c r="G11" s="275" t="s">
        <v>267</v>
      </c>
      <c r="H11" s="276" t="s">
        <v>275</v>
      </c>
      <c r="I11" s="276"/>
      <c r="J11" s="277"/>
    </row>
    <row r="12" spans="1:46" ht="291.75" customHeight="1" x14ac:dyDescent="0.25">
      <c r="F12" s="278">
        <v>7</v>
      </c>
      <c r="G12" s="279" t="s">
        <v>276</v>
      </c>
      <c r="H12" s="280" t="s">
        <v>279</v>
      </c>
      <c r="I12" s="281"/>
      <c r="J12" s="281"/>
    </row>
    <row r="14" spans="1:46" ht="15.75" thickBot="1" x14ac:dyDescent="0.3"/>
    <row r="15" spans="1:46" x14ac:dyDescent="0.25">
      <c r="A15" s="248" t="s">
        <v>18</v>
      </c>
      <c r="B15" s="249"/>
      <c r="C15" s="252" t="s">
        <v>19</v>
      </c>
      <c r="D15" s="255" t="s">
        <v>20</v>
      </c>
      <c r="E15" s="256"/>
      <c r="F15" s="256"/>
      <c r="G15" s="256"/>
      <c r="H15" s="256"/>
      <c r="I15" s="256"/>
      <c r="J15" s="256"/>
      <c r="K15" s="256"/>
      <c r="L15" s="256"/>
      <c r="M15" s="256"/>
      <c r="N15" s="256"/>
      <c r="O15" s="256"/>
      <c r="P15" s="252"/>
      <c r="Q15" s="239" t="s">
        <v>21</v>
      </c>
      <c r="R15" s="240"/>
      <c r="S15" s="240"/>
      <c r="T15" s="241"/>
      <c r="U15" s="215" t="s">
        <v>22</v>
      </c>
      <c r="V15" s="218" t="s">
        <v>23</v>
      </c>
      <c r="W15" s="219"/>
      <c r="X15" s="219"/>
      <c r="Y15" s="219"/>
      <c r="Z15" s="220"/>
      <c r="AA15" s="221" t="s">
        <v>23</v>
      </c>
      <c r="AB15" s="222"/>
      <c r="AC15" s="222"/>
      <c r="AD15" s="222"/>
      <c r="AE15" s="223"/>
      <c r="AF15" s="224" t="s">
        <v>23</v>
      </c>
      <c r="AG15" s="225"/>
      <c r="AH15" s="225"/>
      <c r="AI15" s="225"/>
      <c r="AJ15" s="226"/>
      <c r="AK15" s="221" t="s">
        <v>23</v>
      </c>
      <c r="AL15" s="222"/>
      <c r="AM15" s="222"/>
      <c r="AN15" s="222"/>
      <c r="AO15" s="223"/>
      <c r="AP15" s="227" t="s">
        <v>23</v>
      </c>
      <c r="AQ15" s="228"/>
      <c r="AR15" s="228"/>
      <c r="AS15" s="228"/>
      <c r="AT15" s="229"/>
    </row>
    <row r="16" spans="1:46" x14ac:dyDescent="0.25">
      <c r="A16" s="250"/>
      <c r="B16" s="251"/>
      <c r="C16" s="253"/>
      <c r="D16" s="257"/>
      <c r="E16" s="258"/>
      <c r="F16" s="258"/>
      <c r="G16" s="258"/>
      <c r="H16" s="258"/>
      <c r="I16" s="258"/>
      <c r="J16" s="258"/>
      <c r="K16" s="258"/>
      <c r="L16" s="258"/>
      <c r="M16" s="258"/>
      <c r="N16" s="258"/>
      <c r="O16" s="258"/>
      <c r="P16" s="253"/>
      <c r="Q16" s="242"/>
      <c r="R16" s="243"/>
      <c r="S16" s="243"/>
      <c r="T16" s="244"/>
      <c r="U16" s="216"/>
      <c r="V16" s="230" t="s">
        <v>24</v>
      </c>
      <c r="W16" s="231"/>
      <c r="X16" s="231"/>
      <c r="Y16" s="231"/>
      <c r="Z16" s="232"/>
      <c r="AA16" s="233" t="s">
        <v>25</v>
      </c>
      <c r="AB16" s="234"/>
      <c r="AC16" s="234"/>
      <c r="AD16" s="234"/>
      <c r="AE16" s="235"/>
      <c r="AF16" s="236" t="s">
        <v>26</v>
      </c>
      <c r="AG16" s="237"/>
      <c r="AH16" s="237"/>
      <c r="AI16" s="237"/>
      <c r="AJ16" s="238"/>
      <c r="AK16" s="233" t="s">
        <v>27</v>
      </c>
      <c r="AL16" s="234"/>
      <c r="AM16" s="234"/>
      <c r="AN16" s="234"/>
      <c r="AO16" s="235"/>
      <c r="AP16" s="205" t="s">
        <v>28</v>
      </c>
      <c r="AQ16" s="206"/>
      <c r="AR16" s="206"/>
      <c r="AS16" s="206"/>
      <c r="AT16" s="207"/>
    </row>
    <row r="17" spans="1:46" ht="60.75" thickBot="1" x14ac:dyDescent="0.3">
      <c r="A17" s="10" t="s">
        <v>29</v>
      </c>
      <c r="B17" s="11" t="s">
        <v>30</v>
      </c>
      <c r="C17" s="254"/>
      <c r="D17" s="10" t="s">
        <v>31</v>
      </c>
      <c r="E17" s="11" t="s">
        <v>32</v>
      </c>
      <c r="F17" s="11" t="s">
        <v>33</v>
      </c>
      <c r="G17" s="11" t="s">
        <v>34</v>
      </c>
      <c r="H17" s="11" t="s">
        <v>35</v>
      </c>
      <c r="I17" s="11" t="s">
        <v>36</v>
      </c>
      <c r="J17" s="11" t="s">
        <v>37</v>
      </c>
      <c r="K17" s="11" t="s">
        <v>38</v>
      </c>
      <c r="L17" s="11" t="s">
        <v>39</v>
      </c>
      <c r="M17" s="11" t="s">
        <v>40</v>
      </c>
      <c r="N17" s="11" t="s">
        <v>41</v>
      </c>
      <c r="O17" s="11" t="s">
        <v>42</v>
      </c>
      <c r="P17" s="12" t="s">
        <v>43</v>
      </c>
      <c r="Q17" s="13" t="s">
        <v>44</v>
      </c>
      <c r="R17" s="14" t="s">
        <v>45</v>
      </c>
      <c r="S17" s="14" t="s">
        <v>46</v>
      </c>
      <c r="T17" s="15" t="s">
        <v>47</v>
      </c>
      <c r="U17" s="217"/>
      <c r="V17" s="16" t="s">
        <v>48</v>
      </c>
      <c r="W17" s="17" t="s">
        <v>49</v>
      </c>
      <c r="X17" s="18" t="s">
        <v>50</v>
      </c>
      <c r="Y17" s="19" t="s">
        <v>51</v>
      </c>
      <c r="Z17" s="20" t="s">
        <v>52</v>
      </c>
      <c r="AA17" s="166" t="s">
        <v>48</v>
      </c>
      <c r="AB17" s="167" t="s">
        <v>49</v>
      </c>
      <c r="AC17" s="158" t="s">
        <v>50</v>
      </c>
      <c r="AD17" s="22" t="s">
        <v>51</v>
      </c>
      <c r="AE17" s="23" t="s">
        <v>52</v>
      </c>
      <c r="AF17" s="24" t="s">
        <v>48</v>
      </c>
      <c r="AG17" s="25" t="s">
        <v>49</v>
      </c>
      <c r="AH17" s="25" t="s">
        <v>50</v>
      </c>
      <c r="AI17" s="25" t="s">
        <v>51</v>
      </c>
      <c r="AJ17" s="26" t="s">
        <v>52</v>
      </c>
      <c r="AK17" s="21" t="s">
        <v>48</v>
      </c>
      <c r="AL17" s="22" t="s">
        <v>49</v>
      </c>
      <c r="AM17" s="22" t="s">
        <v>50</v>
      </c>
      <c r="AN17" s="22" t="s">
        <v>51</v>
      </c>
      <c r="AO17" s="23" t="s">
        <v>52</v>
      </c>
      <c r="AP17" s="27" t="s">
        <v>34</v>
      </c>
      <c r="AQ17" s="28" t="s">
        <v>48</v>
      </c>
      <c r="AR17" s="28" t="s">
        <v>49</v>
      </c>
      <c r="AS17" s="28" t="s">
        <v>50</v>
      </c>
      <c r="AT17" s="29" t="s">
        <v>53</v>
      </c>
    </row>
    <row r="18" spans="1:46" s="53" customFormat="1" ht="147" customHeight="1" x14ac:dyDescent="0.25">
      <c r="A18" s="30">
        <v>7</v>
      </c>
      <c r="B18" s="31" t="s">
        <v>54</v>
      </c>
      <c r="C18" s="32" t="s">
        <v>55</v>
      </c>
      <c r="D18" s="33" t="s">
        <v>56</v>
      </c>
      <c r="E18" s="34">
        <v>4.2099999999999999E-2</v>
      </c>
      <c r="F18" s="35" t="s">
        <v>57</v>
      </c>
      <c r="G18" s="36" t="s">
        <v>58</v>
      </c>
      <c r="H18" s="36" t="s">
        <v>59</v>
      </c>
      <c r="I18" s="37" t="s">
        <v>60</v>
      </c>
      <c r="J18" s="38" t="s">
        <v>61</v>
      </c>
      <c r="K18" s="39" t="s">
        <v>62</v>
      </c>
      <c r="L18" s="40">
        <v>0</v>
      </c>
      <c r="M18" s="40">
        <v>0</v>
      </c>
      <c r="N18" s="41">
        <v>0</v>
      </c>
      <c r="O18" s="40">
        <v>1</v>
      </c>
      <c r="P18" s="42">
        <v>1</v>
      </c>
      <c r="Q18" s="43" t="s">
        <v>63</v>
      </c>
      <c r="R18" s="44" t="s">
        <v>64</v>
      </c>
      <c r="S18" s="44" t="s">
        <v>65</v>
      </c>
      <c r="T18" s="45" t="s">
        <v>66</v>
      </c>
      <c r="U18" s="46" t="s">
        <v>67</v>
      </c>
      <c r="V18" s="47" t="s">
        <v>68</v>
      </c>
      <c r="W18" s="47" t="s">
        <v>68</v>
      </c>
      <c r="X18" s="48" t="s">
        <v>68</v>
      </c>
      <c r="Y18" s="49" t="s">
        <v>68</v>
      </c>
      <c r="Z18" s="49" t="s">
        <v>68</v>
      </c>
      <c r="AA18" s="168" t="s">
        <v>68</v>
      </c>
      <c r="AB18" s="168" t="s">
        <v>68</v>
      </c>
      <c r="AC18" s="159" t="s">
        <v>68</v>
      </c>
      <c r="AD18" s="51" t="s">
        <v>68</v>
      </c>
      <c r="AE18" s="51" t="s">
        <v>68</v>
      </c>
      <c r="AF18" s="50">
        <v>565</v>
      </c>
      <c r="AG18" s="51"/>
      <c r="AH18" s="51"/>
      <c r="AI18" s="51"/>
      <c r="AJ18" s="52"/>
      <c r="AK18" s="50">
        <v>0</v>
      </c>
      <c r="AL18" s="51"/>
      <c r="AM18" s="51"/>
      <c r="AN18" s="51"/>
      <c r="AO18" s="52"/>
      <c r="AP18" s="50" t="s">
        <v>69</v>
      </c>
      <c r="AQ18" s="51">
        <v>565</v>
      </c>
      <c r="AR18" s="51">
        <v>0</v>
      </c>
      <c r="AS18" s="51"/>
      <c r="AT18" s="52"/>
    </row>
    <row r="19" spans="1:46" s="53" customFormat="1" ht="90.75" customHeight="1" x14ac:dyDescent="0.25">
      <c r="A19" s="43">
        <v>7</v>
      </c>
      <c r="B19" s="44" t="s">
        <v>54</v>
      </c>
      <c r="C19" s="45" t="s">
        <v>55</v>
      </c>
      <c r="D19" s="54" t="s">
        <v>239</v>
      </c>
      <c r="E19" s="34">
        <v>4.2099999999999999E-2</v>
      </c>
      <c r="F19" s="55" t="s">
        <v>57</v>
      </c>
      <c r="G19" s="36" t="s">
        <v>58</v>
      </c>
      <c r="H19" s="56" t="s">
        <v>70</v>
      </c>
      <c r="I19" s="37" t="s">
        <v>60</v>
      </c>
      <c r="J19" s="57" t="s">
        <v>61</v>
      </c>
      <c r="K19" s="58" t="s">
        <v>71</v>
      </c>
      <c r="L19" s="5">
        <v>0</v>
      </c>
      <c r="M19" s="5">
        <v>0</v>
      </c>
      <c r="N19" s="5">
        <v>1</v>
      </c>
      <c r="O19" s="5">
        <v>0</v>
      </c>
      <c r="P19" s="59">
        <v>1</v>
      </c>
      <c r="Q19" s="43" t="s">
        <v>63</v>
      </c>
      <c r="R19" s="44" t="s">
        <v>64</v>
      </c>
      <c r="S19" s="44" t="s">
        <v>65</v>
      </c>
      <c r="T19" s="45" t="s">
        <v>72</v>
      </c>
      <c r="U19" s="46" t="s">
        <v>67</v>
      </c>
      <c r="V19" s="47" t="s">
        <v>68</v>
      </c>
      <c r="W19" s="47" t="s">
        <v>68</v>
      </c>
      <c r="X19" s="48" t="s">
        <v>68</v>
      </c>
      <c r="Y19" s="49" t="s">
        <v>68</v>
      </c>
      <c r="Z19" s="49" t="s">
        <v>68</v>
      </c>
      <c r="AA19" s="169" t="s">
        <v>68</v>
      </c>
      <c r="AB19" s="170" t="s">
        <v>68</v>
      </c>
      <c r="AC19" s="160" t="s">
        <v>68</v>
      </c>
      <c r="AD19" s="156" t="s">
        <v>241</v>
      </c>
      <c r="AE19" s="52" t="s">
        <v>240</v>
      </c>
      <c r="AF19" s="50">
        <v>0</v>
      </c>
      <c r="AG19" s="51"/>
      <c r="AH19" s="51"/>
      <c r="AI19" s="51"/>
      <c r="AJ19" s="52"/>
      <c r="AK19" s="50">
        <v>0</v>
      </c>
      <c r="AL19" s="51"/>
      <c r="AM19" s="51"/>
      <c r="AN19" s="51"/>
      <c r="AO19" s="52"/>
      <c r="AP19" s="50" t="s">
        <v>73</v>
      </c>
      <c r="AQ19" s="51">
        <v>0.1</v>
      </c>
      <c r="AR19" s="51">
        <v>0</v>
      </c>
      <c r="AS19" s="51"/>
      <c r="AT19" s="52"/>
    </row>
    <row r="20" spans="1:46" s="53" customFormat="1" ht="108" customHeight="1" x14ac:dyDescent="0.25">
      <c r="A20" s="43">
        <v>6</v>
      </c>
      <c r="B20" s="44" t="s">
        <v>74</v>
      </c>
      <c r="C20" s="45" t="s">
        <v>55</v>
      </c>
      <c r="D20" s="60" t="s">
        <v>75</v>
      </c>
      <c r="E20" s="34">
        <v>4.2099999999999999E-2</v>
      </c>
      <c r="F20" s="61" t="s">
        <v>76</v>
      </c>
      <c r="G20" s="44" t="s">
        <v>77</v>
      </c>
      <c r="H20" s="44" t="s">
        <v>78</v>
      </c>
      <c r="I20" s="62" t="s">
        <v>79</v>
      </c>
      <c r="J20" s="38" t="s">
        <v>80</v>
      </c>
      <c r="K20" s="39" t="s">
        <v>81</v>
      </c>
      <c r="L20" s="5"/>
      <c r="M20" s="63">
        <v>1</v>
      </c>
      <c r="N20" s="63">
        <v>1</v>
      </c>
      <c r="O20" s="63">
        <v>1</v>
      </c>
      <c r="P20" s="64">
        <v>1</v>
      </c>
      <c r="Q20" s="43" t="s">
        <v>63</v>
      </c>
      <c r="R20" s="44" t="s">
        <v>82</v>
      </c>
      <c r="S20" s="44" t="s">
        <v>65</v>
      </c>
      <c r="T20" s="45" t="s">
        <v>83</v>
      </c>
      <c r="U20" s="46" t="s">
        <v>67</v>
      </c>
      <c r="V20" s="47" t="s">
        <v>68</v>
      </c>
      <c r="W20" s="47" t="s">
        <v>68</v>
      </c>
      <c r="X20" s="48" t="s">
        <v>68</v>
      </c>
      <c r="Y20" s="49" t="s">
        <v>68</v>
      </c>
      <c r="Z20" s="49" t="s">
        <v>68</v>
      </c>
      <c r="AA20" s="76">
        <v>1</v>
      </c>
      <c r="AB20" s="76">
        <v>1</v>
      </c>
      <c r="AC20" s="72">
        <v>1</v>
      </c>
      <c r="AD20" s="203" t="s">
        <v>274</v>
      </c>
      <c r="AE20" s="204" t="s">
        <v>247</v>
      </c>
      <c r="AF20" s="155">
        <v>1</v>
      </c>
      <c r="AG20" s="51"/>
      <c r="AH20" s="51"/>
      <c r="AI20" s="51"/>
      <c r="AJ20" s="52"/>
      <c r="AK20" s="50">
        <v>1</v>
      </c>
      <c r="AL20" s="51"/>
      <c r="AM20" s="51"/>
      <c r="AN20" s="51"/>
      <c r="AO20" s="52"/>
      <c r="AP20" s="50" t="s">
        <v>77</v>
      </c>
      <c r="AQ20" s="51">
        <v>3</v>
      </c>
      <c r="AR20" s="51">
        <v>0</v>
      </c>
      <c r="AS20" s="51"/>
      <c r="AT20" s="52"/>
    </row>
    <row r="21" spans="1:46" s="53" customFormat="1" ht="269.25" customHeight="1" x14ac:dyDescent="0.25">
      <c r="A21" s="43">
        <v>6</v>
      </c>
      <c r="B21" s="44" t="s">
        <v>74</v>
      </c>
      <c r="C21" s="45" t="s">
        <v>55</v>
      </c>
      <c r="D21" s="65" t="s">
        <v>84</v>
      </c>
      <c r="E21" s="34">
        <v>4.2099999999999999E-2</v>
      </c>
      <c r="F21" s="61" t="s">
        <v>76</v>
      </c>
      <c r="G21" s="44" t="s">
        <v>85</v>
      </c>
      <c r="H21" s="44" t="s">
        <v>86</v>
      </c>
      <c r="I21" s="66">
        <v>0.66100000000000003</v>
      </c>
      <c r="J21" s="57" t="s">
        <v>87</v>
      </c>
      <c r="K21" s="58" t="s">
        <v>88</v>
      </c>
      <c r="L21" s="5"/>
      <c r="M21" s="5"/>
      <c r="N21" s="5"/>
      <c r="O21" s="67">
        <v>0.9</v>
      </c>
      <c r="P21" s="64">
        <v>0.9</v>
      </c>
      <c r="Q21" s="43" t="s">
        <v>63</v>
      </c>
      <c r="R21" s="44" t="s">
        <v>89</v>
      </c>
      <c r="S21" s="44" t="s">
        <v>65</v>
      </c>
      <c r="T21" s="44" t="s">
        <v>90</v>
      </c>
      <c r="U21" s="46" t="s">
        <v>67</v>
      </c>
      <c r="V21" s="47" t="s">
        <v>68</v>
      </c>
      <c r="W21" s="68">
        <v>0.65</v>
      </c>
      <c r="X21" s="48" t="s">
        <v>68</v>
      </c>
      <c r="Y21" s="69" t="s">
        <v>91</v>
      </c>
      <c r="Z21" s="69" t="s">
        <v>92</v>
      </c>
      <c r="AA21" s="168" t="s">
        <v>68</v>
      </c>
      <c r="AB21" s="168" t="s">
        <v>68</v>
      </c>
      <c r="AC21" s="159" t="s">
        <v>68</v>
      </c>
      <c r="AD21" s="51" t="s">
        <v>68</v>
      </c>
      <c r="AE21" s="51" t="s">
        <v>68</v>
      </c>
      <c r="AF21" s="50">
        <v>0</v>
      </c>
      <c r="AG21" s="51"/>
      <c r="AH21" s="51"/>
      <c r="AI21" s="51"/>
      <c r="AJ21" s="52"/>
      <c r="AK21" s="50">
        <v>0.9</v>
      </c>
      <c r="AL21" s="51"/>
      <c r="AM21" s="51"/>
      <c r="AN21" s="51"/>
      <c r="AO21" s="52"/>
      <c r="AP21" s="50" t="s">
        <v>85</v>
      </c>
      <c r="AQ21" s="51">
        <v>0.9</v>
      </c>
      <c r="AR21" s="51">
        <v>0</v>
      </c>
      <c r="AS21" s="51"/>
      <c r="AT21" s="52"/>
    </row>
    <row r="22" spans="1:46" s="53" customFormat="1" ht="162" customHeight="1" x14ac:dyDescent="0.25">
      <c r="A22" s="43">
        <v>6</v>
      </c>
      <c r="B22" s="44" t="s">
        <v>74</v>
      </c>
      <c r="C22" s="45" t="s">
        <v>93</v>
      </c>
      <c r="D22" s="50" t="s">
        <v>94</v>
      </c>
      <c r="E22" s="34">
        <v>4.2099999999999999E-2</v>
      </c>
      <c r="F22" s="61" t="s">
        <v>57</v>
      </c>
      <c r="G22" s="44" t="s">
        <v>95</v>
      </c>
      <c r="H22" s="44" t="s">
        <v>96</v>
      </c>
      <c r="I22" s="70" t="s">
        <v>97</v>
      </c>
      <c r="J22" s="57" t="s">
        <v>87</v>
      </c>
      <c r="K22" s="58" t="s">
        <v>98</v>
      </c>
      <c r="L22" s="5"/>
      <c r="M22" s="63">
        <v>0.2</v>
      </c>
      <c r="N22" s="5"/>
      <c r="O22" s="63">
        <v>0.95</v>
      </c>
      <c r="P22" s="64">
        <v>0.95</v>
      </c>
      <c r="Q22" s="43" t="s">
        <v>63</v>
      </c>
      <c r="R22" s="44" t="s">
        <v>99</v>
      </c>
      <c r="S22" s="44" t="s">
        <v>100</v>
      </c>
      <c r="T22" s="44" t="s">
        <v>101</v>
      </c>
      <c r="U22" s="46" t="s">
        <v>67</v>
      </c>
      <c r="V22" s="47" t="s">
        <v>68</v>
      </c>
      <c r="W22" s="71">
        <v>9.7900000000000001E-2</v>
      </c>
      <c r="X22" s="72" t="s">
        <v>68</v>
      </c>
      <c r="Y22" s="69" t="s">
        <v>102</v>
      </c>
      <c r="Z22" s="69" t="s">
        <v>103</v>
      </c>
      <c r="AA22" s="76">
        <v>0.2</v>
      </c>
      <c r="AB22" s="172">
        <v>0.1923</v>
      </c>
      <c r="AC22" s="162">
        <f>AB22/AA22</f>
        <v>0.96149999999999991</v>
      </c>
      <c r="AD22" s="51" t="s">
        <v>248</v>
      </c>
      <c r="AE22" s="52" t="s">
        <v>236</v>
      </c>
      <c r="AF22" s="50">
        <v>0</v>
      </c>
      <c r="AG22" s="51"/>
      <c r="AH22" s="51"/>
      <c r="AI22" s="51"/>
      <c r="AJ22" s="52"/>
      <c r="AK22" s="50">
        <v>0.95</v>
      </c>
      <c r="AL22" s="51"/>
      <c r="AM22" s="51"/>
      <c r="AN22" s="51"/>
      <c r="AO22" s="52"/>
      <c r="AP22" s="50" t="s">
        <v>95</v>
      </c>
      <c r="AQ22" s="51">
        <v>1.1499999999999999</v>
      </c>
      <c r="AR22" s="51">
        <v>0</v>
      </c>
      <c r="AS22" s="51"/>
      <c r="AT22" s="52"/>
    </row>
    <row r="23" spans="1:46" s="53" customFormat="1" ht="50.1" customHeight="1" x14ac:dyDescent="0.25">
      <c r="A23" s="43">
        <v>6</v>
      </c>
      <c r="B23" s="44" t="s">
        <v>74</v>
      </c>
      <c r="C23" s="45" t="s">
        <v>93</v>
      </c>
      <c r="D23" s="50" t="s">
        <v>277</v>
      </c>
      <c r="E23" s="34">
        <v>4.2099999999999999E-2</v>
      </c>
      <c r="F23" s="61" t="s">
        <v>57</v>
      </c>
      <c r="G23" s="44" t="s">
        <v>104</v>
      </c>
      <c r="H23" s="44" t="s">
        <v>105</v>
      </c>
      <c r="I23" s="73">
        <v>0.29820000000000002</v>
      </c>
      <c r="J23" s="57" t="s">
        <v>87</v>
      </c>
      <c r="K23" s="58" t="s">
        <v>106</v>
      </c>
      <c r="L23" s="5"/>
      <c r="M23" s="5"/>
      <c r="N23" s="5"/>
      <c r="O23" s="63">
        <v>0.25</v>
      </c>
      <c r="P23" s="64">
        <v>0.25</v>
      </c>
      <c r="Q23" s="43" t="s">
        <v>63</v>
      </c>
      <c r="R23" s="44" t="s">
        <v>99</v>
      </c>
      <c r="S23" s="44" t="s">
        <v>100</v>
      </c>
      <c r="T23" s="44" t="s">
        <v>101</v>
      </c>
      <c r="U23" s="46" t="s">
        <v>67</v>
      </c>
      <c r="V23" s="47" t="s">
        <v>68</v>
      </c>
      <c r="W23" s="71">
        <v>1.5100000000000001E-2</v>
      </c>
      <c r="X23" s="48" t="s">
        <v>68</v>
      </c>
      <c r="Y23" s="69" t="s">
        <v>107</v>
      </c>
      <c r="Z23" s="69" t="s">
        <v>103</v>
      </c>
      <c r="AA23" s="168" t="s">
        <v>68</v>
      </c>
      <c r="AB23" s="168" t="s">
        <v>68</v>
      </c>
      <c r="AC23" s="159" t="s">
        <v>68</v>
      </c>
      <c r="AD23" s="51" t="s">
        <v>68</v>
      </c>
      <c r="AE23" s="51" t="s">
        <v>68</v>
      </c>
      <c r="AF23" s="50">
        <v>0</v>
      </c>
      <c r="AG23" s="51"/>
      <c r="AH23" s="51"/>
      <c r="AI23" s="51"/>
      <c r="AJ23" s="52"/>
      <c r="AK23" s="50">
        <v>0.3</v>
      </c>
      <c r="AL23" s="51"/>
      <c r="AM23" s="51"/>
      <c r="AN23" s="51"/>
      <c r="AO23" s="52"/>
      <c r="AP23" s="50" t="s">
        <v>104</v>
      </c>
      <c r="AQ23" s="51">
        <v>0.3</v>
      </c>
      <c r="AR23" s="51">
        <v>0</v>
      </c>
      <c r="AS23" s="51"/>
      <c r="AT23" s="52"/>
    </row>
    <row r="24" spans="1:46" s="53" customFormat="1" ht="95.25" customHeight="1" x14ac:dyDescent="0.25">
      <c r="A24" s="43">
        <v>6</v>
      </c>
      <c r="B24" s="44" t="s">
        <v>74</v>
      </c>
      <c r="C24" s="45" t="s">
        <v>93</v>
      </c>
      <c r="D24" s="74" t="s">
        <v>278</v>
      </c>
      <c r="E24" s="34">
        <v>4.2099999999999999E-2</v>
      </c>
      <c r="F24" s="61" t="s">
        <v>57</v>
      </c>
      <c r="G24" s="44" t="s">
        <v>108</v>
      </c>
      <c r="H24" s="44" t="s">
        <v>109</v>
      </c>
      <c r="I24" s="73">
        <v>0.79690000000000005</v>
      </c>
      <c r="J24" s="57" t="s">
        <v>87</v>
      </c>
      <c r="K24" s="58" t="s">
        <v>110</v>
      </c>
      <c r="L24" s="5"/>
      <c r="M24" s="5"/>
      <c r="N24" s="5"/>
      <c r="O24" s="67">
        <v>0.5</v>
      </c>
      <c r="P24" s="64">
        <v>0.5</v>
      </c>
      <c r="Q24" s="43" t="s">
        <v>63</v>
      </c>
      <c r="R24" s="44" t="s">
        <v>99</v>
      </c>
      <c r="S24" s="44" t="s">
        <v>100</v>
      </c>
      <c r="T24" s="44" t="s">
        <v>101</v>
      </c>
      <c r="U24" s="46" t="s">
        <v>67</v>
      </c>
      <c r="V24" s="47" t="s">
        <v>68</v>
      </c>
      <c r="W24" s="71">
        <v>0.1045</v>
      </c>
      <c r="X24" s="48" t="s">
        <v>68</v>
      </c>
      <c r="Y24" s="69" t="s">
        <v>111</v>
      </c>
      <c r="Z24" s="69" t="s">
        <v>103</v>
      </c>
      <c r="AA24" s="168" t="s">
        <v>68</v>
      </c>
      <c r="AB24" s="168" t="s">
        <v>68</v>
      </c>
      <c r="AC24" s="159" t="s">
        <v>68</v>
      </c>
      <c r="AD24" s="51" t="s">
        <v>68</v>
      </c>
      <c r="AE24" s="51" t="s">
        <v>68</v>
      </c>
      <c r="AF24" s="50">
        <v>0</v>
      </c>
      <c r="AG24" s="51"/>
      <c r="AH24" s="51"/>
      <c r="AI24" s="51"/>
      <c r="AJ24" s="52"/>
      <c r="AK24" s="50">
        <v>0.6</v>
      </c>
      <c r="AL24" s="51"/>
      <c r="AM24" s="51"/>
      <c r="AN24" s="51"/>
      <c r="AO24" s="52"/>
      <c r="AP24" s="50" t="s">
        <v>108</v>
      </c>
      <c r="AQ24" s="51">
        <v>0.6</v>
      </c>
      <c r="AR24" s="51">
        <v>0</v>
      </c>
      <c r="AS24" s="51"/>
      <c r="AT24" s="52"/>
    </row>
    <row r="25" spans="1:46" s="53" customFormat="1" ht="106.5" customHeight="1" x14ac:dyDescent="0.25">
      <c r="A25" s="43">
        <v>6</v>
      </c>
      <c r="B25" s="44" t="s">
        <v>74</v>
      </c>
      <c r="C25" s="45" t="s">
        <v>93</v>
      </c>
      <c r="D25" s="74" t="s">
        <v>112</v>
      </c>
      <c r="E25" s="34">
        <v>4.2099999999999999E-2</v>
      </c>
      <c r="F25" s="61" t="s">
        <v>57</v>
      </c>
      <c r="G25" s="44" t="s">
        <v>113</v>
      </c>
      <c r="H25" s="44" t="s">
        <v>114</v>
      </c>
      <c r="I25" s="73">
        <v>0.44490000000000002</v>
      </c>
      <c r="J25" s="57" t="s">
        <v>87</v>
      </c>
      <c r="K25" s="58" t="s">
        <v>115</v>
      </c>
      <c r="L25" s="5"/>
      <c r="M25" s="5"/>
      <c r="N25" s="5"/>
      <c r="O25" s="67">
        <v>0.7</v>
      </c>
      <c r="P25" s="64">
        <v>0.7</v>
      </c>
      <c r="Q25" s="43" t="s">
        <v>63</v>
      </c>
      <c r="R25" s="44" t="s">
        <v>99</v>
      </c>
      <c r="S25" s="44" t="s">
        <v>100</v>
      </c>
      <c r="T25" s="44" t="s">
        <v>101</v>
      </c>
      <c r="U25" s="46" t="s">
        <v>67</v>
      </c>
      <c r="V25" s="47" t="s">
        <v>68</v>
      </c>
      <c r="W25" s="71">
        <v>6.5600000000000006E-2</v>
      </c>
      <c r="X25" s="48" t="s">
        <v>68</v>
      </c>
      <c r="Y25" s="69" t="s">
        <v>116</v>
      </c>
      <c r="Z25" s="69" t="s">
        <v>103</v>
      </c>
      <c r="AA25" s="168" t="s">
        <v>68</v>
      </c>
      <c r="AB25" s="168" t="s">
        <v>68</v>
      </c>
      <c r="AC25" s="159" t="s">
        <v>68</v>
      </c>
      <c r="AD25" s="51" t="s">
        <v>68</v>
      </c>
      <c r="AE25" s="51" t="s">
        <v>68</v>
      </c>
      <c r="AF25" s="50">
        <v>0</v>
      </c>
      <c r="AG25" s="51"/>
      <c r="AH25" s="51"/>
      <c r="AI25" s="51"/>
      <c r="AJ25" s="52"/>
      <c r="AK25" s="50">
        <v>0.7</v>
      </c>
      <c r="AL25" s="51"/>
      <c r="AM25" s="51"/>
      <c r="AN25" s="51"/>
      <c r="AO25" s="52"/>
      <c r="AP25" s="50" t="s">
        <v>113</v>
      </c>
      <c r="AQ25" s="51">
        <v>0.7</v>
      </c>
      <c r="AR25" s="51">
        <v>0</v>
      </c>
      <c r="AS25" s="51"/>
      <c r="AT25" s="52"/>
    </row>
    <row r="26" spans="1:46" s="53" customFormat="1" ht="231.75" customHeight="1" x14ac:dyDescent="0.25">
      <c r="A26" s="43">
        <v>6</v>
      </c>
      <c r="B26" s="44" t="s">
        <v>74</v>
      </c>
      <c r="C26" s="45" t="s">
        <v>93</v>
      </c>
      <c r="D26" s="50" t="s">
        <v>117</v>
      </c>
      <c r="E26" s="34">
        <v>4.2099999999999999E-2</v>
      </c>
      <c r="F26" s="61" t="s">
        <v>76</v>
      </c>
      <c r="G26" s="44" t="s">
        <v>118</v>
      </c>
      <c r="H26" s="58" t="s">
        <v>78</v>
      </c>
      <c r="I26" s="75" t="s">
        <v>79</v>
      </c>
      <c r="J26" s="57" t="s">
        <v>80</v>
      </c>
      <c r="K26" s="58" t="s">
        <v>81</v>
      </c>
      <c r="L26" s="63"/>
      <c r="M26" s="63">
        <v>1</v>
      </c>
      <c r="N26" s="63">
        <v>1</v>
      </c>
      <c r="O26" s="63">
        <v>1</v>
      </c>
      <c r="P26" s="64">
        <v>1</v>
      </c>
      <c r="Q26" s="43" t="s">
        <v>63</v>
      </c>
      <c r="R26" s="44" t="s">
        <v>119</v>
      </c>
      <c r="S26" s="44" t="s">
        <v>120</v>
      </c>
      <c r="T26" s="45" t="s">
        <v>121</v>
      </c>
      <c r="U26" s="46" t="s">
        <v>67</v>
      </c>
      <c r="V26" s="47" t="s">
        <v>68</v>
      </c>
      <c r="W26" s="47" t="s">
        <v>68</v>
      </c>
      <c r="X26" s="48" t="s">
        <v>68</v>
      </c>
      <c r="Y26" s="49" t="s">
        <v>68</v>
      </c>
      <c r="Z26" s="49" t="s">
        <v>68</v>
      </c>
      <c r="AA26" s="76">
        <v>1</v>
      </c>
      <c r="AB26" s="171">
        <v>1</v>
      </c>
      <c r="AC26" s="161">
        <f t="shared" ref="AC26:AC35" si="0">+AB26/AA26</f>
        <v>1</v>
      </c>
      <c r="AD26" s="156" t="s">
        <v>249</v>
      </c>
      <c r="AE26" s="52" t="s">
        <v>250</v>
      </c>
      <c r="AF26" s="155">
        <v>1</v>
      </c>
      <c r="AG26" s="51"/>
      <c r="AH26" s="51"/>
      <c r="AI26" s="51"/>
      <c r="AJ26" s="52"/>
      <c r="AK26" s="50">
        <v>1</v>
      </c>
      <c r="AL26" s="51"/>
      <c r="AM26" s="51"/>
      <c r="AN26" s="51"/>
      <c r="AO26" s="52"/>
      <c r="AP26" s="50" t="s">
        <v>118</v>
      </c>
      <c r="AQ26" s="51">
        <v>3</v>
      </c>
      <c r="AR26" s="51">
        <v>0</v>
      </c>
      <c r="AS26" s="51"/>
      <c r="AT26" s="52"/>
    </row>
    <row r="27" spans="1:46" s="53" customFormat="1" ht="102.75" customHeight="1" x14ac:dyDescent="0.25">
      <c r="A27" s="43">
        <v>6</v>
      </c>
      <c r="B27" s="44" t="s">
        <v>74</v>
      </c>
      <c r="C27" s="45" t="s">
        <v>93</v>
      </c>
      <c r="D27" s="50" t="s">
        <v>122</v>
      </c>
      <c r="E27" s="34">
        <v>4.2099999999999999E-2</v>
      </c>
      <c r="F27" s="61" t="s">
        <v>57</v>
      </c>
      <c r="G27" s="44" t="s">
        <v>123</v>
      </c>
      <c r="H27" s="58" t="s">
        <v>78</v>
      </c>
      <c r="I27" s="75" t="s">
        <v>79</v>
      </c>
      <c r="J27" s="57" t="s">
        <v>80</v>
      </c>
      <c r="K27" s="58" t="s">
        <v>81</v>
      </c>
      <c r="L27" s="63">
        <v>0</v>
      </c>
      <c r="M27" s="63">
        <v>1</v>
      </c>
      <c r="N27" s="63">
        <v>1</v>
      </c>
      <c r="O27" s="63">
        <v>1</v>
      </c>
      <c r="P27" s="64">
        <v>1</v>
      </c>
      <c r="Q27" s="43" t="s">
        <v>63</v>
      </c>
      <c r="R27" s="44" t="s">
        <v>124</v>
      </c>
      <c r="S27" s="44" t="s">
        <v>125</v>
      </c>
      <c r="T27" s="45" t="s">
        <v>126</v>
      </c>
      <c r="U27" s="46" t="s">
        <v>67</v>
      </c>
      <c r="V27" s="76" t="s">
        <v>127</v>
      </c>
      <c r="W27" s="76" t="s">
        <v>127</v>
      </c>
      <c r="X27" s="72" t="s">
        <v>127</v>
      </c>
      <c r="Y27" s="77" t="s">
        <v>127</v>
      </c>
      <c r="Z27" s="77" t="s">
        <v>127</v>
      </c>
      <c r="AA27" s="76">
        <v>1</v>
      </c>
      <c r="AB27" s="76">
        <v>1</v>
      </c>
      <c r="AC27" s="163">
        <f t="shared" si="0"/>
        <v>1</v>
      </c>
      <c r="AD27" s="51" t="s">
        <v>242</v>
      </c>
      <c r="AE27" s="52" t="s">
        <v>237</v>
      </c>
      <c r="AF27" s="155">
        <v>1</v>
      </c>
      <c r="AG27" s="51"/>
      <c r="AH27" s="51"/>
      <c r="AI27" s="51"/>
      <c r="AJ27" s="52"/>
      <c r="AK27" s="50">
        <v>1</v>
      </c>
      <c r="AL27" s="51"/>
      <c r="AM27" s="51"/>
      <c r="AN27" s="51"/>
      <c r="AO27" s="52"/>
      <c r="AP27" s="50" t="s">
        <v>123</v>
      </c>
      <c r="AQ27" s="51">
        <v>4</v>
      </c>
      <c r="AR27" s="51">
        <v>0</v>
      </c>
      <c r="AS27" s="51"/>
      <c r="AT27" s="52"/>
    </row>
    <row r="28" spans="1:46" s="53" customFormat="1" ht="102.75" customHeight="1" x14ac:dyDescent="0.25">
      <c r="A28" s="43">
        <v>6</v>
      </c>
      <c r="B28" s="44" t="s">
        <v>74</v>
      </c>
      <c r="C28" s="45" t="s">
        <v>93</v>
      </c>
      <c r="D28" s="196" t="s">
        <v>268</v>
      </c>
      <c r="E28" s="34">
        <v>4.2099999999999999E-2</v>
      </c>
      <c r="F28" s="197" t="s">
        <v>57</v>
      </c>
      <c r="G28" s="198" t="s">
        <v>269</v>
      </c>
      <c r="H28" s="199" t="s">
        <v>270</v>
      </c>
      <c r="I28" s="75" t="s">
        <v>79</v>
      </c>
      <c r="J28" s="57" t="s">
        <v>80</v>
      </c>
      <c r="K28" s="58" t="s">
        <v>88</v>
      </c>
      <c r="L28" s="63">
        <v>0</v>
      </c>
      <c r="M28" s="63">
        <v>0</v>
      </c>
      <c r="N28" s="63">
        <v>1</v>
      </c>
      <c r="O28" s="63">
        <v>1</v>
      </c>
      <c r="P28" s="64">
        <v>1</v>
      </c>
      <c r="Q28" s="43" t="s">
        <v>63</v>
      </c>
      <c r="R28" s="44" t="s">
        <v>271</v>
      </c>
      <c r="S28" s="44" t="s">
        <v>272</v>
      </c>
      <c r="T28" s="200" t="s">
        <v>273</v>
      </c>
      <c r="U28" s="201"/>
      <c r="V28" s="50" t="s">
        <v>68</v>
      </c>
      <c r="W28" s="50" t="s">
        <v>68</v>
      </c>
      <c r="X28" s="98" t="s">
        <v>68</v>
      </c>
      <c r="Y28" s="44" t="s">
        <v>68</v>
      </c>
      <c r="Z28" s="45" t="s">
        <v>68</v>
      </c>
      <c r="AA28" s="50" t="s">
        <v>68</v>
      </c>
      <c r="AB28" s="50" t="s">
        <v>68</v>
      </c>
      <c r="AC28" s="98" t="s">
        <v>68</v>
      </c>
      <c r="AD28" s="44" t="s">
        <v>68</v>
      </c>
      <c r="AE28" s="45" t="s">
        <v>68</v>
      </c>
      <c r="AF28" s="155"/>
      <c r="AG28" s="51"/>
      <c r="AH28" s="51"/>
      <c r="AI28" s="51"/>
      <c r="AJ28" s="52"/>
      <c r="AK28" s="50"/>
      <c r="AL28" s="51"/>
      <c r="AM28" s="51"/>
      <c r="AN28" s="51"/>
      <c r="AO28" s="52"/>
      <c r="AP28" s="50"/>
      <c r="AQ28" s="51"/>
      <c r="AR28" s="51"/>
      <c r="AS28" s="51"/>
      <c r="AT28" s="52"/>
    </row>
    <row r="29" spans="1:46" s="53" customFormat="1" ht="92.25" customHeight="1" x14ac:dyDescent="0.25">
      <c r="A29" s="43">
        <v>7</v>
      </c>
      <c r="B29" s="44" t="s">
        <v>54</v>
      </c>
      <c r="C29" s="45" t="s">
        <v>128</v>
      </c>
      <c r="D29" s="50" t="s">
        <v>129</v>
      </c>
      <c r="E29" s="34">
        <v>4.2099999999999999E-2</v>
      </c>
      <c r="F29" s="61" t="s">
        <v>57</v>
      </c>
      <c r="G29" s="44" t="s">
        <v>130</v>
      </c>
      <c r="H29" s="44" t="s">
        <v>131</v>
      </c>
      <c r="I29" s="75">
        <v>1333</v>
      </c>
      <c r="J29" s="57" t="s">
        <v>87</v>
      </c>
      <c r="K29" s="58" t="s">
        <v>132</v>
      </c>
      <c r="L29" s="67">
        <v>0.25</v>
      </c>
      <c r="M29" s="67">
        <v>0.5</v>
      </c>
      <c r="N29" s="67">
        <v>0.75</v>
      </c>
      <c r="O29" s="67">
        <v>1</v>
      </c>
      <c r="P29" s="64">
        <v>1</v>
      </c>
      <c r="Q29" s="78" t="s">
        <v>63</v>
      </c>
      <c r="R29" s="44" t="s">
        <v>133</v>
      </c>
      <c r="S29" s="79" t="s">
        <v>134</v>
      </c>
      <c r="T29" s="80" t="s">
        <v>135</v>
      </c>
      <c r="U29" s="46" t="s">
        <v>67</v>
      </c>
      <c r="V29" s="76">
        <v>0.25</v>
      </c>
      <c r="W29" s="81">
        <v>0.25</v>
      </c>
      <c r="X29" s="82">
        <v>1</v>
      </c>
      <c r="Y29" s="83" t="s">
        <v>136</v>
      </c>
      <c r="Z29" s="69" t="s">
        <v>137</v>
      </c>
      <c r="AA29" s="76">
        <v>0.5</v>
      </c>
      <c r="AB29" s="173">
        <v>0.5</v>
      </c>
      <c r="AC29" s="161">
        <f t="shared" si="0"/>
        <v>1</v>
      </c>
      <c r="AD29" s="156" t="s">
        <v>251</v>
      </c>
      <c r="AE29" s="52" t="s">
        <v>252</v>
      </c>
      <c r="AF29" s="155">
        <v>0.75</v>
      </c>
      <c r="AG29" s="51"/>
      <c r="AH29" s="51"/>
      <c r="AI29" s="51"/>
      <c r="AJ29" s="52"/>
      <c r="AK29" s="50">
        <v>1</v>
      </c>
      <c r="AL29" s="51"/>
      <c r="AM29" s="51"/>
      <c r="AN29" s="51"/>
      <c r="AO29" s="52"/>
      <c r="AP29" s="50" t="s">
        <v>130</v>
      </c>
      <c r="AQ29" s="51">
        <v>2.5</v>
      </c>
      <c r="AR29" s="51">
        <v>0</v>
      </c>
      <c r="AS29" s="51"/>
      <c r="AT29" s="52"/>
    </row>
    <row r="30" spans="1:46" s="53" customFormat="1" ht="238.5" customHeight="1" x14ac:dyDescent="0.25">
      <c r="A30" s="43">
        <v>1</v>
      </c>
      <c r="B30" s="44" t="s">
        <v>138</v>
      </c>
      <c r="C30" s="45" t="s">
        <v>139</v>
      </c>
      <c r="D30" s="74" t="s">
        <v>140</v>
      </c>
      <c r="E30" s="34">
        <v>4.2099999999999999E-2</v>
      </c>
      <c r="F30" s="61" t="s">
        <v>57</v>
      </c>
      <c r="G30" s="44" t="s">
        <v>141</v>
      </c>
      <c r="H30" s="44" t="s">
        <v>142</v>
      </c>
      <c r="I30" s="75">
        <v>169</v>
      </c>
      <c r="J30" s="57" t="s">
        <v>61</v>
      </c>
      <c r="K30" s="58" t="s">
        <v>143</v>
      </c>
      <c r="L30" s="84">
        <v>10</v>
      </c>
      <c r="M30" s="84">
        <v>30</v>
      </c>
      <c r="N30" s="84">
        <v>30</v>
      </c>
      <c r="O30" s="84">
        <v>30</v>
      </c>
      <c r="P30" s="85">
        <v>100</v>
      </c>
      <c r="Q30" s="43" t="s">
        <v>63</v>
      </c>
      <c r="R30" s="44" t="s">
        <v>144</v>
      </c>
      <c r="S30" s="44" t="s">
        <v>145</v>
      </c>
      <c r="T30" s="45" t="s">
        <v>146</v>
      </c>
      <c r="U30" s="46" t="s">
        <v>67</v>
      </c>
      <c r="V30" s="47">
        <v>10</v>
      </c>
      <c r="W30" s="61">
        <v>11</v>
      </c>
      <c r="X30" s="82">
        <f>IF((W30/V30)&gt;100%,100%,W30/V30)</f>
        <v>1</v>
      </c>
      <c r="Y30" s="69" t="s">
        <v>147</v>
      </c>
      <c r="Z30" s="69" t="s">
        <v>148</v>
      </c>
      <c r="AA30" s="47">
        <v>30</v>
      </c>
      <c r="AB30" s="174">
        <v>50</v>
      </c>
      <c r="AC30" s="162">
        <v>1</v>
      </c>
      <c r="AD30" s="156" t="s">
        <v>246</v>
      </c>
      <c r="AE30" s="52" t="s">
        <v>238</v>
      </c>
      <c r="AF30" s="50">
        <v>30</v>
      </c>
      <c r="AG30" s="51"/>
      <c r="AH30" s="51"/>
      <c r="AI30" s="51"/>
      <c r="AJ30" s="52"/>
      <c r="AK30" s="50">
        <v>30</v>
      </c>
      <c r="AL30" s="51"/>
      <c r="AM30" s="51"/>
      <c r="AN30" s="51"/>
      <c r="AO30" s="52"/>
      <c r="AP30" s="50" t="s">
        <v>141</v>
      </c>
      <c r="AQ30" s="51">
        <v>100</v>
      </c>
      <c r="AR30" s="51">
        <v>0</v>
      </c>
      <c r="AS30" s="51"/>
      <c r="AT30" s="52"/>
    </row>
    <row r="31" spans="1:46" s="53" customFormat="1" ht="393.75" customHeight="1" x14ac:dyDescent="0.25">
      <c r="A31" s="43">
        <v>1</v>
      </c>
      <c r="B31" s="44" t="s">
        <v>138</v>
      </c>
      <c r="C31" s="45" t="s">
        <v>139</v>
      </c>
      <c r="D31" s="74" t="s">
        <v>149</v>
      </c>
      <c r="E31" s="34">
        <v>4.2099999999999999E-2</v>
      </c>
      <c r="F31" s="61" t="s">
        <v>57</v>
      </c>
      <c r="G31" s="44" t="s">
        <v>150</v>
      </c>
      <c r="H31" s="44" t="s">
        <v>151</v>
      </c>
      <c r="I31" s="75">
        <v>26</v>
      </c>
      <c r="J31" s="57" t="s">
        <v>61</v>
      </c>
      <c r="K31" s="58" t="s">
        <v>143</v>
      </c>
      <c r="L31" s="84">
        <v>6</v>
      </c>
      <c r="M31" s="84">
        <v>6</v>
      </c>
      <c r="N31" s="84">
        <v>7</v>
      </c>
      <c r="O31" s="84">
        <v>7</v>
      </c>
      <c r="P31" s="85">
        <v>26</v>
      </c>
      <c r="Q31" s="43" t="s">
        <v>63</v>
      </c>
      <c r="R31" s="44" t="s">
        <v>144</v>
      </c>
      <c r="S31" s="44" t="s">
        <v>145</v>
      </c>
      <c r="T31" s="45" t="s">
        <v>146</v>
      </c>
      <c r="U31" s="46" t="s">
        <v>67</v>
      </c>
      <c r="V31" s="47">
        <v>6</v>
      </c>
      <c r="W31" s="61">
        <v>9</v>
      </c>
      <c r="X31" s="82">
        <f>IF((W31/V31)&gt;100%,100%,W31/V31)</f>
        <v>1</v>
      </c>
      <c r="Y31" s="69" t="s">
        <v>152</v>
      </c>
      <c r="Z31" s="69" t="s">
        <v>153</v>
      </c>
      <c r="AA31" s="47">
        <v>6</v>
      </c>
      <c r="AB31" s="174">
        <v>12</v>
      </c>
      <c r="AC31" s="162">
        <v>1</v>
      </c>
      <c r="AD31" s="156" t="s">
        <v>243</v>
      </c>
      <c r="AE31" s="52" t="s">
        <v>238</v>
      </c>
      <c r="AF31" s="50">
        <v>7</v>
      </c>
      <c r="AG31" s="51"/>
      <c r="AH31" s="51"/>
      <c r="AI31" s="51"/>
      <c r="AJ31" s="52"/>
      <c r="AK31" s="50">
        <v>7</v>
      </c>
      <c r="AL31" s="51"/>
      <c r="AM31" s="51"/>
      <c r="AN31" s="51"/>
      <c r="AO31" s="52"/>
      <c r="AP31" s="50" t="s">
        <v>150</v>
      </c>
      <c r="AQ31" s="51">
        <v>26</v>
      </c>
      <c r="AR31" s="51">
        <v>0</v>
      </c>
      <c r="AS31" s="51"/>
      <c r="AT31" s="52"/>
    </row>
    <row r="32" spans="1:46" s="53" customFormat="1" ht="243.75" customHeight="1" x14ac:dyDescent="0.25">
      <c r="A32" s="43">
        <v>1</v>
      </c>
      <c r="B32" s="44" t="s">
        <v>138</v>
      </c>
      <c r="C32" s="45" t="s">
        <v>139</v>
      </c>
      <c r="D32" s="74" t="s">
        <v>154</v>
      </c>
      <c r="E32" s="34">
        <v>4.2099999999999999E-2</v>
      </c>
      <c r="F32" s="61" t="s">
        <v>57</v>
      </c>
      <c r="G32" s="44" t="s">
        <v>155</v>
      </c>
      <c r="H32" s="44" t="s">
        <v>156</v>
      </c>
      <c r="I32" s="75">
        <v>39</v>
      </c>
      <c r="J32" s="57" t="s">
        <v>61</v>
      </c>
      <c r="K32" s="58" t="s">
        <v>143</v>
      </c>
      <c r="L32" s="84">
        <v>4</v>
      </c>
      <c r="M32" s="84">
        <v>12</v>
      </c>
      <c r="N32" s="84">
        <v>12</v>
      </c>
      <c r="O32" s="84">
        <v>12</v>
      </c>
      <c r="P32" s="85" t="s">
        <v>157</v>
      </c>
      <c r="Q32" s="43" t="s">
        <v>63</v>
      </c>
      <c r="R32" s="44" t="s">
        <v>144</v>
      </c>
      <c r="S32" s="44" t="s">
        <v>145</v>
      </c>
      <c r="T32" s="45" t="s">
        <v>146</v>
      </c>
      <c r="U32" s="46" t="s">
        <v>67</v>
      </c>
      <c r="V32" s="47">
        <v>4</v>
      </c>
      <c r="W32" s="61">
        <v>5</v>
      </c>
      <c r="X32" s="82">
        <f>IF((W32/V32)&gt;100%,100%,W32/V32)</f>
        <v>1</v>
      </c>
      <c r="Y32" s="69" t="s">
        <v>158</v>
      </c>
      <c r="Z32" s="69" t="s">
        <v>159</v>
      </c>
      <c r="AA32" s="47">
        <v>11</v>
      </c>
      <c r="AB32" s="174">
        <v>13</v>
      </c>
      <c r="AC32" s="162">
        <v>1</v>
      </c>
      <c r="AD32" s="156" t="s">
        <v>244</v>
      </c>
      <c r="AE32" s="52" t="s">
        <v>238</v>
      </c>
      <c r="AF32" s="50">
        <v>12</v>
      </c>
      <c r="AG32" s="51"/>
      <c r="AH32" s="51"/>
      <c r="AI32" s="51"/>
      <c r="AJ32" s="52"/>
      <c r="AK32" s="50">
        <v>12</v>
      </c>
      <c r="AL32" s="51"/>
      <c r="AM32" s="51"/>
      <c r="AN32" s="51"/>
      <c r="AO32" s="52"/>
      <c r="AP32" s="50" t="s">
        <v>155</v>
      </c>
      <c r="AQ32" s="51">
        <v>40</v>
      </c>
      <c r="AR32" s="51">
        <v>0</v>
      </c>
      <c r="AS32" s="51"/>
      <c r="AT32" s="52"/>
    </row>
    <row r="33" spans="1:46" s="53" customFormat="1" ht="184.5" customHeight="1" x14ac:dyDescent="0.25">
      <c r="A33" s="43">
        <v>1</v>
      </c>
      <c r="B33" s="44" t="s">
        <v>138</v>
      </c>
      <c r="C33" s="45" t="s">
        <v>139</v>
      </c>
      <c r="D33" s="50" t="s">
        <v>160</v>
      </c>
      <c r="E33" s="34">
        <v>4.2099999999999999E-2</v>
      </c>
      <c r="F33" s="61" t="s">
        <v>57</v>
      </c>
      <c r="G33" s="44" t="s">
        <v>161</v>
      </c>
      <c r="H33" s="44" t="s">
        <v>162</v>
      </c>
      <c r="I33" s="86">
        <v>27.119</v>
      </c>
      <c r="J33" s="57" t="s">
        <v>61</v>
      </c>
      <c r="K33" s="58" t="s">
        <v>163</v>
      </c>
      <c r="L33" s="63">
        <v>0</v>
      </c>
      <c r="M33" s="63">
        <v>0.15</v>
      </c>
      <c r="N33" s="63">
        <v>0.13</v>
      </c>
      <c r="O33" s="63">
        <v>0.12</v>
      </c>
      <c r="P33" s="64">
        <v>0.4</v>
      </c>
      <c r="Q33" s="43" t="s">
        <v>63</v>
      </c>
      <c r="R33" s="44" t="s">
        <v>164</v>
      </c>
      <c r="S33" s="44" t="s">
        <v>145</v>
      </c>
      <c r="T33" s="45" t="s">
        <v>165</v>
      </c>
      <c r="U33" s="87" t="s">
        <v>67</v>
      </c>
      <c r="V33" s="88" t="s">
        <v>127</v>
      </c>
      <c r="W33" s="88" t="s">
        <v>127</v>
      </c>
      <c r="X33" s="82" t="s">
        <v>127</v>
      </c>
      <c r="Y33" s="88" t="s">
        <v>127</v>
      </c>
      <c r="Z33" s="88" t="s">
        <v>127</v>
      </c>
      <c r="AA33" s="175">
        <v>0.15</v>
      </c>
      <c r="AB33" s="171">
        <v>0.20680000000000001</v>
      </c>
      <c r="AC33" s="161">
        <v>1</v>
      </c>
      <c r="AD33" s="156" t="s">
        <v>253</v>
      </c>
      <c r="AE33" s="52" t="s">
        <v>254</v>
      </c>
      <c r="AF33" s="155">
        <v>0.05</v>
      </c>
      <c r="AG33" s="51"/>
      <c r="AH33" s="51"/>
      <c r="AI33" s="51"/>
      <c r="AJ33" s="52"/>
      <c r="AK33" s="50">
        <v>0.05</v>
      </c>
      <c r="AL33" s="51"/>
      <c r="AM33" s="51"/>
      <c r="AN33" s="51"/>
      <c r="AO33" s="52"/>
      <c r="AP33" s="50" t="s">
        <v>161</v>
      </c>
      <c r="AQ33" s="51">
        <v>0.2</v>
      </c>
      <c r="AR33" s="51">
        <v>0</v>
      </c>
      <c r="AS33" s="51"/>
      <c r="AT33" s="52"/>
    </row>
    <row r="34" spans="1:46" s="53" customFormat="1" ht="102" customHeight="1" x14ac:dyDescent="0.25">
      <c r="A34" s="43">
        <v>1</v>
      </c>
      <c r="B34" s="44" t="s">
        <v>138</v>
      </c>
      <c r="C34" s="45" t="s">
        <v>139</v>
      </c>
      <c r="D34" s="50" t="s">
        <v>166</v>
      </c>
      <c r="E34" s="34">
        <v>4.2099999999999999E-2</v>
      </c>
      <c r="F34" s="61" t="s">
        <v>57</v>
      </c>
      <c r="G34" s="44" t="s">
        <v>167</v>
      </c>
      <c r="H34" s="44" t="s">
        <v>168</v>
      </c>
      <c r="I34" s="86">
        <v>27.119</v>
      </c>
      <c r="J34" s="57" t="s">
        <v>61</v>
      </c>
      <c r="K34" s="58" t="s">
        <v>169</v>
      </c>
      <c r="L34" s="63">
        <v>0.05</v>
      </c>
      <c r="M34" s="63">
        <v>0.05</v>
      </c>
      <c r="N34" s="63">
        <v>0.05</v>
      </c>
      <c r="O34" s="63">
        <v>0.05</v>
      </c>
      <c r="P34" s="64">
        <v>0.2</v>
      </c>
      <c r="Q34" s="43" t="s">
        <v>63</v>
      </c>
      <c r="R34" s="44" t="s">
        <v>164</v>
      </c>
      <c r="S34" s="44" t="s">
        <v>145</v>
      </c>
      <c r="T34" s="45" t="s">
        <v>165</v>
      </c>
      <c r="U34" s="46" t="s">
        <v>67</v>
      </c>
      <c r="V34" s="89">
        <v>0.05</v>
      </c>
      <c r="W34" s="71">
        <v>8.3000000000000001E-3</v>
      </c>
      <c r="X34" s="90">
        <f>W34/V34</f>
        <v>0.16599999999999998</v>
      </c>
      <c r="Y34" s="69" t="s">
        <v>255</v>
      </c>
      <c r="Z34" s="69" t="s">
        <v>170</v>
      </c>
      <c r="AA34" s="76">
        <v>0.05</v>
      </c>
      <c r="AB34" s="176">
        <v>1.32E-2</v>
      </c>
      <c r="AC34" s="161">
        <f t="shared" si="0"/>
        <v>0.26399999999999996</v>
      </c>
      <c r="AD34" s="156" t="s">
        <v>256</v>
      </c>
      <c r="AE34" s="52" t="s">
        <v>254</v>
      </c>
      <c r="AF34" s="155">
        <v>0.05</v>
      </c>
      <c r="AG34" s="51"/>
      <c r="AH34" s="51"/>
      <c r="AI34" s="51"/>
      <c r="AJ34" s="52"/>
      <c r="AK34" s="50">
        <v>0.05</v>
      </c>
      <c r="AL34" s="51"/>
      <c r="AM34" s="51"/>
      <c r="AN34" s="51"/>
      <c r="AO34" s="52"/>
      <c r="AP34" s="50" t="s">
        <v>167</v>
      </c>
      <c r="AQ34" s="51">
        <v>0.2</v>
      </c>
      <c r="AR34" s="51">
        <v>0</v>
      </c>
      <c r="AS34" s="51"/>
      <c r="AT34" s="52"/>
    </row>
    <row r="35" spans="1:46" s="53" customFormat="1" ht="113.25" customHeight="1" x14ac:dyDescent="0.25">
      <c r="A35" s="43">
        <v>1</v>
      </c>
      <c r="B35" s="44" t="s">
        <v>138</v>
      </c>
      <c r="C35" s="45" t="s">
        <v>139</v>
      </c>
      <c r="D35" s="50" t="s">
        <v>234</v>
      </c>
      <c r="E35" s="34">
        <v>4.2099999999999999E-2</v>
      </c>
      <c r="F35" s="61" t="s">
        <v>57</v>
      </c>
      <c r="G35" s="44" t="s">
        <v>171</v>
      </c>
      <c r="H35" s="91" t="s">
        <v>172</v>
      </c>
      <c r="I35" s="86">
        <v>559</v>
      </c>
      <c r="J35" s="57" t="s">
        <v>61</v>
      </c>
      <c r="K35" s="58" t="s">
        <v>173</v>
      </c>
      <c r="L35" s="84">
        <v>23</v>
      </c>
      <c r="M35" s="84">
        <v>35</v>
      </c>
      <c r="N35" s="84">
        <v>35</v>
      </c>
      <c r="O35" s="84">
        <v>25</v>
      </c>
      <c r="P35" s="85">
        <v>118</v>
      </c>
      <c r="Q35" s="43" t="s">
        <v>63</v>
      </c>
      <c r="R35" s="44" t="s">
        <v>164</v>
      </c>
      <c r="S35" s="44" t="s">
        <v>145</v>
      </c>
      <c r="T35" s="45" t="s">
        <v>165</v>
      </c>
      <c r="U35" s="46" t="s">
        <v>67</v>
      </c>
      <c r="V35" s="47">
        <v>23</v>
      </c>
      <c r="W35" s="61">
        <v>51</v>
      </c>
      <c r="X35" s="92">
        <v>1</v>
      </c>
      <c r="Y35" s="69" t="s">
        <v>174</v>
      </c>
      <c r="Z35" s="69" t="s">
        <v>170</v>
      </c>
      <c r="AA35" s="47">
        <v>35</v>
      </c>
      <c r="AB35" s="177">
        <v>3</v>
      </c>
      <c r="AC35" s="164">
        <f t="shared" si="0"/>
        <v>8.5714285714285715E-2</v>
      </c>
      <c r="AD35" s="156" t="s">
        <v>257</v>
      </c>
      <c r="AE35" s="52" t="s">
        <v>254</v>
      </c>
      <c r="AF35" s="50">
        <v>35</v>
      </c>
      <c r="AG35" s="51"/>
      <c r="AH35" s="51"/>
      <c r="AI35" s="51"/>
      <c r="AJ35" s="52"/>
      <c r="AK35" s="50">
        <v>25</v>
      </c>
      <c r="AL35" s="51"/>
      <c r="AM35" s="51"/>
      <c r="AN35" s="51"/>
      <c r="AO35" s="52"/>
      <c r="AP35" s="50" t="s">
        <v>171</v>
      </c>
      <c r="AQ35" s="51">
        <v>118</v>
      </c>
      <c r="AR35" s="51">
        <v>0</v>
      </c>
      <c r="AS35" s="51"/>
      <c r="AT35" s="52"/>
    </row>
    <row r="36" spans="1:46" s="53" customFormat="1" ht="50.1" customHeight="1" x14ac:dyDescent="0.25">
      <c r="A36" s="43">
        <v>1</v>
      </c>
      <c r="B36" s="44" t="s">
        <v>138</v>
      </c>
      <c r="C36" s="45" t="s">
        <v>139</v>
      </c>
      <c r="D36" s="93" t="s">
        <v>175</v>
      </c>
      <c r="E36" s="34">
        <v>4.2099999999999999E-2</v>
      </c>
      <c r="F36" s="94" t="s">
        <v>57</v>
      </c>
      <c r="G36" s="44" t="s">
        <v>176</v>
      </c>
      <c r="H36" s="95" t="s">
        <v>177</v>
      </c>
      <c r="I36" s="86" t="s">
        <v>178</v>
      </c>
      <c r="J36" s="96" t="s">
        <v>61</v>
      </c>
      <c r="K36" s="58" t="s">
        <v>176</v>
      </c>
      <c r="L36" s="84">
        <v>0</v>
      </c>
      <c r="M36" s="84">
        <v>0</v>
      </c>
      <c r="N36" s="84">
        <v>39</v>
      </c>
      <c r="O36" s="84">
        <v>78</v>
      </c>
      <c r="P36" s="97">
        <f>SUM(L36:O36)</f>
        <v>117</v>
      </c>
      <c r="Q36" s="43" t="s">
        <v>63</v>
      </c>
      <c r="R36" s="44" t="s">
        <v>164</v>
      </c>
      <c r="S36" s="44" t="s">
        <v>145</v>
      </c>
      <c r="T36" s="45" t="s">
        <v>179</v>
      </c>
      <c r="U36" s="46" t="s">
        <v>67</v>
      </c>
      <c r="V36" s="47" t="s">
        <v>68</v>
      </c>
      <c r="W36" s="61">
        <v>2</v>
      </c>
      <c r="X36" s="98" t="s">
        <v>68</v>
      </c>
      <c r="Y36" s="69" t="s">
        <v>180</v>
      </c>
      <c r="Z36" s="69" t="s">
        <v>170</v>
      </c>
      <c r="AA36" s="47" t="s">
        <v>68</v>
      </c>
      <c r="AB36" s="47" t="s">
        <v>68</v>
      </c>
      <c r="AC36" s="48" t="s">
        <v>68</v>
      </c>
      <c r="AD36" s="50" t="s">
        <v>68</v>
      </c>
      <c r="AE36" s="50" t="s">
        <v>68</v>
      </c>
      <c r="AF36" s="50">
        <v>78</v>
      </c>
      <c r="AG36" s="51"/>
      <c r="AH36" s="51"/>
      <c r="AI36" s="51"/>
      <c r="AJ36" s="52"/>
      <c r="AK36" s="50">
        <v>78</v>
      </c>
      <c r="AL36" s="51"/>
      <c r="AM36" s="51"/>
      <c r="AN36" s="51"/>
      <c r="AO36" s="52"/>
      <c r="AP36" s="50" t="s">
        <v>176</v>
      </c>
      <c r="AQ36" s="51">
        <v>195</v>
      </c>
      <c r="AR36" s="51">
        <v>0</v>
      </c>
      <c r="AS36" s="51"/>
      <c r="AT36" s="52"/>
    </row>
    <row r="37" spans="1:46" s="53" customFormat="1" ht="50.1" customHeight="1" x14ac:dyDescent="0.25">
      <c r="A37" s="99"/>
      <c r="B37" s="100"/>
      <c r="C37" s="101"/>
      <c r="D37" s="102" t="s">
        <v>181</v>
      </c>
      <c r="E37" s="103">
        <v>0.79978947368421072</v>
      </c>
      <c r="F37" s="104"/>
      <c r="G37" s="104"/>
      <c r="H37" s="104"/>
      <c r="I37" s="75"/>
      <c r="J37" s="104"/>
      <c r="K37" s="105"/>
      <c r="L37" s="104"/>
      <c r="M37" s="104"/>
      <c r="N37" s="104"/>
      <c r="O37" s="104"/>
      <c r="P37" s="106"/>
      <c r="Q37" s="107"/>
      <c r="R37" s="105"/>
      <c r="S37" s="105"/>
      <c r="T37" s="108"/>
      <c r="U37" s="109"/>
      <c r="V37" s="70"/>
      <c r="W37" s="70"/>
      <c r="X37" s="110"/>
      <c r="Y37" s="111"/>
      <c r="Z37" s="112"/>
      <c r="AA37" s="178"/>
      <c r="AB37" s="178"/>
      <c r="AC37" s="165"/>
      <c r="AD37" s="113"/>
      <c r="AE37" s="114"/>
      <c r="AF37" s="113"/>
      <c r="AG37" s="113"/>
      <c r="AH37" s="113"/>
      <c r="AI37" s="113"/>
      <c r="AJ37" s="114"/>
      <c r="AK37" s="50">
        <v>0</v>
      </c>
      <c r="AL37" s="113"/>
      <c r="AM37" s="113"/>
      <c r="AN37" s="113"/>
      <c r="AO37" s="114"/>
      <c r="AP37" s="115">
        <v>0</v>
      </c>
      <c r="AQ37" s="51">
        <v>1064.6500000000001</v>
      </c>
      <c r="AR37" s="51">
        <v>0</v>
      </c>
      <c r="AS37" s="51"/>
      <c r="AT37" s="52"/>
    </row>
    <row r="38" spans="1:46" s="129" customFormat="1" ht="101.25" customHeight="1" x14ac:dyDescent="0.25">
      <c r="A38" s="179">
        <v>6</v>
      </c>
      <c r="B38" s="116" t="s">
        <v>182</v>
      </c>
      <c r="C38" s="117" t="s">
        <v>183</v>
      </c>
      <c r="D38" s="118" t="s">
        <v>184</v>
      </c>
      <c r="E38" s="119">
        <v>0.04</v>
      </c>
      <c r="F38" s="116" t="s">
        <v>185</v>
      </c>
      <c r="G38" s="116" t="s">
        <v>186</v>
      </c>
      <c r="H38" s="116" t="s">
        <v>187</v>
      </c>
      <c r="I38" s="120">
        <v>0</v>
      </c>
      <c r="J38" s="120" t="s">
        <v>80</v>
      </c>
      <c r="K38" s="116" t="s">
        <v>188</v>
      </c>
      <c r="L38" s="121"/>
      <c r="M38" s="121">
        <v>0.7</v>
      </c>
      <c r="N38" s="121"/>
      <c r="O38" s="121">
        <v>0.7</v>
      </c>
      <c r="P38" s="122">
        <v>0.7</v>
      </c>
      <c r="Q38" s="118" t="s">
        <v>63</v>
      </c>
      <c r="R38" s="120" t="s">
        <v>189</v>
      </c>
      <c r="S38" s="120" t="s">
        <v>190</v>
      </c>
      <c r="T38" s="123" t="s">
        <v>191</v>
      </c>
      <c r="U38" s="180" t="s">
        <v>67</v>
      </c>
      <c r="V38" s="124" t="s">
        <v>68</v>
      </c>
      <c r="W38" s="124" t="s">
        <v>68</v>
      </c>
      <c r="X38" s="125" t="s">
        <v>68</v>
      </c>
      <c r="Y38" s="126" t="s">
        <v>68</v>
      </c>
      <c r="Z38" s="126" t="s">
        <v>68</v>
      </c>
      <c r="AA38" s="181">
        <v>0.7</v>
      </c>
      <c r="AB38" s="202">
        <v>1</v>
      </c>
      <c r="AC38" s="182">
        <v>1</v>
      </c>
      <c r="AD38" s="183" t="s">
        <v>258</v>
      </c>
      <c r="AE38" s="184" t="s">
        <v>259</v>
      </c>
      <c r="AF38" s="186">
        <v>0</v>
      </c>
      <c r="AG38" s="183"/>
      <c r="AH38" s="183"/>
      <c r="AI38" s="183"/>
      <c r="AJ38" s="184"/>
      <c r="AK38" s="186">
        <v>0.7</v>
      </c>
      <c r="AL38" s="183"/>
      <c r="AM38" s="183"/>
      <c r="AN38" s="183"/>
      <c r="AO38" s="184"/>
      <c r="AP38" s="186" t="s">
        <v>186</v>
      </c>
      <c r="AQ38" s="183">
        <v>1.4</v>
      </c>
      <c r="AR38" s="183">
        <v>0</v>
      </c>
      <c r="AS38" s="183"/>
      <c r="AT38" s="184"/>
    </row>
    <row r="39" spans="1:46" s="129" customFormat="1" ht="107.25" customHeight="1" x14ac:dyDescent="0.25">
      <c r="A39" s="179">
        <v>6</v>
      </c>
      <c r="B39" s="116" t="s">
        <v>182</v>
      </c>
      <c r="C39" s="117" t="s">
        <v>183</v>
      </c>
      <c r="D39" s="118" t="s">
        <v>192</v>
      </c>
      <c r="E39" s="119">
        <v>0.04</v>
      </c>
      <c r="F39" s="116" t="s">
        <v>185</v>
      </c>
      <c r="G39" s="116" t="s">
        <v>193</v>
      </c>
      <c r="H39" s="116" t="s">
        <v>194</v>
      </c>
      <c r="I39" s="120">
        <v>0</v>
      </c>
      <c r="J39" s="120" t="s">
        <v>80</v>
      </c>
      <c r="K39" s="116" t="s">
        <v>195</v>
      </c>
      <c r="L39" s="127"/>
      <c r="M39" s="119">
        <v>1</v>
      </c>
      <c r="N39" s="119">
        <v>1</v>
      </c>
      <c r="O39" s="119">
        <v>1</v>
      </c>
      <c r="P39" s="128">
        <v>1</v>
      </c>
      <c r="Q39" s="118" t="s">
        <v>63</v>
      </c>
      <c r="R39" s="120" t="s">
        <v>196</v>
      </c>
      <c r="S39" s="120" t="s">
        <v>197</v>
      </c>
      <c r="T39" s="123" t="s">
        <v>198</v>
      </c>
      <c r="U39" s="180" t="s">
        <v>67</v>
      </c>
      <c r="V39" s="124" t="s">
        <v>68</v>
      </c>
      <c r="W39" s="124" t="s">
        <v>68</v>
      </c>
      <c r="X39" s="125" t="s">
        <v>68</v>
      </c>
      <c r="Y39" s="126" t="s">
        <v>68</v>
      </c>
      <c r="Z39" s="126" t="s">
        <v>68</v>
      </c>
      <c r="AA39" s="181">
        <v>1</v>
      </c>
      <c r="AB39" s="181">
        <v>1</v>
      </c>
      <c r="AC39" s="182">
        <f>+AB39/AA39</f>
        <v>1</v>
      </c>
      <c r="AD39" s="183" t="s">
        <v>245</v>
      </c>
      <c r="AE39" s="184" t="s">
        <v>260</v>
      </c>
      <c r="AF39" s="185">
        <v>1</v>
      </c>
      <c r="AG39" s="183"/>
      <c r="AH39" s="183"/>
      <c r="AI39" s="183"/>
      <c r="AJ39" s="184"/>
      <c r="AK39" s="186">
        <v>1</v>
      </c>
      <c r="AL39" s="183"/>
      <c r="AM39" s="183"/>
      <c r="AN39" s="183"/>
      <c r="AO39" s="184"/>
      <c r="AP39" s="186" t="s">
        <v>193</v>
      </c>
      <c r="AQ39" s="183">
        <v>3</v>
      </c>
      <c r="AR39" s="183">
        <v>0</v>
      </c>
      <c r="AS39" s="183"/>
      <c r="AT39" s="184"/>
    </row>
    <row r="40" spans="1:46" s="129" customFormat="1" ht="103.5" customHeight="1" x14ac:dyDescent="0.25">
      <c r="A40" s="179">
        <v>6</v>
      </c>
      <c r="B40" s="116" t="s">
        <v>182</v>
      </c>
      <c r="C40" s="117" t="s">
        <v>183</v>
      </c>
      <c r="D40" s="118" t="s">
        <v>199</v>
      </c>
      <c r="E40" s="119">
        <v>0.03</v>
      </c>
      <c r="F40" s="116" t="s">
        <v>185</v>
      </c>
      <c r="G40" s="116" t="s">
        <v>200</v>
      </c>
      <c r="H40" s="116" t="s">
        <v>201</v>
      </c>
      <c r="I40" s="120">
        <v>0</v>
      </c>
      <c r="J40" s="120" t="s">
        <v>61</v>
      </c>
      <c r="K40" s="116" t="s">
        <v>202</v>
      </c>
      <c r="L40" s="127"/>
      <c r="N40" s="130">
        <v>0</v>
      </c>
      <c r="O40" s="130">
        <v>1</v>
      </c>
      <c r="P40" s="131">
        <v>1</v>
      </c>
      <c r="Q40" s="118" t="s">
        <v>63</v>
      </c>
      <c r="R40" s="120" t="s">
        <v>203</v>
      </c>
      <c r="S40" s="120" t="s">
        <v>190</v>
      </c>
      <c r="T40" s="123" t="s">
        <v>204</v>
      </c>
      <c r="U40" s="180" t="s">
        <v>67</v>
      </c>
      <c r="V40" s="124" t="s">
        <v>68</v>
      </c>
      <c r="W40" s="124" t="s">
        <v>68</v>
      </c>
      <c r="X40" s="125" t="s">
        <v>68</v>
      </c>
      <c r="Y40" s="126" t="s">
        <v>68</v>
      </c>
      <c r="Z40" s="126" t="s">
        <v>68</v>
      </c>
      <c r="AA40" s="120" t="s">
        <v>68</v>
      </c>
      <c r="AB40" s="120" t="s">
        <v>68</v>
      </c>
      <c r="AC40" s="187" t="s">
        <v>68</v>
      </c>
      <c r="AD40" s="183" t="s">
        <v>68</v>
      </c>
      <c r="AE40" s="183" t="s">
        <v>68</v>
      </c>
      <c r="AF40" s="185">
        <v>0.5</v>
      </c>
      <c r="AG40" s="183"/>
      <c r="AH40" s="183"/>
      <c r="AI40" s="183"/>
      <c r="AJ40" s="184"/>
      <c r="AK40" s="186">
        <v>0</v>
      </c>
      <c r="AL40" s="183"/>
      <c r="AM40" s="183"/>
      <c r="AN40" s="183"/>
      <c r="AO40" s="184"/>
      <c r="AP40" s="186" t="s">
        <v>200</v>
      </c>
      <c r="AQ40" s="183">
        <v>1</v>
      </c>
      <c r="AR40" s="183">
        <v>0</v>
      </c>
      <c r="AS40" s="183"/>
      <c r="AT40" s="184"/>
    </row>
    <row r="41" spans="1:46" s="129" customFormat="1" ht="72.75" customHeight="1" x14ac:dyDescent="0.25">
      <c r="A41" s="179">
        <v>6</v>
      </c>
      <c r="B41" s="116" t="s">
        <v>182</v>
      </c>
      <c r="C41" s="117" t="s">
        <v>183</v>
      </c>
      <c r="D41" s="118" t="s">
        <v>205</v>
      </c>
      <c r="E41" s="119">
        <v>0.03</v>
      </c>
      <c r="F41" s="116" t="s">
        <v>185</v>
      </c>
      <c r="G41" s="116" t="s">
        <v>206</v>
      </c>
      <c r="H41" s="116" t="s">
        <v>207</v>
      </c>
      <c r="I41" s="120">
        <v>2</v>
      </c>
      <c r="J41" s="120" t="s">
        <v>61</v>
      </c>
      <c r="K41" s="116" t="s">
        <v>208</v>
      </c>
      <c r="L41" s="127"/>
      <c r="M41" s="127"/>
      <c r="N41" s="127">
        <v>1</v>
      </c>
      <c r="O41" s="127"/>
      <c r="P41" s="128"/>
      <c r="Q41" s="118" t="s">
        <v>63</v>
      </c>
      <c r="R41" s="120" t="s">
        <v>209</v>
      </c>
      <c r="S41" s="120" t="s">
        <v>190</v>
      </c>
      <c r="T41" s="123" t="s">
        <v>210</v>
      </c>
      <c r="U41" s="180" t="s">
        <v>67</v>
      </c>
      <c r="V41" s="124" t="s">
        <v>68</v>
      </c>
      <c r="W41" s="124" t="s">
        <v>68</v>
      </c>
      <c r="X41" s="125" t="s">
        <v>68</v>
      </c>
      <c r="Y41" s="126" t="s">
        <v>68</v>
      </c>
      <c r="Z41" s="126" t="s">
        <v>68</v>
      </c>
      <c r="AA41" s="120" t="s">
        <v>68</v>
      </c>
      <c r="AB41" s="120" t="s">
        <v>68</v>
      </c>
      <c r="AC41" s="187" t="s">
        <v>68</v>
      </c>
      <c r="AD41" s="183" t="s">
        <v>68</v>
      </c>
      <c r="AE41" s="183" t="s">
        <v>68</v>
      </c>
      <c r="AF41" s="185">
        <v>1</v>
      </c>
      <c r="AG41" s="183"/>
      <c r="AH41" s="183"/>
      <c r="AI41" s="183"/>
      <c r="AJ41" s="184"/>
      <c r="AK41" s="186">
        <v>0</v>
      </c>
      <c r="AL41" s="183"/>
      <c r="AM41" s="183"/>
      <c r="AN41" s="183"/>
      <c r="AO41" s="184"/>
      <c r="AP41" s="186" t="s">
        <v>206</v>
      </c>
      <c r="AQ41" s="183">
        <v>1</v>
      </c>
      <c r="AR41" s="183">
        <v>0</v>
      </c>
      <c r="AS41" s="183"/>
      <c r="AT41" s="184"/>
    </row>
    <row r="42" spans="1:46" s="129" customFormat="1" ht="78" customHeight="1" x14ac:dyDescent="0.25">
      <c r="A42" s="179">
        <v>6</v>
      </c>
      <c r="B42" s="116" t="s">
        <v>182</v>
      </c>
      <c r="C42" s="117" t="s">
        <v>183</v>
      </c>
      <c r="D42" s="132" t="s">
        <v>211</v>
      </c>
      <c r="E42" s="119">
        <v>0.03</v>
      </c>
      <c r="F42" s="126" t="s">
        <v>185</v>
      </c>
      <c r="G42" s="126" t="s">
        <v>212</v>
      </c>
      <c r="H42" s="126" t="s">
        <v>264</v>
      </c>
      <c r="I42" s="133">
        <v>1</v>
      </c>
      <c r="J42" s="126" t="s">
        <v>80</v>
      </c>
      <c r="K42" s="126" t="s">
        <v>213</v>
      </c>
      <c r="L42" s="134">
        <v>1</v>
      </c>
      <c r="M42" s="134">
        <v>1</v>
      </c>
      <c r="N42" s="134">
        <v>1</v>
      </c>
      <c r="O42" s="134">
        <v>1</v>
      </c>
      <c r="P42" s="135">
        <v>1</v>
      </c>
      <c r="Q42" s="118" t="s">
        <v>63</v>
      </c>
      <c r="R42" s="116" t="s">
        <v>214</v>
      </c>
      <c r="S42" s="126" t="s">
        <v>190</v>
      </c>
      <c r="T42" s="117" t="s">
        <v>215</v>
      </c>
      <c r="U42" s="180" t="s">
        <v>67</v>
      </c>
      <c r="V42" s="119">
        <v>1</v>
      </c>
      <c r="W42" s="119">
        <v>1</v>
      </c>
      <c r="X42" s="136">
        <f>+V42</f>
        <v>1</v>
      </c>
      <c r="Y42" s="126" t="s">
        <v>216</v>
      </c>
      <c r="Z42" s="126" t="s">
        <v>217</v>
      </c>
      <c r="AA42" s="181">
        <v>1</v>
      </c>
      <c r="AB42" s="181">
        <v>1</v>
      </c>
      <c r="AC42" s="182">
        <f>+AB42/AA42</f>
        <v>1</v>
      </c>
      <c r="AD42" s="183" t="s">
        <v>261</v>
      </c>
      <c r="AE42" s="184" t="s">
        <v>266</v>
      </c>
      <c r="AF42" s="185">
        <v>1</v>
      </c>
      <c r="AG42" s="183"/>
      <c r="AH42" s="183"/>
      <c r="AI42" s="183"/>
      <c r="AJ42" s="184"/>
      <c r="AK42" s="186">
        <v>1</v>
      </c>
      <c r="AL42" s="183"/>
      <c r="AM42" s="183"/>
      <c r="AN42" s="183"/>
      <c r="AO42" s="184"/>
      <c r="AP42" s="186" t="s">
        <v>212</v>
      </c>
      <c r="AQ42" s="183">
        <v>4</v>
      </c>
      <c r="AR42" s="183">
        <v>0</v>
      </c>
      <c r="AS42" s="183"/>
      <c r="AT42" s="184"/>
    </row>
    <row r="43" spans="1:46" s="129" customFormat="1" ht="120.75" customHeight="1" thickBot="1" x14ac:dyDescent="0.3">
      <c r="A43" s="188">
        <v>6</v>
      </c>
      <c r="B43" s="137" t="s">
        <v>182</v>
      </c>
      <c r="C43" s="138" t="s">
        <v>183</v>
      </c>
      <c r="D43" s="139" t="s">
        <v>218</v>
      </c>
      <c r="E43" s="140">
        <v>0.03</v>
      </c>
      <c r="F43" s="141" t="s">
        <v>185</v>
      </c>
      <c r="G43" s="141" t="s">
        <v>219</v>
      </c>
      <c r="H43" s="141" t="s">
        <v>220</v>
      </c>
      <c r="I43" s="189" t="s">
        <v>79</v>
      </c>
      <c r="J43" s="141" t="s">
        <v>80</v>
      </c>
      <c r="K43" s="141" t="s">
        <v>221</v>
      </c>
      <c r="L43" s="142">
        <v>0</v>
      </c>
      <c r="M43" s="142">
        <v>1</v>
      </c>
      <c r="N43" s="142">
        <v>1</v>
      </c>
      <c r="O43" s="142">
        <v>1</v>
      </c>
      <c r="P43" s="143">
        <v>1</v>
      </c>
      <c r="Q43" s="144" t="s">
        <v>63</v>
      </c>
      <c r="R43" s="137" t="s">
        <v>222</v>
      </c>
      <c r="S43" s="141" t="s">
        <v>223</v>
      </c>
      <c r="T43" s="138" t="s">
        <v>224</v>
      </c>
      <c r="U43" s="190" t="s">
        <v>67</v>
      </c>
      <c r="V43" s="119" t="s">
        <v>127</v>
      </c>
      <c r="W43" s="119" t="s">
        <v>127</v>
      </c>
      <c r="X43" s="145" t="s">
        <v>127</v>
      </c>
      <c r="Y43" s="134" t="s">
        <v>127</v>
      </c>
      <c r="Z43" s="134" t="s">
        <v>127</v>
      </c>
      <c r="AA43" s="181">
        <v>1</v>
      </c>
      <c r="AB43" s="191">
        <v>0.97</v>
      </c>
      <c r="AC43" s="182">
        <f>+AB43/AA43</f>
        <v>0.97</v>
      </c>
      <c r="AD43" s="192" t="s">
        <v>262</v>
      </c>
      <c r="AE43" s="193" t="s">
        <v>265</v>
      </c>
      <c r="AF43" s="194">
        <v>1</v>
      </c>
      <c r="AG43" s="192"/>
      <c r="AH43" s="192"/>
      <c r="AI43" s="192"/>
      <c r="AJ43" s="193"/>
      <c r="AK43" s="195">
        <v>1</v>
      </c>
      <c r="AL43" s="192"/>
      <c r="AM43" s="192"/>
      <c r="AN43" s="192"/>
      <c r="AO43" s="193"/>
      <c r="AP43" s="195" t="s">
        <v>219</v>
      </c>
      <c r="AQ43" s="192">
        <v>4</v>
      </c>
      <c r="AR43" s="192">
        <v>0</v>
      </c>
      <c r="AS43" s="192"/>
      <c r="AT43" s="193"/>
    </row>
    <row r="44" spans="1:46" ht="75" customHeight="1" thickBot="1" x14ac:dyDescent="0.3">
      <c r="D44" s="146" t="s">
        <v>225</v>
      </c>
      <c r="E44" s="147">
        <v>0.2</v>
      </c>
      <c r="J44" s="148"/>
      <c r="W44" s="149" t="s">
        <v>226</v>
      </c>
      <c r="X44" s="150">
        <f>AVERAGE(X18:X43)</f>
        <v>0.88085714285714289</v>
      </c>
      <c r="AB44" s="157" t="s">
        <v>263</v>
      </c>
      <c r="AC44" s="150">
        <f>AVERAGE(AC18:AC43)</f>
        <v>0.88541428571428571</v>
      </c>
      <c r="AF44" s="152"/>
      <c r="AG44" s="24" t="s">
        <v>227</v>
      </c>
      <c r="AH44" s="151" t="e">
        <v>#DIV/0!</v>
      </c>
      <c r="AK44" s="152"/>
      <c r="AL44" s="21" t="s">
        <v>228</v>
      </c>
      <c r="AM44" s="151" t="e">
        <v>#DIV/0!</v>
      </c>
      <c r="AQ44" s="28" t="s">
        <v>23</v>
      </c>
      <c r="AR44" s="151">
        <v>0</v>
      </c>
    </row>
    <row r="45" spans="1:46" ht="50.1" customHeight="1" x14ac:dyDescent="0.25">
      <c r="D45" s="153" t="s">
        <v>229</v>
      </c>
      <c r="E45" s="154">
        <v>0.99978947368421078</v>
      </c>
      <c r="J45" s="148"/>
    </row>
    <row r="46" spans="1:46" ht="135.75" customHeight="1" x14ac:dyDescent="0.25">
      <c r="J46" s="148"/>
    </row>
    <row r="47" spans="1:46" ht="50.1" customHeight="1" x14ac:dyDescent="0.25">
      <c r="J47" s="148"/>
    </row>
    <row r="48" spans="1:46" ht="50.1" customHeight="1" thickBot="1" x14ac:dyDescent="0.3">
      <c r="J48" s="148"/>
    </row>
    <row r="49" spans="8:18" ht="50.1" customHeight="1" x14ac:dyDescent="0.25">
      <c r="H49" s="208" t="s">
        <v>230</v>
      </c>
      <c r="I49" s="209"/>
      <c r="J49" s="209"/>
      <c r="K49" s="209"/>
      <c r="L49" s="209"/>
      <c r="M49" s="209" t="s">
        <v>231</v>
      </c>
      <c r="N49" s="209"/>
      <c r="O49" s="209"/>
      <c r="P49" s="209"/>
      <c r="Q49" s="209"/>
      <c r="R49" s="210"/>
    </row>
    <row r="50" spans="8:18" ht="50.1" customHeight="1" thickBot="1" x14ac:dyDescent="0.3">
      <c r="H50" s="211" t="s">
        <v>232</v>
      </c>
      <c r="I50" s="212"/>
      <c r="J50" s="212"/>
      <c r="K50" s="212"/>
      <c r="L50" s="212"/>
      <c r="M50" s="212" t="s">
        <v>235</v>
      </c>
      <c r="N50" s="213"/>
      <c r="O50" s="213"/>
      <c r="P50" s="213"/>
      <c r="Q50" s="213"/>
      <c r="R50" s="214"/>
    </row>
    <row r="51" spans="8:18" ht="50.1" customHeight="1" x14ac:dyDescent="0.25"/>
    <row r="52" spans="8:18" ht="50.1" customHeight="1" x14ac:dyDescent="0.25"/>
    <row r="53" spans="8:18" ht="50.1" customHeight="1" x14ac:dyDescent="0.25"/>
    <row r="54" spans="8:18" ht="50.1" customHeight="1" x14ac:dyDescent="0.25"/>
    <row r="55" spans="8:18" ht="50.1" customHeight="1" x14ac:dyDescent="0.25"/>
    <row r="56" spans="8:18" ht="50.1" customHeight="1" x14ac:dyDescent="0.25"/>
    <row r="57" spans="8:18" ht="50.1" customHeight="1" x14ac:dyDescent="0.25"/>
    <row r="58" spans="8:18" ht="50.1" customHeight="1" x14ac:dyDescent="0.25"/>
  </sheetData>
  <sheetProtection algorithmName="SHA-512" hashValue="vvd1loA1TMWESRoWMaX8eUK0H01OK8ETdriVHH1PgwmMA/XYLEFzOCxZc0x8aFgmd2H9RHOpU1JKu7nMGphoAQ==" saltValue="NBSBsOvz+vQLGWOk0hpuhA==" spinCount="100000" sheet="1" objects="1" scenarios="1"/>
  <mergeCells count="33">
    <mergeCell ref="A1:K1"/>
    <mergeCell ref="A2:K2"/>
    <mergeCell ref="A3:K3"/>
    <mergeCell ref="F4:J4"/>
    <mergeCell ref="A5:B8"/>
    <mergeCell ref="C5:D8"/>
    <mergeCell ref="H5:J5"/>
    <mergeCell ref="H6:J6"/>
    <mergeCell ref="H7:J7"/>
    <mergeCell ref="H8:J8"/>
    <mergeCell ref="H9:J9"/>
    <mergeCell ref="H10:J10"/>
    <mergeCell ref="A15:B16"/>
    <mergeCell ref="C15:C17"/>
    <mergeCell ref="D15:P16"/>
    <mergeCell ref="H11:J11"/>
    <mergeCell ref="H12:J12"/>
    <mergeCell ref="AP16:AT16"/>
    <mergeCell ref="H49:L49"/>
    <mergeCell ref="M49:R49"/>
    <mergeCell ref="H50:L50"/>
    <mergeCell ref="M50:R50"/>
    <mergeCell ref="U15:U17"/>
    <mergeCell ref="V15:Z15"/>
    <mergeCell ref="AA15:AE15"/>
    <mergeCell ref="AF15:AJ15"/>
    <mergeCell ref="AK15:AO15"/>
    <mergeCell ref="AP15:AT15"/>
    <mergeCell ref="V16:Z16"/>
    <mergeCell ref="AA16:AE16"/>
    <mergeCell ref="AF16:AJ16"/>
    <mergeCell ref="AK16:AO16"/>
    <mergeCell ref="Q15:T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CLICK CONTADORES</dc:creator>
  <cp:lastModifiedBy>Jeraldyn Tautiva</cp:lastModifiedBy>
  <dcterms:created xsi:type="dcterms:W3CDTF">2020-07-13T04:12:57Z</dcterms:created>
  <dcterms:modified xsi:type="dcterms:W3CDTF">2020-10-01T00:13:22Z</dcterms:modified>
</cp:coreProperties>
</file>