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125" windowHeight="11835" tabRatio="838" activeTab="0"/>
  </bookViews>
  <sheets>
    <sheet name="PLAN GESTION POR PROCESO" sheetId="1" r:id="rId1"/>
    <sheet name="Hoja2" sheetId="2" state="hidden" r:id="rId2"/>
    <sheet name="Hoja4" sheetId="3" state="hidden" r:id="rId3"/>
  </sheets>
  <definedNames>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J15" authorId="0">
      <text>
        <r>
          <rPr>
            <b/>
            <sz val="8"/>
            <rFont val="Tahoma"/>
            <family val="2"/>
          </rPr>
          <t>juan.jimenez:</t>
        </r>
        <r>
          <rPr>
            <sz val="8"/>
            <rFont val="Tahoma"/>
            <family val="2"/>
          </rPr>
          <t xml:space="preserve">
Establecer el tipo programacion:
- Suma
-Constante
-Creciente
-Decreciente</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<sst xmlns="http://schemas.openxmlformats.org/spreadsheetml/2006/main" count="447" uniqueCount="256">
  <si>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</si>
  <si>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</si>
  <si>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</si>
  <si>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</si>
  <si>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</si>
  <si>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</si>
  <si>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</si>
  <si>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</si>
  <si>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</si>
  <si>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</si>
  <si>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</si>
  <si>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</si>
  <si>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</si>
  <si>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</si>
  <si>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</si>
  <si>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</si>
  <si>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</si>
  <si>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</si>
  <si>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</si>
  <si>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</si>
  <si>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</si>
  <si>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x</t>
  </si>
  <si>
    <t>Firma:</t>
  </si>
  <si>
    <t>SECRETARIA DISTRITAL DE GOBIERNO</t>
  </si>
  <si>
    <t>FUENTE</t>
  </si>
  <si>
    <t>CODIGO</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</si>
  <si>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</si>
  <si>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</si>
  <si>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</si>
  <si>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</si>
  <si>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</si>
  <si>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</si>
  <si>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</si>
  <si>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</si>
  <si>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</si>
  <si>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</si>
  <si>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</si>
  <si>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</si>
  <si>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</si>
  <si>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</si>
  <si>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</si>
  <si>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</si>
  <si>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</si>
  <si>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</si>
  <si>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</si>
  <si>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</si>
  <si>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</si>
  <si>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</si>
  <si>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</si>
  <si>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</si>
  <si>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</si>
  <si>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</si>
  <si>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</si>
  <si>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</si>
  <si>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</si>
  <si>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</si>
  <si>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</si>
  <si>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</si>
  <si>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</si>
  <si>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</si>
  <si>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</si>
  <si>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</si>
  <si>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</si>
  <si>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</si>
  <si>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</si>
  <si>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</si>
  <si>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</si>
  <si>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</si>
  <si>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</si>
  <si>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</si>
  <si>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</si>
  <si>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I TRI</t>
  </si>
  <si>
    <t>II TRI</t>
  </si>
  <si>
    <t>III TRI</t>
  </si>
  <si>
    <t>IV TRI</t>
  </si>
  <si>
    <t>EVALUACIÓN FINAL PLAN DE GESTION</t>
  </si>
  <si>
    <t>TOTAL PROGRAMACION VIGENCIA</t>
  </si>
  <si>
    <t xml:space="preserve">FAVOR RELACIONAR LOS CODIGOS Y NOMBRES DE LOS PROYECTOS DE INVERSIÓN DE SU ALCALDIA </t>
  </si>
  <si>
    <t>VIGENCIA DE LA PLANEACIÓN</t>
  </si>
  <si>
    <t>DEPENDENCIA</t>
  </si>
  <si>
    <t>ALCALDIA LOCAL DE USAQUEN</t>
  </si>
  <si>
    <t>ALCALDIA LOCAL DE CHAPINERO</t>
  </si>
  <si>
    <t>ALCALDIA LOCAL DE SANTAFE</t>
  </si>
  <si>
    <t>ALCALDIA LOCAL DE SAN CRISTOBAL</t>
  </si>
  <si>
    <t>ALCALDIA LOCAL DE USME</t>
  </si>
  <si>
    <t>ALCALDIA LOCAL DE TUNJUELITO</t>
  </si>
  <si>
    <t>ALCALDIA LOCAL DE BOSA</t>
  </si>
  <si>
    <t>ALCALDIA LOCAL DE KENNEDY</t>
  </si>
  <si>
    <t>ALCALDIA LOCAL DE FONTIBON</t>
  </si>
  <si>
    <t>ALCALDIA LOCAL DE ENGATIVA</t>
  </si>
  <si>
    <t>ALCALDIA LOCAL DE SUBA</t>
  </si>
  <si>
    <t>ALCALDIA LOCAL DE BARRIOS UNIDOS</t>
  </si>
  <si>
    <t>ALCALDIA LOCAL DE TEUSAQUILLO</t>
  </si>
  <si>
    <t>ALCALDIA LOCAL DE LOS MARTIRES</t>
  </si>
  <si>
    <t>ALCALDIA LOCAL DE ANTONIO NARIÑO</t>
  </si>
  <si>
    <t xml:space="preserve">ALCALDIA LOCAL DE PUENTE ARANDA </t>
  </si>
  <si>
    <t>ALCALDIA LOCAL DE LA CANDELARIA</t>
  </si>
  <si>
    <t>ALCALDIA LOCAL DE RAFAEL URIBE URIBE</t>
  </si>
  <si>
    <t>ALCALDIA LOCAL DE CIUDAD BOLIVAR</t>
  </si>
  <si>
    <t>ALCALDIA LOCAL DE SUMAPAZ</t>
  </si>
  <si>
    <t>RUTINARIA</t>
  </si>
  <si>
    <t>TOTAL PLAN DE GESTIÓN</t>
  </si>
  <si>
    <t>Porcentaje de Cumplimiento PLAN DE GESTIÓN 2017</t>
  </si>
  <si>
    <t>RETADORA (MEJORA)</t>
  </si>
  <si>
    <t>GESTIÓN</t>
  </si>
  <si>
    <t>SOTENIBILIDAD DEL SISTEMA DE GESTIÓN</t>
  </si>
  <si>
    <t>PROCESO</t>
  </si>
  <si>
    <t>ALCALDE/SA LOCAL DE USAQUEN</t>
  </si>
  <si>
    <t>ALCALDE/SA LOCAL DE CHAPINERO</t>
  </si>
  <si>
    <t>ALCALDE/SA LOCAL DE SANTAFE</t>
  </si>
  <si>
    <t>ALCALDE/SA LOCAL DE SAN CRISTOBAL</t>
  </si>
  <si>
    <t>ALCALDE/SA LOCAL DE USME</t>
  </si>
  <si>
    <t>ALCALDE/SA LOCAL DE TUNJUELITO</t>
  </si>
  <si>
    <t>ALCALDE/SA LOCAL DE BOSA</t>
  </si>
  <si>
    <t>ALCALDE/SA LOCAL DE KENNEDY</t>
  </si>
  <si>
    <t>ALCALDE/SA LOCAL DE FONTIBON</t>
  </si>
  <si>
    <t>ALCALDE/SA LOCAL DE ENGATIVA</t>
  </si>
  <si>
    <t>ALCALDE/SA LOCAL DE SUBA</t>
  </si>
  <si>
    <t>ALCALDE/SA LOCAL DE BARRIOS UNIDOS</t>
  </si>
  <si>
    <t>ALCALDE/SA LOCAL DE TEUSAQUILLO</t>
  </si>
  <si>
    <t>ALCALDE/SA LOCAL DE LOS MARTIRES</t>
  </si>
  <si>
    <t>ALCALDE/SA LOCAL DE ANTONIO NARIÑO</t>
  </si>
  <si>
    <t xml:space="preserve">ALCALDE/SA LOCAL DE PUENTE ARANDA </t>
  </si>
  <si>
    <t>ALCALDE/SA LOCAL DE LA CANDELARIA</t>
  </si>
  <si>
    <t>ALCALDE/SA LOCAL DE RAFAEL URIBE URIBE</t>
  </si>
  <si>
    <t>ALCALDE/SA LOCAL DE CIUDAD BOLIVAR</t>
  </si>
  <si>
    <t>ALCALDE/SA LOCAL DE SUMAPAZ</t>
  </si>
  <si>
    <t>CONTROL DE CAMBIOS</t>
  </si>
  <si>
    <t>VERSIÓN</t>
  </si>
  <si>
    <t>FECHA</t>
  </si>
  <si>
    <t>DESCRIPCIÓN DE LA MODIFICACIÓN</t>
  </si>
  <si>
    <t>METODO DE VERIFICACIÓN AL SEGUIMIENTO</t>
  </si>
  <si>
    <t>ALCALDÍA LOCAL</t>
  </si>
  <si>
    <t>PROCESOS ASOCIADOS</t>
  </si>
  <si>
    <t>Porcentaje de Avance en el Cumplimiento Fisico del Plan de Desarrollo Local</t>
  </si>
  <si>
    <t>((No. ciudadanos participantes en la audiencia de Rendición de Cuentas vigencia 2019 - No. ciudadanos participantes en la audiencia de Rendición de Cuentas Vigencia 2018) /  No. ciudadanos participantes en la audiencia de Rendición de Cuentas Vigencia 2018)*100</t>
  </si>
  <si>
    <t>Porcentaje de avance acumulado en el cumplimiento físico entregado del Plan de Desarrollo Local que arroja la MUSI.</t>
  </si>
  <si>
    <t>Porcentaje de avance físico a 31 de diciembre de 2018</t>
  </si>
  <si>
    <t>Ciudadanos</t>
  </si>
  <si>
    <t>Porcentaje</t>
  </si>
  <si>
    <t>Registros de asistencia a la audiencia pública de rendición de cuentas 2018 y  2019</t>
  </si>
  <si>
    <t>MUSI</t>
  </si>
  <si>
    <t>Alcaldía Local</t>
  </si>
  <si>
    <t>Porcentaje de compromisos de la vigencia a 30 de junio y a 31 de diciembre de 2018</t>
  </si>
  <si>
    <t>Porcentaje de giros  de la vigencia a 31 de diciembre de 2018</t>
  </si>
  <si>
    <t>Porcentaje de giros de las obligaciones por pagar  de la vigencia 2016 y anteriores, con corte a 31 de diciembre de 2018</t>
  </si>
  <si>
    <t>Porcentaje de giros de las obligaciones por pagar  de la vigencia 2017, con corte a 31 de diciembre de 2018</t>
  </si>
  <si>
    <t>Porcentaje de Compromisos de la vigencia 2019</t>
  </si>
  <si>
    <t>Porcentaje de Giros de la Vigencia 2019</t>
  </si>
  <si>
    <t>Porcentaje de Giros de Obligaciones por Pagar 2017 y anteirores</t>
  </si>
  <si>
    <t>Porcentaje de Giros de Obligaciones por Pagar 2018</t>
  </si>
  <si>
    <t>Compromisos</t>
  </si>
  <si>
    <t>Giros</t>
  </si>
  <si>
    <t>(Valor de RP de inversión directa de la vigencia  / Valor total del presupuesto de inversión directa de la Vigencia)*100</t>
  </si>
  <si>
    <t>(Valor de los giros de inversión directa de la vigencia  / Valor total del presupuesto de inversión directa de la vigencia)*100</t>
  </si>
  <si>
    <t>(Valor de los giros de obligaciones por pagar de la vigencia 2017 y anteriores  / Valor total de las obligaciones por pagar de la vigencia 2017 y anteriores)*100</t>
  </si>
  <si>
    <t>(Valor de los giros de obligaciones por pagar de la vigencia 2018 / Valor total de las obligaciones por pagar de la vigencia 2018)*100</t>
  </si>
  <si>
    <t>PREDIS</t>
  </si>
  <si>
    <t>Diligenciar de acuerdo con el informe de veeduría distrital</t>
  </si>
  <si>
    <t>Informe de Veeduría Distrital</t>
  </si>
  <si>
    <t>Matriz MUSI</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</si>
  <si>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</si>
  <si>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</si>
  <si>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</si>
  <si>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</si>
  <si>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</si>
  <si>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</si>
  <si>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</si>
  <si>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</si>
  <si>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</si>
  <si>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</si>
  <si>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</si>
  <si>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</si>
  <si>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</si>
  <si>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</si>
  <si>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Disminución de requerimientos ciudadanos vencidos asignados a la Alcaldía Local</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</si>
  <si>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</si>
  <si>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</si>
  <si>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</si>
  <si>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</si>
  <si>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</si>
  <si>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</si>
  <si>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</si>
  <si>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</si>
  <si>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</si>
  <si>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</si>
  <si>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</si>
  <si>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</si>
  <si>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Gestión Pública Territorial Local</t>
  </si>
  <si>
    <t xml:space="preserve">Gestión Corporativa Local </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</si>
  <si>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</si>
  <si>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</si>
  <si>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</si>
  <si>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</si>
  <si>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</si>
  <si>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(Número de impulsos procesales resueltos en la localidad/Número de quejas recibidas en la Localidad anteriores a la vigencia 2019)*100</t>
  </si>
  <si>
    <t xml:space="preserve">Siactua </t>
  </si>
  <si>
    <t>Inspección Vigilancia y Control</t>
  </si>
  <si>
    <t>Cantidad de acciones de control u operativos en materia de económica realizados</t>
  </si>
  <si>
    <t>Número de Acciones de Control u Operativos en materia de actividad económica</t>
  </si>
  <si>
    <t>Operativos en materia de actividad económica</t>
  </si>
  <si>
    <t>Informe de operativo
Actas</t>
  </si>
  <si>
    <t>SI ACTUA</t>
  </si>
  <si>
    <t>Operativos en materia de urbanismo</t>
  </si>
  <si>
    <t>Operativos de Recuperación de espacio público</t>
  </si>
  <si>
    <t>(# de lineamientos de gestión de TIC cumplidos por la alcaldía local en la vigencia 2018 /Total de lineamientos de gestión de TIC impartidos por la DTI de Nivel Central) *100</t>
  </si>
  <si>
    <t>Lineamientos de Gestión de TIC Impartidos por la DTI Cumplidas</t>
  </si>
  <si>
    <t>Sistema de Gestión Documental
Aplicativo Hola
Archivo área de Sistemas</t>
  </si>
  <si>
    <t>Seguimiento al Porcentaje de Políticas de Gestión TIC</t>
  </si>
  <si>
    <t>Gerencia de TIC</t>
  </si>
  <si>
    <t xml:space="preserve">Fortalecer la capacidad institucional y para el ejercicio de la función  policiva por parte de las autoridades </t>
  </si>
  <si>
    <t>Fortalecer la capacidad institucional y para el ejercicio de la función  policiva por parte de las autoridades locales a cargo de la SDG.</t>
  </si>
  <si>
    <t>Asegurar el acceso de la ciudadanía a la información y oferta institucional</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</si>
  <si>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</si>
  <si>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</si>
  <si>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</si>
  <si>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r>
      <t xml:space="preserve">1- (No. De acciones vencidas del plan de mejoramiento responsabilidad del proceso  </t>
    </r>
    <r>
      <rPr>
        <b/>
        <sz val="12"/>
        <rFont val="Garamond"/>
        <family val="1"/>
      </rPr>
      <t>/</t>
    </r>
    <r>
      <rPr>
        <sz val="12"/>
        <rFont val="Garamond"/>
        <family val="1"/>
      </rPr>
      <t xml:space="preserve"> N°  de acciones a gestionar bajo responsabilidad del proceso)*100</t>
    </r>
  </si>
  <si>
    <t>PONDERACIÓN DE LA META</t>
  </si>
  <si>
    <t>META PLAN DE GESTIÓN VIGENCIA</t>
  </si>
  <si>
    <t>Realizar 42 acciones de control u operativos en materia de actividad económica</t>
  </si>
  <si>
    <t>Realizar 24 acciones de control u operativos en materia de obras y urbanismo relacionados con la integridad urbanística.</t>
  </si>
  <si>
    <t>Realizar  24  acciones de control u operativos en materia de urbanismo relacionados con la integridad del Espacio Público.</t>
  </si>
  <si>
    <t>Porcentaje de incremento de la participación de los Ciudadanos en la Audiencia de Rendición de Cuentas</t>
  </si>
  <si>
    <r>
      <t xml:space="preserve">Girar el </t>
    </r>
    <r>
      <rPr>
        <b/>
        <sz val="12"/>
        <rFont val="Garamond"/>
        <family val="1"/>
      </rPr>
      <t>50%</t>
    </r>
    <r>
      <rPr>
        <sz val="12"/>
        <rFont val="Garamond"/>
        <family val="1"/>
      </rPr>
      <t xml:space="preserve"> del presupuesto constituído como Obligaciones por Pagar de la vigencia 2017 y anteriores (Funcionamiento e Inversión). </t>
    </r>
  </si>
  <si>
    <t>75 PQRS en tramite con corte a 31 de Diciembre de 2018 - y/o Reporte de de la Oficina SAC de la SDG.</t>
  </si>
  <si>
    <r>
      <t>ALCALDÍA LOCAL DE _</t>
    </r>
    <r>
      <rPr>
        <b/>
        <u val="single"/>
        <sz val="18"/>
        <color indexed="8"/>
        <rFont val="Calibri"/>
        <family val="2"/>
      </rPr>
      <t>_USME</t>
    </r>
    <r>
      <rPr>
        <b/>
        <sz val="18"/>
        <color indexed="8"/>
        <rFont val="Calibri"/>
        <family val="2"/>
      </rPr>
      <t>_____________</t>
    </r>
  </si>
  <si>
    <t>GESTIÓN CORPORATIVA LOCAL</t>
  </si>
  <si>
    <t>INSPECCIÓN, VIGILANCIA Y CONTROL</t>
  </si>
  <si>
    <t>GESTIÓN PÚBLICA TERRITORIAL</t>
  </si>
  <si>
    <t>GERENCIA DE TIC</t>
  </si>
  <si>
    <t>14 DE DICIEMBRE DE 2018</t>
  </si>
  <si>
    <t>Se modificó el documento respecto al alcance, el líder proceso, las dependencias establecidas en los roles y contribuciones y las actividades y salida del proceso.</t>
  </si>
  <si>
    <t>16 DE FEBRERO DE 2018</t>
  </si>
  <si>
    <t>Actualización del documento de acuerdo a la nueva estructura organizacional de la Entidad (Decreto 411 de 2016), el nuevo marco estratégico (Resolución 162 de 2017) y el nuevo modelo de operación por procesos. La actualización incluye modificación del objetivo, alcance, líderes, se eliminan las secciones “Interacción con otros procesos”, Recursos”, se agrega la sección de “Roles y contribuciones”. La etapa de “Planear” es dividida en Planeación Táctica y Planeación Operativa. Se incluye mayor detalle en cada una de las etapas del ciclo PHVA. Se agrega la columna de “Dependencias Relacionadas”. Del proceso son escindidas las temáticas de gestión documental y TICs, las cuales se crean como procesos independientes.</t>
  </si>
  <si>
    <t>10 DE NOVIEMBRE DE 2017</t>
  </si>
  <si>
    <t>Se realiza la documentación de la Caracterización del Proceso Inspección Vigilancia y Control, el cual tiene como antecedentes los procesos “Gestión Normativa y Jurídica Local”,” Justicia en el Distrito Capital” (Consejo de Justicia) y “Seguridad y Convivencia”(Componente JACD). De acuerdo con lo dispuesto en la Resolución 162 de 2017. Se realizan las modificaciones relacionadas con el decreto 411 de 2016 “Por medio del cual se modifica la estructura organizacional de la Secretaría Distrital de Gobierno.</t>
  </si>
  <si>
    <t>09 DE MAYO DE 2018</t>
  </si>
  <si>
    <t>Se realiza la actualización del documento de acuerdo a la nueva estructura organizacional de la Entidad (Decreto 411 de 2016), el nuevo marco estratégico (Resolución 162 de 2017) y el nuevo modelo de operación por procesos. La actualización incluye modificación del objetivo, alcance, líderes, se eliminan las secciones “Interacción con otros procesos”, “Recursos”, se agrega la sección de “Roles y contribuciones”. La etapa de “Planear” es dividida en Planeación Táctica y Planeación Operativa. Se incluye mayor detalle en cada una de las etapas del ciclo PHVA. Se agrega la columna de “Dependencias Relacionadas”. Del proceso son escindidas las temáticas de gestión y adquisición de recursos y gestión documental, las cuales se crean como procesos independientes</t>
  </si>
  <si>
    <t>ELABORÓ:  HENRY ALONSO ARIZA GRANADOS - PROMOTOR DE MEJORA LOCAL DE CALIDAD</t>
  </si>
  <si>
    <t xml:space="preserve">REVISÓ: YULLIET PATRICIA LLERENA AVENDAÑO - PROFESIONAL ESPECIALIZADA 222-24 ÁREA DE GESTIÓN PARA EL DESARROLLO LOCAL
REVISÓ: MARITZA ROMERO PINEDA -  PROFESIONAL ESPECIALZIADA 222-24 ÁREA DE GESTIÓN POLICIVO JURÍDICO LOCAL
</t>
  </si>
  <si>
    <t>APROBÓ: JORGE ELIECER PEÑA PINILLA - ALCALDE LOCAL DE USME</t>
  </si>
  <si>
    <t>Firma:
Firma</t>
  </si>
  <si>
    <t xml:space="preserve">Incrementar en un 10% la participación de los ciudadanos en la audiencia de rendición de cuentas. 
</t>
  </si>
  <si>
    <r>
      <t xml:space="preserve">Lograr el </t>
    </r>
    <r>
      <rPr>
        <b/>
        <sz val="12"/>
        <rFont val="Garamond"/>
        <family val="1"/>
      </rPr>
      <t>65%</t>
    </r>
    <r>
      <rPr>
        <sz val="12"/>
        <rFont val="Garamond"/>
        <family val="1"/>
      </rPr>
      <t xml:space="preserve">  de avance en el cumplimiento físico del Plan de Desarrollo Local.
</t>
    </r>
  </si>
  <si>
    <r>
      <t>Comprometer al 30 de julio del 2019 el</t>
    </r>
    <r>
      <rPr>
        <b/>
        <sz val="12"/>
        <rFont val="Garamond"/>
        <family val="1"/>
      </rPr>
      <t xml:space="preserve"> 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
</t>
    </r>
  </si>
  <si>
    <r>
      <t xml:space="preserve">Girar mínimo el </t>
    </r>
    <r>
      <rPr>
        <b/>
        <sz val="12"/>
        <rFont val="Garamond"/>
        <family val="1"/>
      </rPr>
      <t>40</t>
    </r>
    <r>
      <rPr>
        <sz val="12"/>
        <rFont val="Garamond"/>
        <family val="1"/>
      </rPr>
      <t>% del presupuesto de inversión directa comprometido en la vigencia 2019.</t>
    </r>
  </si>
  <si>
    <r>
      <t xml:space="preserve">Girar el </t>
    </r>
    <r>
      <rPr>
        <b/>
        <sz val="12"/>
        <rFont val="Garamond"/>
        <family val="1"/>
      </rPr>
      <t>50%</t>
    </r>
    <r>
      <rPr>
        <sz val="12"/>
        <rFont val="Garamond"/>
        <family val="1"/>
      </rPr>
      <t xml:space="preserve"> del presupuesto constituido como Obligaciones por Pagar de la vigencia 2018 (Funcionamiento e Inversión). </t>
    </r>
  </si>
  <si>
    <t>Cantidad de acciones de control u operativos en materia de urbanismo relacionados con la integridad urbanística</t>
  </si>
  <si>
    <t>Número de Acciones de Control u Operativos en Materia de Urbanismo Relacionados con la Integridad urbanística.</t>
  </si>
  <si>
    <t>Número de Acciones de Control u Operativos en Materia de Urbanismo Relacionados con espacio público.</t>
  </si>
  <si>
    <t>Porcentaje del lineamientos de gestión de TIC Impartidos por la DTI del nivel central Cumplidas</t>
  </si>
  <si>
    <t xml:space="preserve">Cumplir el 100% de los lineamientos de gestión de las TIC impartidos por la DTI del nivel central para la vigencia 2019.  </t>
  </si>
  <si>
    <t>Cantidad de acciones de control de operativos en materia de urbanismo relacionados con espacio público</t>
  </si>
  <si>
    <t>N/A</t>
  </si>
  <si>
    <t>Dar impulso procesal  ( Avocar, rechazar, enviar al competente, fallar) al 60% de los comparendos recibidos en las vigencias anteriores al año 2019.</t>
  </si>
  <si>
    <t>Dar impulso procesal  ( Avocar, rechazar, enviar al competente, fallar, ) al 60% de las quejas recibidas en las vigencias anteriores al año 2019 .</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</si>
</sst>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240A]\ #,##0.00"/>
    <numFmt numFmtId="187" formatCode="* #,##0.00&quot;    &quot;;\-* #,##0.00&quot;    &quot;;* \-#&quot;    &quot;;@\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00000"/>
    <numFmt numFmtId="194" formatCode="0.0000"/>
    <numFmt numFmtId="195" formatCode="0.000"/>
    <numFmt numFmtId="196" formatCode="0.0"/>
    <numFmt numFmtId="197" formatCode="&quot;$&quot;\ #,##0"/>
  </numFmts>
  <fonts count="93">
    <font>
      <sz val="11"/>
      <color theme="1"/>
      <name val="Calibri"/>
      <family val="2"/>
    </font>
    <font>
      <sz val="11"/>
      <color indexed="8"/>
      <name val="Calibri"/>
      <family val="2"/>
    </font>
    <font>
      <b/>
      <sz val="10"/>
      <name val="Arial"/>
      <family val="2"/>
    </font>
    <font>
      <sz val="10"/>
      <name val="Arial"/>
      <family val="2"/>
    </font>
    <font>
      <b/>
      <sz val="10"/>
      <color indexed="8"/>
      <name val="Arial"/>
      <family val="2"/>
    </font>
    <font>
      <sz val="8"/>
      <name val="Tahoma"/>
      <family val="2"/>
    </font>
    <font>
      <b/>
      <sz val="8"/>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b/>
      <sz val="18"/>
      <color indexed="8"/>
      <name val="Calibri"/>
      <family val="2"/>
    </font>
    <font>
      <b/>
      <u val="single"/>
      <sz val="1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Calibri"/>
      <family val="2"/>
    </font>
    <font>
      <sz val="10"/>
      <color indexed="8"/>
      <name val="Arial"/>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10"/>
      <color indexed="8"/>
      <name val="Calibri"/>
      <family val="2"/>
    </font>
    <font>
      <b/>
      <sz val="12"/>
      <color indexed="8"/>
      <name val="Calibri"/>
      <family val="2"/>
    </font>
    <font>
      <b/>
      <sz val="12"/>
      <color indexed="9"/>
      <name val="Calibri"/>
      <family val="2"/>
    </font>
    <font>
      <sz val="12"/>
      <color indexed="9"/>
      <name val="Calibri"/>
      <family val="2"/>
    </font>
    <font>
      <sz val="10"/>
      <color indexed="8"/>
      <name val="Times New Roman"/>
      <family val="1"/>
    </font>
    <font>
      <sz val="10"/>
      <name val="Calibri"/>
      <family val="2"/>
    </font>
    <font>
      <b/>
      <sz val="28"/>
      <color indexed="8"/>
      <name val="Arial"/>
      <family val="2"/>
    </font>
    <font>
      <sz val="12"/>
      <color indexed="8"/>
      <name val="Garamond"/>
      <family val="1"/>
    </font>
    <font>
      <b/>
      <sz val="12"/>
      <color indexed="8"/>
      <name val="Garamond"/>
      <family val="1"/>
    </font>
    <font>
      <b/>
      <sz val="20"/>
      <color indexed="8"/>
      <name val="Arial"/>
      <family val="2"/>
    </font>
    <font>
      <b/>
      <sz val="26"/>
      <color indexed="8"/>
      <name val="Arial"/>
      <family val="2"/>
    </font>
    <font>
      <b/>
      <sz val="11"/>
      <color indexed="8"/>
      <name val="Arial"/>
      <family val="2"/>
    </font>
    <font>
      <b/>
      <sz val="18"/>
      <color indexed="8"/>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Calibri"/>
      <family val="2"/>
    </font>
    <font>
      <b/>
      <sz val="12"/>
      <color theme="1"/>
      <name val="Calibri"/>
      <family val="2"/>
    </font>
    <font>
      <b/>
      <sz val="12"/>
      <color theme="0"/>
      <name val="Calibri"/>
      <family val="2"/>
    </font>
    <font>
      <sz val="12"/>
      <color theme="0"/>
      <name val="Calibri"/>
      <family val="2"/>
    </font>
    <font>
      <b/>
      <sz val="10"/>
      <color theme="1"/>
      <name val="Arial"/>
      <family val="2"/>
    </font>
    <font>
      <sz val="10"/>
      <color rgb="FF000000"/>
      <name val="Times New Roman"/>
      <family val="1"/>
    </font>
    <font>
      <b/>
      <sz val="28"/>
      <color theme="1"/>
      <name val="Arial"/>
      <family val="2"/>
    </font>
    <font>
      <sz val="12"/>
      <color theme="1"/>
      <name val="Garamond"/>
      <family val="1"/>
    </font>
    <font>
      <sz val="12"/>
      <color rgb="FF000000"/>
      <name val="Garamond"/>
      <family val="1"/>
    </font>
    <font>
      <b/>
      <sz val="12"/>
      <color theme="1"/>
      <name val="Garamond"/>
      <family val="1"/>
    </font>
    <font>
      <b/>
      <sz val="20"/>
      <color theme="1"/>
      <name val="Arial"/>
      <family val="2"/>
    </font>
    <font>
      <b/>
      <sz val="11"/>
      <color theme="1"/>
      <name val="Arial"/>
      <family val="2"/>
    </font>
    <font>
      <b/>
      <sz val="18"/>
      <color theme="1"/>
      <name val="Calibri"/>
      <family val="2"/>
    </font>
    <font>
      <b/>
      <sz val="26"/>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FFFF00"/>
        <bgColor indexed="64"/>
      </patternFill>
    </fill>
    <fill>
      <patternFill patternType="solid">
        <fgColor theme="2" tint="-0.24997000396251678"/>
        <bgColor indexed="64"/>
      </patternFill>
    </fill>
    <fill>
      <patternFill patternType="solid">
        <fgColor theme="3"/>
        <bgColor indexed="64"/>
      </patternFill>
    </fill>
    <fill>
      <patternFill patternType="solid">
        <fgColor rgb="FF00B050"/>
        <bgColor indexed="64"/>
      </patternFill>
    </fill>
    <fill>
      <patternFill patternType="solid">
        <fgColor rgb="FF0070C0"/>
        <bgColor indexed="64"/>
      </patternFill>
    </fill>
    <fill>
      <patternFill patternType="solid">
        <fgColor theme="0" tint="-0.24997000396251678"/>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right/>
      <top/>
      <bottom style="thin"/>
    </border>
    <border>
      <left style="thin"/>
      <right style="thin"/>
      <top/>
      <bottom/>
    </border>
    <border>
      <left style="medium"/>
      <right style="thin"/>
      <top style="thin"/>
      <bottom style="medium"/>
    </border>
    <border>
      <left style="thin"/>
      <right/>
      <top/>
      <bottom style="thin"/>
    </border>
    <border>
      <left style="thin"/>
      <right style="thin"/>
      <top style="medium"/>
      <bottom style="mediu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border>
    <border>
      <left/>
      <right/>
      <top style="thin"/>
      <bottom/>
    </border>
    <border>
      <left>
        <color indexed="63"/>
      </left>
      <right style="thin"/>
      <top>
        <color indexed="63"/>
      </top>
      <bottom style="medium"/>
    </border>
    <border>
      <left style="thin"/>
      <right style="thin"/>
      <top style="medium"/>
      <bottom/>
    </border>
    <border>
      <left style="thin"/>
      <right style="thin"/>
      <top/>
      <bottom style="medium"/>
    </border>
    <border>
      <left style="medium"/>
      <right style="medium"/>
      <top/>
      <bottom style="medium"/>
    </border>
    <border>
      <left style="medium"/>
      <right style="thin"/>
      <top style="thin"/>
      <bottom style="thin"/>
    </border>
    <border>
      <left style="medium"/>
      <right style="thin"/>
      <top style="medium"/>
      <bottom style="thin"/>
    </border>
    <border>
      <left style="thin"/>
      <right/>
      <top style="medium"/>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color indexed="63"/>
      </left>
      <right style="medium"/>
      <top style="thin"/>
      <bottom style="thin"/>
    </border>
    <border>
      <left/>
      <right/>
      <top style="medium"/>
      <bottom style="thin"/>
    </border>
    <border>
      <left/>
      <right/>
      <top style="medium"/>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top style="medium"/>
      <bottom style="medium"/>
    </border>
    <border>
      <left/>
      <right/>
      <top style="medium"/>
      <bottom style="medium"/>
    </border>
    <border>
      <left/>
      <right style="thin"/>
      <top style="medium"/>
      <bottom style="medium"/>
    </border>
    <border>
      <left>
        <color indexed="63"/>
      </left>
      <right>
        <color indexed="63"/>
      </right>
      <top style="thin"/>
      <bottom style="medium"/>
    </border>
    <border>
      <left>
        <color indexed="63"/>
      </left>
      <right style="medium"/>
      <top style="thin"/>
      <bottom style="medium"/>
    </border>
    <border>
      <left style="medium"/>
      <right/>
      <top style="medium"/>
      <bottom style="thin"/>
    </border>
    <border>
      <left style="medium"/>
      <right/>
      <top style="medium"/>
      <bottom/>
    </border>
    <border>
      <left style="medium"/>
      <right/>
      <top/>
      <bottom/>
    </border>
    <border>
      <left style="medium"/>
      <right/>
      <top/>
      <bottom style="thin"/>
    </border>
    <border>
      <left style="medium"/>
      <right/>
      <top/>
      <bottom style="medium"/>
    </border>
    <border>
      <left>
        <color indexed="63"/>
      </left>
      <right>
        <color indexed="63"/>
      </right>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3" fillId="20" borderId="0" applyNumberFormat="0" applyBorder="0" applyAlignment="0" applyProtection="0"/>
    <xf numFmtId="0" fontId="55" fillId="21" borderId="0" applyNumberFormat="0" applyBorder="0" applyAlignment="0" applyProtection="0"/>
    <xf numFmtId="0" fontId="56" fillId="22" borderId="1" applyNumberFormat="0" applyAlignment="0" applyProtection="0"/>
    <xf numFmtId="0" fontId="57" fillId="23"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1" fillId="30"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1" borderId="0" applyNumberFormat="0" applyBorder="0" applyAlignment="0" applyProtection="0"/>
    <xf numFmtId="179" fontId="0" fillId="0" borderId="0" applyFont="0" applyFill="0" applyBorder="0" applyAlignment="0" applyProtection="0"/>
    <xf numFmtId="41" fontId="0" fillId="0" borderId="0" applyFont="0" applyFill="0" applyBorder="0" applyAlignment="0" applyProtection="0"/>
    <xf numFmtId="187" fontId="3" fillId="0" borderId="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5"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6" fillId="22"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xf numFmtId="0" fontId="3" fillId="35" borderId="0" applyNumberFormat="0" applyBorder="0" applyAlignment="0" applyProtection="0"/>
  </cellStyleXfs>
  <cellXfs count="256">
    <xf numFmtId="0" fontId="0" fillId="0" borderId="0" xfId="0" applyFont="1" applyAlignment="1">
      <alignment/>
    </xf>
    <xf numFmtId="0" fontId="72" fillId="36" borderId="0" xfId="0" applyFont="1" applyFill="1" applyAlignment="1">
      <alignment/>
    </xf>
    <xf numFmtId="0" fontId="72" fillId="36" borderId="0" xfId="0" applyFont="1" applyFill="1" applyAlignment="1">
      <alignment horizontal="center"/>
    </xf>
    <xf numFmtId="0" fontId="2" fillId="37" borderId="10"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73" fillId="36" borderId="0" xfId="0" applyFont="1" applyFill="1" applyBorder="1" applyAlignment="1">
      <alignment vertical="center" wrapText="1"/>
    </xf>
    <xf numFmtId="0" fontId="73" fillId="36" borderId="0" xfId="0" applyFont="1" applyFill="1" applyAlignment="1">
      <alignment/>
    </xf>
    <xf numFmtId="0" fontId="72" fillId="36" borderId="0" xfId="0" applyFont="1" applyFill="1" applyAlignment="1">
      <alignment vertical="top" wrapText="1"/>
    </xf>
    <xf numFmtId="0" fontId="4" fillId="36" borderId="0" xfId="0" applyFont="1" applyFill="1" applyBorder="1" applyAlignment="1">
      <alignment horizontal="center" vertical="center" wrapText="1"/>
    </xf>
    <xf numFmtId="0" fontId="72" fillId="36" borderId="0" xfId="0" applyFont="1" applyFill="1" applyBorder="1" applyAlignment="1">
      <alignment/>
    </xf>
    <xf numFmtId="0" fontId="74" fillId="0" borderId="12" xfId="0" applyFont="1" applyFill="1" applyBorder="1" applyAlignment="1">
      <alignment horizontal="justify" vertical="center" wrapText="1"/>
    </xf>
    <xf numFmtId="0" fontId="74" fillId="0" borderId="10" xfId="0" applyFont="1" applyFill="1" applyBorder="1" applyAlignment="1">
      <alignment horizontal="center" vertical="center" wrapText="1"/>
    </xf>
    <xf numFmtId="0" fontId="0" fillId="0" borderId="0" xfId="0" applyAlignment="1">
      <alignment wrapText="1"/>
    </xf>
    <xf numFmtId="0" fontId="74" fillId="0" borderId="13" xfId="0" applyFont="1" applyFill="1" applyBorder="1" applyAlignment="1">
      <alignment horizontal="justify" vertical="center" wrapText="1"/>
    </xf>
    <xf numFmtId="0" fontId="74" fillId="0" borderId="10" xfId="0" applyFont="1" applyFill="1" applyBorder="1" applyAlignment="1">
      <alignment horizontal="justify" vertical="center" wrapText="1"/>
    </xf>
    <xf numFmtId="0" fontId="74" fillId="0" borderId="14" xfId="0" applyFont="1" applyFill="1" applyBorder="1" applyAlignment="1">
      <alignment horizontal="justify" vertical="center" wrapText="1"/>
    </xf>
    <xf numFmtId="0" fontId="74" fillId="0" borderId="15" xfId="0" applyFont="1" applyFill="1" applyBorder="1" applyAlignment="1">
      <alignment horizontal="justify" vertical="center" wrapText="1"/>
    </xf>
    <xf numFmtId="0" fontId="74" fillId="0" borderId="11"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5" fillId="0" borderId="0" xfId="0" applyFont="1" applyAlignment="1">
      <alignment horizontal="justify"/>
    </xf>
    <xf numFmtId="0" fontId="76" fillId="10" borderId="16" xfId="0" applyFont="1" applyFill="1" applyBorder="1" applyAlignment="1">
      <alignment horizontal="justify" vertical="center" wrapText="1"/>
    </xf>
    <xf numFmtId="0" fontId="76" fillId="36" borderId="16" xfId="0" applyFont="1" applyFill="1" applyBorder="1" applyAlignment="1">
      <alignment horizontal="justify" vertical="center" wrapText="1"/>
    </xf>
    <xf numFmtId="0" fontId="7" fillId="8" borderId="10" xfId="0" applyFont="1" applyFill="1" applyBorder="1" applyAlignment="1">
      <alignment horizontal="center" vertical="center" wrapText="1"/>
    </xf>
    <xf numFmtId="0" fontId="7" fillId="8" borderId="10" xfId="0" applyFont="1" applyFill="1" applyBorder="1" applyAlignment="1">
      <alignment horizontal="justify" vertical="center" wrapText="1"/>
    </xf>
    <xf numFmtId="0" fontId="76" fillId="8" borderId="16" xfId="0" applyFont="1" applyFill="1" applyBorder="1" applyAlignment="1">
      <alignment horizontal="justify" vertical="center" wrapText="1"/>
    </xf>
    <xf numFmtId="0" fontId="76" fillId="8" borderId="17" xfId="0" applyFont="1" applyFill="1" applyBorder="1" applyAlignment="1">
      <alignment horizontal="justify" vertical="center" wrapText="1"/>
    </xf>
    <xf numFmtId="0" fontId="7" fillId="38" borderId="18" xfId="0" applyFont="1" applyFill="1" applyBorder="1" applyAlignment="1">
      <alignment horizontal="justify" vertical="center" wrapText="1"/>
    </xf>
    <xf numFmtId="0" fontId="7" fillId="38" borderId="16" xfId="0" applyFont="1" applyFill="1" applyBorder="1" applyAlignment="1">
      <alignment horizontal="justify" vertical="center" wrapText="1"/>
    </xf>
    <xf numFmtId="0" fontId="7" fillId="11" borderId="10" xfId="0" applyFont="1" applyFill="1" applyBorder="1" applyAlignment="1">
      <alignment horizontal="justify" vertical="center" wrapText="1"/>
    </xf>
    <xf numFmtId="0" fontId="7" fillId="11" borderId="16" xfId="0" applyFont="1" applyFill="1" applyBorder="1" applyAlignment="1">
      <alignment horizontal="justify" vertical="center" wrapText="1"/>
    </xf>
    <xf numFmtId="0" fontId="7" fillId="39" borderId="16" xfId="0" applyFont="1" applyFill="1" applyBorder="1" applyAlignment="1">
      <alignment horizontal="justify" vertical="center" wrapText="1"/>
    </xf>
    <xf numFmtId="0" fontId="76" fillId="39" borderId="19" xfId="0" applyFont="1" applyFill="1" applyBorder="1" applyAlignment="1">
      <alignment horizontal="justify" vertical="center" wrapText="1"/>
    </xf>
    <xf numFmtId="0" fontId="76" fillId="39" borderId="16" xfId="0" applyFont="1" applyFill="1" applyBorder="1" applyAlignment="1">
      <alignment horizontal="justify" vertical="center" wrapText="1"/>
    </xf>
    <xf numFmtId="0" fontId="7" fillId="39" borderId="10" xfId="0" applyFont="1" applyFill="1" applyBorder="1" applyAlignment="1">
      <alignment vertical="center" wrapText="1"/>
    </xf>
    <xf numFmtId="0" fontId="76" fillId="13" borderId="18" xfId="0" applyFont="1" applyFill="1" applyBorder="1" applyAlignment="1">
      <alignment horizontal="justify" vertical="center" wrapText="1"/>
    </xf>
    <xf numFmtId="0" fontId="76" fillId="13" borderId="16" xfId="0" applyFont="1" applyFill="1" applyBorder="1" applyAlignment="1">
      <alignment horizontal="justify" vertical="center" wrapText="1"/>
    </xf>
    <xf numFmtId="0" fontId="7" fillId="13" borderId="16" xfId="0" applyFont="1" applyFill="1" applyBorder="1" applyAlignment="1">
      <alignment horizontal="justify" vertical="center" wrapText="1"/>
    </xf>
    <xf numFmtId="0" fontId="77" fillId="13" borderId="16" xfId="0" applyFont="1" applyFill="1" applyBorder="1" applyAlignment="1">
      <alignment horizontal="justify" vertical="center" wrapText="1"/>
    </xf>
    <xf numFmtId="0" fontId="76" fillId="13" borderId="20" xfId="0" applyFont="1" applyFill="1" applyBorder="1" applyAlignment="1">
      <alignment horizontal="left" vertical="center" wrapText="1"/>
    </xf>
    <xf numFmtId="0" fontId="76" fillId="13" borderId="17" xfId="0" applyFont="1" applyFill="1" applyBorder="1" applyAlignment="1">
      <alignment horizontal="justify" vertical="center" wrapText="1"/>
    </xf>
    <xf numFmtId="0" fontId="7" fillId="13" borderId="18" xfId="0" applyFont="1" applyFill="1" applyBorder="1" applyAlignment="1">
      <alignment horizontal="justify" vertical="center" wrapText="1"/>
    </xf>
    <xf numFmtId="0" fontId="7" fillId="13" borderId="17" xfId="0" applyFont="1" applyFill="1" applyBorder="1" applyAlignment="1">
      <alignment horizontal="justify" vertical="center" wrapText="1"/>
    </xf>
    <xf numFmtId="0" fontId="2" fillId="37" borderId="11" xfId="0" applyFont="1" applyFill="1" applyBorder="1" applyAlignment="1">
      <alignment horizontal="center" vertical="center" wrapText="1"/>
    </xf>
    <xf numFmtId="0" fontId="78" fillId="37" borderId="11" xfId="0" applyFont="1" applyFill="1" applyBorder="1" applyAlignment="1">
      <alignment/>
    </xf>
    <xf numFmtId="9" fontId="3" fillId="36" borderId="0" xfId="58" applyFont="1" applyFill="1" applyBorder="1" applyAlignment="1">
      <alignment horizontal="center" vertical="center" wrapText="1"/>
    </xf>
    <xf numFmtId="0" fontId="0" fillId="0" borderId="0" xfId="0" applyBorder="1" applyAlignment="1">
      <alignment/>
    </xf>
    <xf numFmtId="0" fontId="79" fillId="0" borderId="0" xfId="0" applyFont="1" applyBorder="1" applyAlignment="1">
      <alignment/>
    </xf>
    <xf numFmtId="0" fontId="79" fillId="0" borderId="0" xfId="0" applyFont="1" applyBorder="1" applyAlignment="1">
      <alignment vertical="center" wrapText="1"/>
    </xf>
    <xf numFmtId="0" fontId="80" fillId="40" borderId="21" xfId="0" applyFont="1" applyFill="1" applyBorder="1" applyAlignment="1">
      <alignment horizontal="center" vertical="center"/>
    </xf>
    <xf numFmtId="0" fontId="81" fillId="40" borderId="22" xfId="0" applyFont="1" applyFill="1" applyBorder="1" applyAlignment="1">
      <alignment vertical="center" wrapText="1"/>
    </xf>
    <xf numFmtId="0" fontId="2" fillId="36" borderId="22" xfId="0" applyFont="1" applyFill="1" applyBorder="1" applyAlignment="1">
      <alignment vertical="center" wrapText="1"/>
    </xf>
    <xf numFmtId="0" fontId="73" fillId="36" borderId="22" xfId="0" applyFont="1" applyFill="1" applyBorder="1" applyAlignment="1">
      <alignment horizontal="center" vertical="center" wrapText="1"/>
    </xf>
    <xf numFmtId="0" fontId="73" fillId="36" borderId="22" xfId="0" applyFont="1" applyFill="1" applyBorder="1" applyAlignment="1">
      <alignment horizontal="center" vertical="top" wrapText="1"/>
    </xf>
    <xf numFmtId="0" fontId="82" fillId="36" borderId="23" xfId="0" applyFont="1" applyFill="1" applyBorder="1" applyAlignment="1">
      <alignment horizontal="center" vertical="center" wrapText="1"/>
    </xf>
    <xf numFmtId="0" fontId="78" fillId="36" borderId="0" xfId="0" applyFont="1" applyFill="1" applyBorder="1" applyAlignment="1">
      <alignment vertical="top" wrapText="1"/>
    </xf>
    <xf numFmtId="0" fontId="78" fillId="36" borderId="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80" fillId="40" borderId="10" xfId="0" applyFont="1" applyFill="1" applyBorder="1" applyAlignment="1">
      <alignment horizontal="center" vertical="center"/>
    </xf>
    <xf numFmtId="0" fontId="80" fillId="40" borderId="21"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42" borderId="24" xfId="0" applyFont="1" applyFill="1" applyBorder="1" applyAlignment="1">
      <alignment horizontal="center" vertical="center" wrapText="1"/>
    </xf>
    <xf numFmtId="0" fontId="2" fillId="42" borderId="24" xfId="0" applyFont="1" applyFill="1" applyBorder="1" applyAlignment="1">
      <alignment vertical="center" wrapText="1"/>
    </xf>
    <xf numFmtId="0" fontId="2" fillId="42" borderId="25" xfId="0" applyFont="1" applyFill="1" applyBorder="1" applyAlignment="1">
      <alignment horizontal="center" vertical="center" wrapText="1"/>
    </xf>
    <xf numFmtId="0" fontId="2" fillId="42" borderId="15" xfId="0" applyFont="1" applyFill="1" applyBorder="1" applyAlignment="1">
      <alignment horizontal="center" vertical="center" wrapText="1"/>
    </xf>
    <xf numFmtId="0" fontId="2" fillId="43" borderId="26" xfId="0" applyFont="1" applyFill="1" applyBorder="1" applyAlignment="1">
      <alignment vertical="center" wrapText="1"/>
    </xf>
    <xf numFmtId="0" fontId="73" fillId="36" borderId="27" xfId="0" applyFont="1" applyFill="1" applyBorder="1" applyAlignment="1" applyProtection="1">
      <alignment vertical="center" wrapText="1"/>
      <protection/>
    </xf>
    <xf numFmtId="9" fontId="3" fillId="36" borderId="27" xfId="58" applyFont="1" applyFill="1" applyBorder="1" applyAlignment="1" applyProtection="1">
      <alignment horizontal="center" vertical="center" wrapText="1"/>
      <protection/>
    </xf>
    <xf numFmtId="0" fontId="75" fillId="36" borderId="27" xfId="0" applyFont="1" applyFill="1" applyBorder="1" applyAlignment="1" applyProtection="1">
      <alignment vertical="center" wrapText="1"/>
      <protection/>
    </xf>
    <xf numFmtId="9" fontId="10" fillId="36" borderId="27" xfId="58" applyFont="1" applyFill="1" applyBorder="1" applyAlignment="1" applyProtection="1">
      <alignment horizontal="center" vertical="center" wrapText="1"/>
      <protection/>
    </xf>
    <xf numFmtId="0" fontId="2" fillId="28" borderId="28" xfId="0" applyFont="1" applyFill="1" applyBorder="1" applyAlignment="1">
      <alignment vertical="center" wrapText="1"/>
    </xf>
    <xf numFmtId="0" fontId="2" fillId="28" borderId="29" xfId="0" applyFont="1" applyFill="1" applyBorder="1" applyAlignment="1">
      <alignment vertical="center" wrapText="1"/>
    </xf>
    <xf numFmtId="0" fontId="2" fillId="37" borderId="30"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78" fillId="8" borderId="21" xfId="0" applyFont="1" applyFill="1" applyBorder="1" applyAlignment="1">
      <alignment/>
    </xf>
    <xf numFmtId="0" fontId="78" fillId="0" borderId="10" xfId="0" applyFont="1" applyBorder="1" applyAlignment="1">
      <alignment horizontal="left"/>
    </xf>
    <xf numFmtId="0" fontId="72" fillId="8" borderId="10" xfId="0" applyFont="1" applyFill="1" applyBorder="1" applyAlignment="1">
      <alignment/>
    </xf>
    <xf numFmtId="0" fontId="72" fillId="0" borderId="10" xfId="0" applyFont="1" applyBorder="1" applyAlignment="1">
      <alignment horizontal="left"/>
    </xf>
    <xf numFmtId="0" fontId="72" fillId="8" borderId="21" xfId="0" applyFont="1" applyFill="1" applyBorder="1" applyAlignment="1">
      <alignment/>
    </xf>
    <xf numFmtId="0" fontId="83" fillId="0" borderId="0" xfId="0" applyFont="1" applyAlignment="1">
      <alignment horizontal="left"/>
    </xf>
    <xf numFmtId="0" fontId="46" fillId="0" borderId="10" xfId="0" applyFont="1" applyBorder="1" applyAlignment="1">
      <alignment horizontal="left"/>
    </xf>
    <xf numFmtId="0" fontId="78" fillId="8" borderId="10" xfId="0" applyFont="1" applyFill="1" applyBorder="1" applyAlignment="1">
      <alignment/>
    </xf>
    <xf numFmtId="0" fontId="72" fillId="36" borderId="0" xfId="0" applyFont="1" applyFill="1" applyAlignment="1">
      <alignment horizontal="justify" vertical="center" wrapText="1"/>
    </xf>
    <xf numFmtId="0" fontId="73" fillId="36" borderId="0" xfId="0" applyFont="1" applyFill="1" applyBorder="1" applyAlignment="1">
      <alignment horizontal="justify" vertical="center" wrapText="1"/>
    </xf>
    <xf numFmtId="0" fontId="73" fillId="36" borderId="16" xfId="0" applyFont="1" applyFill="1" applyBorder="1" applyAlignment="1">
      <alignment horizontal="justify" vertical="center" wrapText="1"/>
    </xf>
    <xf numFmtId="0" fontId="0" fillId="0" borderId="0" xfId="0" applyAlignment="1">
      <alignment horizontal="justify" vertical="center" wrapText="1"/>
    </xf>
    <xf numFmtId="0" fontId="2" fillId="37" borderId="18" xfId="0" applyFont="1" applyFill="1" applyBorder="1" applyAlignment="1">
      <alignment horizontal="center" vertical="center" wrapText="1"/>
    </xf>
    <xf numFmtId="0" fontId="4" fillId="36" borderId="0" xfId="0" applyFont="1" applyFill="1" applyBorder="1" applyAlignment="1">
      <alignment vertical="center" wrapText="1"/>
    </xf>
    <xf numFmtId="0" fontId="2" fillId="37" borderId="22" xfId="0" applyFont="1" applyFill="1" applyBorder="1" applyAlignment="1">
      <alignment horizontal="center" vertical="center" wrapText="1"/>
    </xf>
    <xf numFmtId="0" fontId="2" fillId="28" borderId="29" xfId="0" applyFont="1" applyFill="1" applyBorder="1" applyAlignment="1">
      <alignment horizontal="center" vertical="center" wrapText="1"/>
    </xf>
    <xf numFmtId="0" fontId="2" fillId="37" borderId="32" xfId="0" applyFont="1" applyFill="1" applyBorder="1" applyAlignment="1">
      <alignment horizontal="center" vertical="center" wrapText="1"/>
    </xf>
    <xf numFmtId="9" fontId="84" fillId="36" borderId="33" xfId="58" applyFont="1" applyFill="1" applyBorder="1" applyAlignment="1" applyProtection="1">
      <alignment horizontal="center" vertical="center" wrapText="1"/>
      <protection/>
    </xf>
    <xf numFmtId="0" fontId="85" fillId="0" borderId="13" xfId="0" applyFont="1" applyFill="1" applyBorder="1" applyAlignment="1" applyProtection="1">
      <alignment horizontal="left" vertical="center" wrapText="1"/>
      <protection locked="0"/>
    </xf>
    <xf numFmtId="0" fontId="85" fillId="0" borderId="10" xfId="0" applyFont="1" applyFill="1" applyBorder="1" applyAlignment="1" applyProtection="1">
      <alignment vertical="center" wrapText="1"/>
      <protection locked="0"/>
    </xf>
    <xf numFmtId="0" fontId="85" fillId="0" borderId="34" xfId="0" applyFont="1" applyFill="1" applyBorder="1" applyAlignment="1" applyProtection="1">
      <alignment horizontal="left" vertical="center" wrapText="1"/>
      <protection locked="0"/>
    </xf>
    <xf numFmtId="0" fontId="85" fillId="0" borderId="13" xfId="0" applyFont="1" applyFill="1" applyBorder="1" applyAlignment="1" applyProtection="1">
      <alignment horizontal="center" vertical="center" wrapText="1"/>
      <protection locked="0"/>
    </xf>
    <xf numFmtId="9" fontId="85" fillId="0" borderId="13" xfId="0" applyNumberFormat="1" applyFont="1" applyFill="1" applyBorder="1" applyAlignment="1">
      <alignment horizontal="center" vertical="center" wrapText="1"/>
    </xf>
    <xf numFmtId="9" fontId="85" fillId="0" borderId="13" xfId="0" applyNumberFormat="1" applyFont="1" applyFill="1" applyBorder="1" applyAlignment="1" applyProtection="1">
      <alignment horizontal="center" vertical="center" wrapText="1"/>
      <protection locked="0"/>
    </xf>
    <xf numFmtId="9" fontId="14" fillId="0" borderId="13" xfId="58" applyFont="1" applyFill="1" applyBorder="1" applyAlignment="1">
      <alignment horizontal="center" vertical="center" wrapText="1"/>
    </xf>
    <xf numFmtId="0" fontId="85" fillId="0" borderId="13" xfId="0" applyFont="1" applyFill="1" applyBorder="1" applyAlignment="1" applyProtection="1">
      <alignment horizontal="justify" vertical="center" wrapText="1"/>
      <protection locked="0"/>
    </xf>
    <xf numFmtId="9" fontId="85" fillId="0" borderId="13" xfId="58" applyNumberFormat="1" applyFont="1" applyFill="1" applyBorder="1" applyAlignment="1">
      <alignment horizontal="center" vertical="center" wrapText="1"/>
    </xf>
    <xf numFmtId="9" fontId="85" fillId="0" borderId="13" xfId="58" applyFont="1" applyFill="1" applyBorder="1" applyAlignment="1" applyProtection="1">
      <alignment horizontal="center" vertical="center" wrapText="1"/>
      <protection locked="0"/>
    </xf>
    <xf numFmtId="0" fontId="85" fillId="0" borderId="13" xfId="0" applyFont="1" applyFill="1" applyBorder="1" applyAlignment="1">
      <alignment horizontal="center" vertical="center" wrapText="1"/>
    </xf>
    <xf numFmtId="9" fontId="14" fillId="0" borderId="13" xfId="58" applyFont="1" applyFill="1" applyBorder="1" applyAlignment="1" applyProtection="1">
      <alignment horizontal="center" vertical="center" wrapText="1"/>
      <protection locked="0"/>
    </xf>
    <xf numFmtId="0" fontId="85" fillId="0" borderId="0" xfId="0" applyFont="1" applyFill="1" applyAlignment="1">
      <alignment/>
    </xf>
    <xf numFmtId="0" fontId="85" fillId="0" borderId="10" xfId="0" applyFont="1" applyFill="1" applyBorder="1" applyAlignment="1" applyProtection="1">
      <alignment horizontal="center" vertical="center" wrapText="1"/>
      <protection locked="0"/>
    </xf>
    <xf numFmtId="1" fontId="85" fillId="0" borderId="13" xfId="58"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0" fontId="85" fillId="0" borderId="13" xfId="0" applyNumberFormat="1" applyFont="1" applyFill="1" applyBorder="1" applyAlignment="1" applyProtection="1">
      <alignment horizontal="center" vertical="center" wrapText="1"/>
      <protection locked="0"/>
    </xf>
    <xf numFmtId="9" fontId="14" fillId="0" borderId="13" xfId="58" applyNumberFormat="1" applyFont="1" applyFill="1" applyBorder="1" applyAlignment="1">
      <alignment horizontal="center" vertical="center" wrapText="1"/>
    </xf>
    <xf numFmtId="9" fontId="85" fillId="0" borderId="13" xfId="58" applyNumberFormat="1" applyFont="1" applyFill="1" applyBorder="1" applyAlignment="1" applyProtection="1">
      <alignment horizontal="center" vertical="center" wrapText="1"/>
      <protection locked="0"/>
    </xf>
    <xf numFmtId="0" fontId="85" fillId="0" borderId="10" xfId="0" applyFont="1" applyFill="1" applyBorder="1" applyAlignment="1">
      <alignment vertical="center" wrapText="1"/>
    </xf>
    <xf numFmtId="0" fontId="85" fillId="0" borderId="10" xfId="0" applyFont="1" applyFill="1" applyBorder="1" applyAlignment="1">
      <alignment horizontal="center" vertical="center"/>
    </xf>
    <xf numFmtId="0" fontId="86" fillId="0" borderId="10" xfId="0" applyFont="1" applyFill="1" applyBorder="1" applyAlignment="1">
      <alignment vertical="center" wrapText="1"/>
    </xf>
    <xf numFmtId="3" fontId="85" fillId="0" borderId="10" xfId="0" applyNumberFormat="1" applyFont="1" applyFill="1" applyBorder="1" applyAlignment="1">
      <alignment horizontal="center" vertical="center"/>
    </xf>
    <xf numFmtId="0" fontId="86" fillId="0" borderId="10" xfId="0" applyFont="1" applyFill="1" applyBorder="1" applyAlignment="1">
      <alignment horizontal="center" vertical="center" wrapText="1"/>
    </xf>
    <xf numFmtId="9" fontId="85" fillId="0" borderId="10" xfId="0" applyNumberFormat="1" applyFont="1" applyFill="1" applyBorder="1" applyAlignment="1" applyProtection="1">
      <alignment horizontal="center" vertical="center" wrapText="1"/>
      <protection locked="0"/>
    </xf>
    <xf numFmtId="0" fontId="85" fillId="0" borderId="34" xfId="0" applyFont="1" applyFill="1" applyBorder="1" applyAlignment="1" applyProtection="1">
      <alignment horizontal="center" vertical="center" wrapText="1"/>
      <protection locked="0"/>
    </xf>
    <xf numFmtId="0" fontId="85" fillId="0" borderId="34" xfId="0" applyFont="1" applyFill="1" applyBorder="1" applyAlignment="1" applyProtection="1">
      <alignment horizontal="justify" vertical="center" wrapText="1"/>
      <protection locked="0"/>
    </xf>
    <xf numFmtId="9" fontId="85" fillId="0" borderId="34" xfId="58" applyFont="1" applyFill="1" applyBorder="1" applyAlignment="1" applyProtection="1">
      <alignment horizontal="center" vertical="center" wrapText="1"/>
      <protection locked="0"/>
    </xf>
    <xf numFmtId="9" fontId="85" fillId="0" borderId="34" xfId="0" applyNumberFormat="1" applyFont="1" applyFill="1" applyBorder="1" applyAlignment="1" applyProtection="1">
      <alignment horizontal="center" vertical="center" wrapText="1"/>
      <protection locked="0"/>
    </xf>
    <xf numFmtId="9" fontId="14" fillId="0" borderId="34" xfId="58" applyFont="1" applyFill="1" applyBorder="1" applyAlignment="1" applyProtection="1">
      <alignment horizontal="center" vertical="center" wrapText="1"/>
      <protection locked="0"/>
    </xf>
    <xf numFmtId="0" fontId="85" fillId="0" borderId="10" xfId="0" applyFont="1" applyFill="1" applyBorder="1" applyAlignment="1">
      <alignment horizontal="justify" vertical="center" wrapText="1"/>
    </xf>
    <xf numFmtId="0" fontId="85" fillId="0" borderId="10" xfId="0" applyFont="1" applyFill="1" applyBorder="1" applyAlignment="1">
      <alignment horizontal="center" vertical="center" wrapText="1"/>
    </xf>
    <xf numFmtId="0" fontId="85" fillId="0" borderId="10" xfId="0" applyFont="1" applyFill="1" applyBorder="1" applyAlignment="1" applyProtection="1">
      <alignment horizontal="justify" vertical="center" wrapText="1"/>
      <protection locked="0"/>
    </xf>
    <xf numFmtId="0" fontId="14" fillId="0" borderId="10" xfId="0" applyFont="1" applyFill="1" applyBorder="1" applyAlignment="1">
      <alignment horizontal="justify" vertical="center" wrapText="1"/>
    </xf>
    <xf numFmtId="192" fontId="14" fillId="0" borderId="10" xfId="58"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85" fillId="0" borderId="10" xfId="0" applyFont="1" applyFill="1" applyBorder="1" applyAlignment="1" applyProtection="1">
      <alignment horizontal="left" vertical="center" wrapText="1"/>
      <protection locked="0"/>
    </xf>
    <xf numFmtId="0" fontId="0" fillId="0" borderId="35" xfId="0" applyBorder="1" applyAlignment="1">
      <alignment/>
    </xf>
    <xf numFmtId="0" fontId="73" fillId="36" borderId="35" xfId="0" applyFont="1" applyFill="1" applyBorder="1" applyAlignment="1" applyProtection="1">
      <alignment vertical="center" wrapText="1"/>
      <protection/>
    </xf>
    <xf numFmtId="9" fontId="14" fillId="0" borderId="10" xfId="0" applyNumberFormat="1" applyFont="1" applyFill="1" applyBorder="1" applyAlignment="1">
      <alignment horizontal="center" vertical="center" wrapText="1"/>
    </xf>
    <xf numFmtId="9" fontId="85" fillId="0" borderId="10" xfId="0" applyNumberFormat="1" applyFont="1" applyFill="1" applyBorder="1" applyAlignment="1">
      <alignment horizontal="center" vertical="center"/>
    </xf>
    <xf numFmtId="9" fontId="87" fillId="0" borderId="10" xfId="0" applyNumberFormat="1" applyFont="1" applyFill="1" applyBorder="1" applyAlignment="1">
      <alignment horizontal="center" vertical="center"/>
    </xf>
    <xf numFmtId="9" fontId="14" fillId="0" borderId="10" xfId="0" applyNumberFormat="1" applyFont="1" applyFill="1" applyBorder="1" applyAlignment="1">
      <alignment horizontal="left" vertical="center" wrapText="1"/>
    </xf>
    <xf numFmtId="9" fontId="13" fillId="0" borderId="10" xfId="0" applyNumberFormat="1" applyFont="1" applyFill="1" applyBorder="1" applyAlignment="1">
      <alignment horizontal="center" vertical="center"/>
    </xf>
    <xf numFmtId="9" fontId="88" fillId="36" borderId="36" xfId="58" applyFont="1" applyFill="1" applyBorder="1" applyAlignment="1" applyProtection="1">
      <alignment horizontal="center" vertical="center" wrapText="1"/>
      <protection/>
    </xf>
    <xf numFmtId="9" fontId="14" fillId="0" borderId="10" xfId="58" applyFont="1" applyFill="1" applyBorder="1" applyAlignment="1">
      <alignment horizontal="center" vertical="center" wrapText="1"/>
    </xf>
    <xf numFmtId="9" fontId="14"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9" fontId="13" fillId="0" borderId="10" xfId="58" applyFont="1" applyFill="1" applyBorder="1" applyAlignment="1">
      <alignment horizontal="center" vertical="center" wrapText="1"/>
    </xf>
    <xf numFmtId="0" fontId="82" fillId="36" borderId="35" xfId="0" applyFont="1" applyFill="1" applyBorder="1" applyAlignment="1" applyProtection="1">
      <alignment horizontal="center" vertical="center" wrapText="1"/>
      <protection locked="0"/>
    </xf>
    <xf numFmtId="1" fontId="85" fillId="0" borderId="34" xfId="58" applyNumberFormat="1" applyFont="1" applyFill="1" applyBorder="1" applyAlignment="1">
      <alignment horizontal="center" vertical="center" wrapText="1"/>
    </xf>
    <xf numFmtId="1" fontId="85" fillId="0" borderId="34" xfId="0" applyNumberFormat="1" applyFont="1" applyFill="1" applyBorder="1" applyAlignment="1">
      <alignment horizontal="center" vertical="center" wrapText="1"/>
    </xf>
    <xf numFmtId="1" fontId="85" fillId="0" borderId="13" xfId="0" applyNumberFormat="1" applyFont="1" applyFill="1" applyBorder="1" applyAlignment="1">
      <alignment horizontal="center" vertical="center" wrapText="1"/>
    </xf>
    <xf numFmtId="3" fontId="85" fillId="0" borderId="13" xfId="0" applyNumberFormat="1" applyFont="1" applyFill="1" applyBorder="1" applyAlignment="1">
      <alignment horizontal="center" vertical="center" wrapText="1"/>
    </xf>
    <xf numFmtId="9" fontId="85" fillId="0" borderId="10" xfId="58" applyFont="1" applyFill="1" applyBorder="1" applyAlignment="1">
      <alignment horizontal="center" vertical="center"/>
    </xf>
    <xf numFmtId="9" fontId="3" fillId="36" borderId="27" xfId="58" applyFont="1" applyFill="1" applyBorder="1" applyAlignment="1" applyProtection="1">
      <alignment vertical="center" wrapText="1"/>
      <protection/>
    </xf>
    <xf numFmtId="0" fontId="14" fillId="0" borderId="13" xfId="58" applyNumberFormat="1" applyFont="1" applyFill="1" applyBorder="1" applyAlignment="1">
      <alignment horizontal="center" vertical="center" wrapText="1"/>
    </xf>
    <xf numFmtId="1" fontId="85" fillId="0" borderId="13" xfId="58" applyNumberFormat="1" applyFont="1" applyFill="1" applyBorder="1" applyAlignment="1">
      <alignment horizontal="center" vertical="center" wrapText="1"/>
    </xf>
    <xf numFmtId="9" fontId="87" fillId="0" borderId="13" xfId="58" applyNumberFormat="1" applyFont="1" applyFill="1" applyBorder="1" applyAlignment="1">
      <alignment horizontal="center" vertical="center" wrapText="1"/>
    </xf>
    <xf numFmtId="9" fontId="87" fillId="0" borderId="13" xfId="58" applyFont="1" applyFill="1" applyBorder="1" applyAlignment="1">
      <alignment horizontal="center" vertical="center" wrapText="1"/>
    </xf>
    <xf numFmtId="9" fontId="87" fillId="0" borderId="34" xfId="58" applyFont="1" applyFill="1" applyBorder="1" applyAlignment="1">
      <alignment horizontal="center" vertical="center" wrapText="1"/>
    </xf>
    <xf numFmtId="0" fontId="0" fillId="0" borderId="0" xfId="0" applyAlignment="1">
      <alignment/>
    </xf>
    <xf numFmtId="0" fontId="4" fillId="36" borderId="0" xfId="0" applyFont="1" applyFill="1" applyBorder="1" applyAlignment="1">
      <alignment horizontal="center" vertical="center" wrapText="1"/>
    </xf>
    <xf numFmtId="0" fontId="2" fillId="36" borderId="22" xfId="0" applyFont="1" applyFill="1" applyBorder="1" applyAlignment="1">
      <alignment vertical="center" wrapText="1"/>
    </xf>
    <xf numFmtId="0" fontId="4" fillId="36" borderId="0" xfId="0" applyFont="1" applyFill="1" applyBorder="1" applyAlignment="1">
      <alignment vertical="center" wrapText="1"/>
    </xf>
    <xf numFmtId="0" fontId="11" fillId="12" borderId="10" xfId="0" applyFont="1" applyFill="1" applyBorder="1" applyAlignment="1">
      <alignment horizontal="center" vertical="center" wrapText="1"/>
    </xf>
    <xf numFmtId="0" fontId="9" fillId="36" borderId="21"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12" fillId="44" borderId="0" xfId="0" applyFont="1" applyFill="1" applyBorder="1" applyAlignment="1" applyProtection="1">
      <alignment horizontal="left" vertical="center" wrapText="1"/>
      <protection/>
    </xf>
    <xf numFmtId="0" fontId="12" fillId="44" borderId="0" xfId="0" applyFont="1" applyFill="1" applyBorder="1" applyAlignment="1" applyProtection="1">
      <alignment horizontal="center" vertical="center" wrapText="1"/>
      <protection/>
    </xf>
    <xf numFmtId="0" fontId="2" fillId="36" borderId="0" xfId="0" applyFont="1" applyFill="1" applyBorder="1" applyAlignment="1">
      <alignment vertical="center" wrapText="1"/>
    </xf>
    <xf numFmtId="0" fontId="8" fillId="36" borderId="0" xfId="0" applyFont="1" applyFill="1" applyBorder="1" applyAlignment="1">
      <alignment vertical="center" wrapText="1"/>
    </xf>
    <xf numFmtId="0" fontId="9" fillId="36"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36" borderId="38" xfId="0" applyFont="1" applyFill="1" applyBorder="1" applyAlignment="1">
      <alignment vertical="center" wrapText="1"/>
    </xf>
    <xf numFmtId="0" fontId="9" fillId="36" borderId="39" xfId="0" applyFont="1" applyFill="1" applyBorder="1" applyAlignment="1">
      <alignment horizontal="center" vertical="center" wrapText="1"/>
    </xf>
    <xf numFmtId="0" fontId="8" fillId="36" borderId="37" xfId="0" applyFont="1" applyFill="1" applyBorder="1" applyAlignment="1">
      <alignment vertical="center" wrapText="1"/>
    </xf>
    <xf numFmtId="0" fontId="9" fillId="36" borderId="4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5" fillId="36" borderId="10" xfId="0" applyFont="1" applyFill="1" applyBorder="1" applyAlignment="1">
      <alignment vertical="center" wrapText="1"/>
    </xf>
    <xf numFmtId="0" fontId="4" fillId="41" borderId="11"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4" fillId="41" borderId="10" xfId="0" applyFont="1" applyFill="1" applyBorder="1" applyAlignment="1">
      <alignment horizontal="center" vertical="center" wrapText="1"/>
    </xf>
    <xf numFmtId="0" fontId="11" fillId="12" borderId="38"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2" borderId="41"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1" fillId="12" borderId="4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4" fillId="16" borderId="11"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73" fillId="36" borderId="21" xfId="0" applyFont="1" applyFill="1" applyBorder="1" applyAlignment="1">
      <alignment horizontal="center" vertical="center" wrapText="1"/>
    </xf>
    <xf numFmtId="0" fontId="73" fillId="36" borderId="22" xfId="0" applyFont="1" applyFill="1" applyBorder="1" applyAlignment="1">
      <alignment horizontal="center" vertical="center" wrapText="1"/>
    </xf>
    <xf numFmtId="0" fontId="82" fillId="36" borderId="21" xfId="0" applyFont="1" applyFill="1" applyBorder="1" applyAlignment="1">
      <alignment horizontal="center" vertical="center" wrapText="1"/>
    </xf>
    <xf numFmtId="0" fontId="82" fillId="36" borderId="22" xfId="0" applyFont="1" applyFill="1" applyBorder="1" applyAlignment="1">
      <alignment horizontal="center" vertical="center" wrapText="1"/>
    </xf>
    <xf numFmtId="0" fontId="82" fillId="36" borderId="16"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8" fillId="36" borderId="0" xfId="0" applyFont="1" applyFill="1" applyBorder="1" applyAlignment="1">
      <alignment horizontal="right" vertical="center" wrapText="1"/>
    </xf>
    <xf numFmtId="0" fontId="2" fillId="41" borderId="13"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2" fillId="37" borderId="44"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89" fillId="29" borderId="27" xfId="0" applyFont="1" applyFill="1" applyBorder="1" applyAlignment="1" applyProtection="1">
      <alignment horizontal="center" vertical="center" wrapText="1"/>
      <protection/>
    </xf>
    <xf numFmtId="0" fontId="89" fillId="26" borderId="27" xfId="0" applyFont="1" applyFill="1" applyBorder="1" applyAlignment="1" applyProtection="1">
      <alignment horizontal="center" vertical="center" wrapText="1"/>
      <protection/>
    </xf>
    <xf numFmtId="0" fontId="89" fillId="38" borderId="27" xfId="0" applyFont="1" applyFill="1" applyBorder="1" applyAlignment="1" applyProtection="1">
      <alignment horizontal="center" vertical="center" wrapText="1"/>
      <protection/>
    </xf>
    <xf numFmtId="0" fontId="2" fillId="19" borderId="10" xfId="0" applyFont="1" applyFill="1" applyBorder="1" applyAlignment="1">
      <alignment horizontal="center" vertical="center" wrapText="1"/>
    </xf>
    <xf numFmtId="0" fontId="2" fillId="26" borderId="13"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78" fillId="36" borderId="0" xfId="0" applyFont="1" applyFill="1" applyBorder="1" applyAlignment="1">
      <alignment horizontal="justify" vertical="center" wrapText="1"/>
    </xf>
    <xf numFmtId="22" fontId="90" fillId="14" borderId="10" xfId="0" applyNumberFormat="1" applyFont="1" applyFill="1" applyBorder="1" applyAlignment="1">
      <alignment horizontal="center" vertical="center"/>
    </xf>
    <xf numFmtId="0" fontId="90" fillId="14" borderId="10" xfId="0" applyFont="1" applyFill="1" applyBorder="1" applyAlignment="1">
      <alignment horizontal="center" vertical="center"/>
    </xf>
    <xf numFmtId="0" fontId="90" fillId="8" borderId="11" xfId="0" applyFont="1" applyFill="1" applyBorder="1" applyAlignment="1">
      <alignment horizontal="center" vertical="center"/>
    </xf>
    <xf numFmtId="0" fontId="90" fillId="8" borderId="10" xfId="0" applyFont="1" applyFill="1" applyBorder="1" applyAlignment="1">
      <alignment horizontal="center" vertical="center"/>
    </xf>
    <xf numFmtId="0" fontId="8" fillId="36" borderId="46" xfId="0" applyFont="1" applyFill="1" applyBorder="1" applyAlignment="1">
      <alignment horizontal="center" vertical="center" wrapText="1"/>
    </xf>
    <xf numFmtId="0" fontId="8" fillId="36" borderId="47" xfId="0" applyFont="1" applyFill="1" applyBorder="1" applyAlignment="1">
      <alignment horizontal="center" vertical="center" wrapText="1"/>
    </xf>
    <xf numFmtId="0" fontId="8" fillId="36" borderId="48" xfId="0" applyFont="1" applyFill="1" applyBorder="1" applyAlignment="1">
      <alignment horizontal="center" vertical="center" wrapText="1"/>
    </xf>
    <xf numFmtId="0" fontId="82" fillId="36" borderId="21" xfId="0" applyFont="1" applyFill="1" applyBorder="1" applyAlignment="1">
      <alignment horizontal="center" vertical="top" wrapText="1"/>
    </xf>
    <xf numFmtId="0" fontId="82" fillId="36" borderId="22" xfId="0" applyFont="1" applyFill="1" applyBorder="1" applyAlignment="1">
      <alignment horizontal="center" vertical="top" wrapText="1"/>
    </xf>
    <xf numFmtId="0" fontId="82" fillId="36" borderId="16" xfId="0" applyFont="1" applyFill="1" applyBorder="1" applyAlignment="1">
      <alignment horizontal="center" vertical="top" wrapText="1"/>
    </xf>
    <xf numFmtId="0" fontId="88" fillId="26" borderId="49" xfId="0" applyFont="1" applyFill="1" applyBorder="1" applyAlignment="1" applyProtection="1">
      <alignment horizontal="center" vertical="center" wrapText="1"/>
      <protection/>
    </xf>
    <xf numFmtId="0" fontId="88" fillId="26" borderId="50" xfId="0" applyFont="1" applyFill="1" applyBorder="1" applyAlignment="1" applyProtection="1">
      <alignment horizontal="center" vertical="center" wrapText="1"/>
      <protection/>
    </xf>
    <xf numFmtId="0" fontId="88" fillId="26" borderId="51" xfId="0" applyFont="1" applyFill="1" applyBorder="1" applyAlignment="1" applyProtection="1">
      <alignment horizontal="center" vertical="center" wrapText="1"/>
      <protection/>
    </xf>
    <xf numFmtId="0" fontId="8" fillId="0" borderId="4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2" fillId="36" borderId="54" xfId="0" applyFont="1" applyFill="1" applyBorder="1" applyAlignment="1">
      <alignment horizontal="center" vertical="center" wrapText="1"/>
    </xf>
    <xf numFmtId="0" fontId="82" fillId="36" borderId="44" xfId="0" applyFont="1" applyFill="1" applyBorder="1" applyAlignment="1">
      <alignment horizontal="center" vertical="center" wrapText="1"/>
    </xf>
    <xf numFmtId="0" fontId="82" fillId="36" borderId="18" xfId="0" applyFont="1" applyFill="1" applyBorder="1" applyAlignment="1">
      <alignment horizontal="center" vertical="center" wrapText="1"/>
    </xf>
    <xf numFmtId="0" fontId="4" fillId="42" borderId="55" xfId="0" applyFont="1" applyFill="1" applyBorder="1" applyAlignment="1">
      <alignment horizontal="center" vertical="center" wrapText="1"/>
    </xf>
    <xf numFmtId="0" fontId="4" fillId="42" borderId="45" xfId="0" applyFont="1" applyFill="1" applyBorder="1" applyAlignment="1">
      <alignment horizontal="center" vertical="center" wrapText="1"/>
    </xf>
    <xf numFmtId="0" fontId="4" fillId="42" borderId="56" xfId="0" applyFont="1" applyFill="1" applyBorder="1" applyAlignment="1">
      <alignment horizontal="center" vertical="center" wrapText="1"/>
    </xf>
    <xf numFmtId="0" fontId="4" fillId="42" borderId="0" xfId="0" applyFont="1" applyFill="1" applyBorder="1" applyAlignment="1">
      <alignment horizontal="center" vertical="center" wrapText="1"/>
    </xf>
    <xf numFmtId="0" fontId="4" fillId="42" borderId="57" xfId="0" applyFont="1" applyFill="1" applyBorder="1" applyAlignment="1">
      <alignment horizontal="center" vertical="center" wrapText="1"/>
    </xf>
    <xf numFmtId="0" fontId="4" fillId="42" borderId="23" xfId="0" applyFont="1" applyFill="1" applyBorder="1" applyAlignment="1">
      <alignment horizontal="center" vertical="center" wrapText="1"/>
    </xf>
    <xf numFmtId="0" fontId="2" fillId="28" borderId="29" xfId="0" applyFont="1" applyFill="1" applyBorder="1" applyAlignment="1">
      <alignment horizontal="center" vertical="center" wrapText="1"/>
    </xf>
    <xf numFmtId="0" fontId="91" fillId="43" borderId="58" xfId="0" applyFont="1" applyFill="1" applyBorder="1" applyAlignment="1" applyProtection="1">
      <alignment horizontal="center" vertical="center" wrapText="1"/>
      <protection/>
    </xf>
    <xf numFmtId="0" fontId="0" fillId="0" borderId="59" xfId="0" applyBorder="1" applyAlignment="1">
      <alignment/>
    </xf>
    <xf numFmtId="9" fontId="14" fillId="0" borderId="10" xfId="0" applyNumberFormat="1" applyFont="1" applyFill="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Porcentaje 2" xfId="59"/>
    <cellStyle name="Porcentual 2" xfId="60"/>
    <cellStyle name="Rojo" xfId="61"/>
    <cellStyle name="Salida" xfId="62"/>
    <cellStyle name="Texto de advertencia" xfId="63"/>
    <cellStyle name="Texto explicativo" xfId="64"/>
    <cellStyle name="Título" xfId="65"/>
    <cellStyle name="Título 2" xfId="66"/>
    <cellStyle name="Título 3" xfId="67"/>
    <cellStyle name="Total" xfId="68"/>
    <cellStyle name="Verde" xfId="69"/>
  </cellStyles>
  <dxfs count="11">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1266825</xdr:colOff>
      <xdr:row>73</xdr:row>
      <xdr:rowOff>123825</xdr:rowOff>
    </xdr:from>
    <xdr:to>
      <xdr:col>1</xdr:col>
      <xdr:colOff>2752725</xdr:colOff>
      <xdr:row>77</xdr:row>
      <xdr:rowOff>19050</xdr:rowOff>
    </xdr:to>
    <xdr:sp>
      <xdr:nvSpPr>
        <xdr:cNvPr id="1" name="1 Rectángulo"/>
        <xdr:cNvSpPr>
          <a:spLocks/>
        </xdr:cNvSpPr>
      </xdr:nvSpPr>
      <xdr:spPr>
        <a:xfrm>
          <a:off x="1857375" y="37099875"/>
          <a:ext cx="1485900" cy="657225"/>
        </a:xfrm>
        <a:prstGeom prst="rect">
          <a:avLst/>
        </a:prstGeom>
        <a:solidFill>
          <a:srgbClr val="9BBB59"/>
        </a:soli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3133725</xdr:colOff>
      <xdr:row>73</xdr:row>
      <xdr:rowOff>171450</xdr:rowOff>
    </xdr:from>
    <xdr:to>
      <xdr:col>2</xdr:col>
      <xdr:colOff>676275</xdr:colOff>
      <xdr:row>76</xdr:row>
      <xdr:rowOff>104775</xdr:rowOff>
    </xdr:to>
    <xdr:sp>
      <xdr:nvSpPr>
        <xdr:cNvPr id="2" name="2 CuadroTexto"/>
        <xdr:cNvSpPr txBox="1">
          <a:spLocks noChangeArrowheads="1"/>
        </xdr:cNvSpPr>
      </xdr:nvSpPr>
      <xdr:spPr>
        <a:xfrm>
          <a:off x="3724275" y="37147500"/>
          <a:ext cx="21431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PUBLICA TERRITORIAL LOCAL</a:t>
          </a:r>
        </a:p>
      </xdr:txBody>
    </xdr:sp>
    <xdr:clientData/>
  </xdr:twoCellAnchor>
  <xdr:twoCellAnchor>
    <xdr:from>
      <xdr:col>1</xdr:col>
      <xdr:colOff>1247775</xdr:colOff>
      <xdr:row>79</xdr:row>
      <xdr:rowOff>152400</xdr:rowOff>
    </xdr:from>
    <xdr:to>
      <xdr:col>1</xdr:col>
      <xdr:colOff>2733675</xdr:colOff>
      <xdr:row>83</xdr:row>
      <xdr:rowOff>47625</xdr:rowOff>
    </xdr:to>
    <xdr:sp>
      <xdr:nvSpPr>
        <xdr:cNvPr id="3" name="3 Rectángulo"/>
        <xdr:cNvSpPr>
          <a:spLocks/>
        </xdr:cNvSpPr>
      </xdr:nvSpPr>
      <xdr:spPr>
        <a:xfrm>
          <a:off x="1838325" y="38271450"/>
          <a:ext cx="1485900" cy="657225"/>
        </a:xfrm>
        <a:prstGeom prst="rect">
          <a:avLst/>
        </a:prstGeom>
        <a:solidFill>
          <a:srgbClr val="F79646"/>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3133725</xdr:colOff>
      <xdr:row>80</xdr:row>
      <xdr:rowOff>47625</xdr:rowOff>
    </xdr:from>
    <xdr:to>
      <xdr:col>2</xdr:col>
      <xdr:colOff>676275</xdr:colOff>
      <xdr:row>82</xdr:row>
      <xdr:rowOff>171450</xdr:rowOff>
    </xdr:to>
    <xdr:sp>
      <xdr:nvSpPr>
        <xdr:cNvPr id="4" name="4 CuadroTexto"/>
        <xdr:cNvSpPr txBox="1">
          <a:spLocks noChangeArrowheads="1"/>
        </xdr:cNvSpPr>
      </xdr:nvSpPr>
      <xdr:spPr>
        <a:xfrm>
          <a:off x="3724275" y="38357175"/>
          <a:ext cx="21431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FOMENTO Y PROTECCIÓN DE DDHH</a:t>
          </a:r>
        </a:p>
      </xdr:txBody>
    </xdr:sp>
    <xdr:clientData/>
  </xdr:twoCellAnchor>
  <xdr:twoCellAnchor>
    <xdr:from>
      <xdr:col>1</xdr:col>
      <xdr:colOff>1247775</xdr:colOff>
      <xdr:row>85</xdr:row>
      <xdr:rowOff>123825</xdr:rowOff>
    </xdr:from>
    <xdr:to>
      <xdr:col>1</xdr:col>
      <xdr:colOff>2733675</xdr:colOff>
      <xdr:row>89</xdr:row>
      <xdr:rowOff>19050</xdr:rowOff>
    </xdr:to>
    <xdr:sp>
      <xdr:nvSpPr>
        <xdr:cNvPr id="5" name="5 Rectángulo"/>
        <xdr:cNvSpPr>
          <a:spLocks/>
        </xdr:cNvSpPr>
      </xdr:nvSpPr>
      <xdr:spPr>
        <a:xfrm>
          <a:off x="1838325" y="39385875"/>
          <a:ext cx="1485900" cy="657225"/>
        </a:xfrm>
        <a:prstGeom prst="rect">
          <a:avLst/>
        </a:prstGeom>
        <a:solidFill>
          <a:srgbClr val="7F7F7F"/>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3133725</xdr:colOff>
      <xdr:row>86</xdr:row>
      <xdr:rowOff>19050</xdr:rowOff>
    </xdr:from>
    <xdr:to>
      <xdr:col>2</xdr:col>
      <xdr:colOff>676275</xdr:colOff>
      <xdr:row>88</xdr:row>
      <xdr:rowOff>142875</xdr:rowOff>
    </xdr:to>
    <xdr:sp>
      <xdr:nvSpPr>
        <xdr:cNvPr id="6" name="6 CuadroTexto"/>
        <xdr:cNvSpPr txBox="1">
          <a:spLocks noChangeArrowheads="1"/>
        </xdr:cNvSpPr>
      </xdr:nvSpPr>
      <xdr:spPr>
        <a:xfrm>
          <a:off x="3724275" y="39471600"/>
          <a:ext cx="21431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COMUNICACIONES ESTRATEGICAS</a:t>
          </a:r>
        </a:p>
      </xdr:txBody>
    </xdr:sp>
    <xdr:clientData/>
  </xdr:twoCellAnchor>
  <xdr:twoCellAnchor>
    <xdr:from>
      <xdr:col>1</xdr:col>
      <xdr:colOff>1228725</xdr:colOff>
      <xdr:row>91</xdr:row>
      <xdr:rowOff>38100</xdr:rowOff>
    </xdr:from>
    <xdr:to>
      <xdr:col>1</xdr:col>
      <xdr:colOff>2714625</xdr:colOff>
      <xdr:row>94</xdr:row>
      <xdr:rowOff>123825</xdr:rowOff>
    </xdr:to>
    <xdr:sp>
      <xdr:nvSpPr>
        <xdr:cNvPr id="7" name="7 Rectángulo"/>
        <xdr:cNvSpPr>
          <a:spLocks/>
        </xdr:cNvSpPr>
      </xdr:nvSpPr>
      <xdr:spPr>
        <a:xfrm>
          <a:off x="1819275" y="40443150"/>
          <a:ext cx="1485900" cy="657225"/>
        </a:xfrm>
        <a:prstGeom prst="rect">
          <a:avLst/>
        </a:prstGeom>
        <a:solidFill>
          <a:srgbClr val="4F6228"/>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3114675</xdr:colOff>
      <xdr:row>91</xdr:row>
      <xdr:rowOff>123825</xdr:rowOff>
    </xdr:from>
    <xdr:to>
      <xdr:col>2</xdr:col>
      <xdr:colOff>657225</xdr:colOff>
      <xdr:row>94</xdr:row>
      <xdr:rowOff>47625</xdr:rowOff>
    </xdr:to>
    <xdr:sp>
      <xdr:nvSpPr>
        <xdr:cNvPr id="8" name="8 CuadroTexto"/>
        <xdr:cNvSpPr txBox="1">
          <a:spLocks noChangeArrowheads="1"/>
        </xdr:cNvSpPr>
      </xdr:nvSpPr>
      <xdr:spPr>
        <a:xfrm>
          <a:off x="3705225" y="40528875"/>
          <a:ext cx="2143125"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IVC</a:t>
          </a:r>
        </a:p>
      </xdr:txBody>
    </xdr:sp>
    <xdr:clientData/>
  </xdr:twoCellAnchor>
  <xdr:twoCellAnchor>
    <xdr:from>
      <xdr:col>1</xdr:col>
      <xdr:colOff>1266825</xdr:colOff>
      <xdr:row>96</xdr:row>
      <xdr:rowOff>123825</xdr:rowOff>
    </xdr:from>
    <xdr:to>
      <xdr:col>1</xdr:col>
      <xdr:colOff>2752725</xdr:colOff>
      <xdr:row>100</xdr:row>
      <xdr:rowOff>19050</xdr:rowOff>
    </xdr:to>
    <xdr:sp>
      <xdr:nvSpPr>
        <xdr:cNvPr id="9" name="9 Rectángulo"/>
        <xdr:cNvSpPr>
          <a:spLocks/>
        </xdr:cNvSpPr>
      </xdr:nvSpPr>
      <xdr:spPr>
        <a:xfrm>
          <a:off x="1857375" y="41481375"/>
          <a:ext cx="1485900" cy="657225"/>
        </a:xfrm>
        <a:prstGeom prst="rect">
          <a:avLst/>
        </a:prstGeom>
        <a:solidFill>
          <a:srgbClr val="8064A2"/>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3152775</xdr:colOff>
      <xdr:row>97</xdr:row>
      <xdr:rowOff>19050</xdr:rowOff>
    </xdr:from>
    <xdr:to>
      <xdr:col>2</xdr:col>
      <xdr:colOff>695325</xdr:colOff>
      <xdr:row>99</xdr:row>
      <xdr:rowOff>142875</xdr:rowOff>
    </xdr:to>
    <xdr:sp>
      <xdr:nvSpPr>
        <xdr:cNvPr id="10" name="10 CuadroTexto"/>
        <xdr:cNvSpPr txBox="1">
          <a:spLocks noChangeArrowheads="1"/>
        </xdr:cNvSpPr>
      </xdr:nvSpPr>
      <xdr:spPr>
        <a:xfrm>
          <a:off x="3743325" y="41567100"/>
          <a:ext cx="21431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CORPORATIVA LOCAL</a:t>
          </a:r>
        </a:p>
      </xdr:txBody>
    </xdr:sp>
    <xdr:clientData/>
  </xdr:twoCellAnchor>
  <xdr:twoCellAnchor>
    <xdr:from>
      <xdr:col>1</xdr:col>
      <xdr:colOff>1266825</xdr:colOff>
      <xdr:row>101</xdr:row>
      <xdr:rowOff>142875</xdr:rowOff>
    </xdr:from>
    <xdr:to>
      <xdr:col>1</xdr:col>
      <xdr:colOff>2752725</xdr:colOff>
      <xdr:row>105</xdr:row>
      <xdr:rowOff>38100</xdr:rowOff>
    </xdr:to>
    <xdr:sp>
      <xdr:nvSpPr>
        <xdr:cNvPr id="11" name="11 Rectángulo"/>
        <xdr:cNvSpPr>
          <a:spLocks/>
        </xdr:cNvSpPr>
      </xdr:nvSpPr>
      <xdr:spPr>
        <a:xfrm>
          <a:off x="1857375" y="42452925"/>
          <a:ext cx="1485900" cy="657225"/>
        </a:xfrm>
        <a:prstGeom prst="rect">
          <a:avLst/>
        </a:prstGeom>
        <a:solidFill>
          <a:srgbClr val="1F497D"/>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3152775</xdr:colOff>
      <xdr:row>102</xdr:row>
      <xdr:rowOff>38100</xdr:rowOff>
    </xdr:from>
    <xdr:to>
      <xdr:col>2</xdr:col>
      <xdr:colOff>695325</xdr:colOff>
      <xdr:row>104</xdr:row>
      <xdr:rowOff>152400</xdr:rowOff>
    </xdr:to>
    <xdr:sp>
      <xdr:nvSpPr>
        <xdr:cNvPr id="12" name="12 CuadroTexto"/>
        <xdr:cNvSpPr txBox="1">
          <a:spLocks noChangeArrowheads="1"/>
        </xdr:cNvSpPr>
      </xdr:nvSpPr>
      <xdr:spPr>
        <a:xfrm>
          <a:off x="3743325" y="42538650"/>
          <a:ext cx="2143125"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RELACIONES</a:t>
          </a:r>
          <a:r>
            <a:rPr lang="en-US" cap="none" sz="1800" b="1" i="0" u="none" baseline="0">
              <a:solidFill>
                <a:srgbClr val="000000"/>
              </a:solidFill>
              <a:latin typeface="Arial Narrow"/>
              <a:ea typeface="Arial Narrow"/>
              <a:cs typeface="Arial Narrow"/>
            </a:rPr>
            <a:t> ESTRATEGICAS</a:t>
          </a:r>
        </a:p>
      </xdr:txBody>
    </xdr:sp>
    <xdr:clientData/>
  </xdr:twoCellAnchor>
  <xdr:twoCellAnchor>
    <xdr:from>
      <xdr:col>1</xdr:col>
      <xdr:colOff>1295400</xdr:colOff>
      <xdr:row>108</xdr:row>
      <xdr:rowOff>0</xdr:rowOff>
    </xdr:from>
    <xdr:to>
      <xdr:col>1</xdr:col>
      <xdr:colOff>2790825</xdr:colOff>
      <xdr:row>111</xdr:row>
      <xdr:rowOff>85725</xdr:rowOff>
    </xdr:to>
    <xdr:sp>
      <xdr:nvSpPr>
        <xdr:cNvPr id="13" name="13 Rectángulo"/>
        <xdr:cNvSpPr>
          <a:spLocks/>
        </xdr:cNvSpPr>
      </xdr:nvSpPr>
      <xdr:spPr>
        <a:xfrm>
          <a:off x="1885950" y="43643550"/>
          <a:ext cx="1495425" cy="657225"/>
        </a:xfrm>
        <a:prstGeom prst="rect">
          <a:avLst/>
        </a:prstGeom>
        <a:solidFill>
          <a:srgbClr val="632523"/>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3190875</xdr:colOff>
      <xdr:row>108</xdr:row>
      <xdr:rowOff>85725</xdr:rowOff>
    </xdr:from>
    <xdr:to>
      <xdr:col>2</xdr:col>
      <xdr:colOff>723900</xdr:colOff>
      <xdr:row>111</xdr:row>
      <xdr:rowOff>19050</xdr:rowOff>
    </xdr:to>
    <xdr:sp>
      <xdr:nvSpPr>
        <xdr:cNvPr id="14" name="14 CuadroTexto"/>
        <xdr:cNvSpPr txBox="1">
          <a:spLocks noChangeArrowheads="1"/>
        </xdr:cNvSpPr>
      </xdr:nvSpPr>
      <xdr:spPr>
        <a:xfrm>
          <a:off x="3781425" y="43729275"/>
          <a:ext cx="2133600"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DEL PATRIMONIO DOCUMENTAL</a:t>
          </a:r>
        </a:p>
      </xdr:txBody>
    </xdr:sp>
    <xdr:clientData/>
  </xdr:twoCellAnchor>
  <xdr:twoCellAnchor>
    <xdr:from>
      <xdr:col>1</xdr:col>
      <xdr:colOff>1266825</xdr:colOff>
      <xdr:row>113</xdr:row>
      <xdr:rowOff>104775</xdr:rowOff>
    </xdr:from>
    <xdr:to>
      <xdr:col>1</xdr:col>
      <xdr:colOff>2752725</xdr:colOff>
      <xdr:row>117</xdr:row>
      <xdr:rowOff>0</xdr:rowOff>
    </xdr:to>
    <xdr:sp>
      <xdr:nvSpPr>
        <xdr:cNvPr id="15" name="15 Rectángulo"/>
        <xdr:cNvSpPr>
          <a:spLocks/>
        </xdr:cNvSpPr>
      </xdr:nvSpPr>
      <xdr:spPr>
        <a:xfrm>
          <a:off x="1857375" y="44700825"/>
          <a:ext cx="1485900" cy="657225"/>
        </a:xfrm>
        <a:prstGeom prst="rect">
          <a:avLst/>
        </a:prstGeom>
        <a:solidFill>
          <a:srgbClr val="4A452A"/>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3152775</xdr:colOff>
      <xdr:row>113</xdr:row>
      <xdr:rowOff>190500</xdr:rowOff>
    </xdr:from>
    <xdr:to>
      <xdr:col>2</xdr:col>
      <xdr:colOff>695325</xdr:colOff>
      <xdr:row>116</xdr:row>
      <xdr:rowOff>123825</xdr:rowOff>
    </xdr:to>
    <xdr:sp>
      <xdr:nvSpPr>
        <xdr:cNvPr id="16" name="16 CuadroTexto"/>
        <xdr:cNvSpPr txBox="1">
          <a:spLocks noChangeArrowheads="1"/>
        </xdr:cNvSpPr>
      </xdr:nvSpPr>
      <xdr:spPr>
        <a:xfrm>
          <a:off x="3743325" y="44786550"/>
          <a:ext cx="21431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GERENCIA DE TI</a:t>
          </a:r>
        </a:p>
      </xdr:txBody>
    </xdr:sp>
    <xdr:clientData/>
  </xdr:twoCellAnchor>
  <xdr:oneCellAnchor>
    <xdr:from>
      <xdr:col>4</xdr:col>
      <xdr:colOff>0</xdr:colOff>
      <xdr:row>5</xdr:row>
      <xdr:rowOff>0</xdr:rowOff>
    </xdr:from>
    <xdr:ext cx="295275" cy="295275"/>
    <xdr:sp>
      <xdr:nvSpPr>
        <xdr:cNvPr id="17" name="AutoShape 38" descr="Resultado de imagen para boton agregar icono"/>
        <xdr:cNvSpPr>
          <a:spLocks noChangeAspect="1"/>
        </xdr:cNvSpPr>
      </xdr:nvSpPr>
      <xdr:spPr>
        <a:xfrm>
          <a:off x="12239625" y="2428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xdr:row>
      <xdr:rowOff>0</xdr:rowOff>
    </xdr:from>
    <xdr:ext cx="295275" cy="295275"/>
    <xdr:sp>
      <xdr:nvSpPr>
        <xdr:cNvPr id="18" name="AutoShape 39" descr="Resultado de imagen para boton agregar icono"/>
        <xdr:cNvSpPr>
          <a:spLocks noChangeAspect="1"/>
        </xdr:cNvSpPr>
      </xdr:nvSpPr>
      <xdr:spPr>
        <a:xfrm>
          <a:off x="12239625" y="2428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xdr:row>
      <xdr:rowOff>0</xdr:rowOff>
    </xdr:from>
    <xdr:ext cx="295275" cy="295275"/>
    <xdr:sp>
      <xdr:nvSpPr>
        <xdr:cNvPr id="19" name="AutoShape 40" descr="Resultado de imagen para boton agregar icono"/>
        <xdr:cNvSpPr>
          <a:spLocks noChangeAspect="1"/>
        </xdr:cNvSpPr>
      </xdr:nvSpPr>
      <xdr:spPr>
        <a:xfrm>
          <a:off x="12239625" y="2428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xdr:row>
      <xdr:rowOff>0</xdr:rowOff>
    </xdr:from>
    <xdr:ext cx="295275" cy="295275"/>
    <xdr:sp>
      <xdr:nvSpPr>
        <xdr:cNvPr id="20" name="AutoShape 42" descr="Z"/>
        <xdr:cNvSpPr>
          <a:spLocks noChangeAspect="1"/>
        </xdr:cNvSpPr>
      </xdr:nvSpPr>
      <xdr:spPr>
        <a:xfrm>
          <a:off x="12239625" y="2428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295275" cy="295275"/>
    <xdr:sp>
      <xdr:nvSpPr>
        <xdr:cNvPr id="21" name="AutoShape 38" descr="Resultado de imagen para boton agregar icono"/>
        <xdr:cNvSpPr>
          <a:spLocks noChangeAspect="1"/>
        </xdr:cNvSpPr>
      </xdr:nvSpPr>
      <xdr:spPr>
        <a:xfrm>
          <a:off x="12239625" y="7000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295275" cy="295275"/>
    <xdr:sp>
      <xdr:nvSpPr>
        <xdr:cNvPr id="22" name="AutoShape 39" descr="Resultado de imagen para boton agregar icono"/>
        <xdr:cNvSpPr>
          <a:spLocks noChangeAspect="1"/>
        </xdr:cNvSpPr>
      </xdr:nvSpPr>
      <xdr:spPr>
        <a:xfrm>
          <a:off x="12239625" y="7000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295275" cy="295275"/>
    <xdr:sp>
      <xdr:nvSpPr>
        <xdr:cNvPr id="23" name="AutoShape 40" descr="Resultado de imagen para boton agregar icono"/>
        <xdr:cNvSpPr>
          <a:spLocks noChangeAspect="1"/>
        </xdr:cNvSpPr>
      </xdr:nvSpPr>
      <xdr:spPr>
        <a:xfrm>
          <a:off x="12239625" y="7000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295275" cy="295275"/>
    <xdr:sp>
      <xdr:nvSpPr>
        <xdr:cNvPr id="24" name="AutoShape 42" descr="Z"/>
        <xdr:cNvSpPr>
          <a:spLocks noChangeAspect="1"/>
        </xdr:cNvSpPr>
      </xdr:nvSpPr>
      <xdr:spPr>
        <a:xfrm>
          <a:off x="12239625" y="7000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xdr:row>
      <xdr:rowOff>0</xdr:rowOff>
    </xdr:from>
    <xdr:ext cx="295275" cy="295275"/>
    <xdr:sp>
      <xdr:nvSpPr>
        <xdr:cNvPr id="25" name="AutoShape 38" descr="Resultado de imagen para boton agregar icono"/>
        <xdr:cNvSpPr>
          <a:spLocks noChangeAspect="1"/>
        </xdr:cNvSpPr>
      </xdr:nvSpPr>
      <xdr:spPr>
        <a:xfrm>
          <a:off x="12239625" y="3571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xdr:row>
      <xdr:rowOff>0</xdr:rowOff>
    </xdr:from>
    <xdr:ext cx="295275" cy="295275"/>
    <xdr:sp>
      <xdr:nvSpPr>
        <xdr:cNvPr id="26" name="AutoShape 39" descr="Resultado de imagen para boton agregar icono"/>
        <xdr:cNvSpPr>
          <a:spLocks noChangeAspect="1"/>
        </xdr:cNvSpPr>
      </xdr:nvSpPr>
      <xdr:spPr>
        <a:xfrm>
          <a:off x="12239625" y="3571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xdr:row>
      <xdr:rowOff>0</xdr:rowOff>
    </xdr:from>
    <xdr:ext cx="295275" cy="295275"/>
    <xdr:sp>
      <xdr:nvSpPr>
        <xdr:cNvPr id="27" name="AutoShape 40" descr="Resultado de imagen para boton agregar icono"/>
        <xdr:cNvSpPr>
          <a:spLocks noChangeAspect="1"/>
        </xdr:cNvSpPr>
      </xdr:nvSpPr>
      <xdr:spPr>
        <a:xfrm>
          <a:off x="12239625" y="3571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xdr:row>
      <xdr:rowOff>0</xdr:rowOff>
    </xdr:from>
    <xdr:ext cx="295275" cy="295275"/>
    <xdr:sp>
      <xdr:nvSpPr>
        <xdr:cNvPr id="28" name="AutoShape 42" descr="Z"/>
        <xdr:cNvSpPr>
          <a:spLocks noChangeAspect="1"/>
        </xdr:cNvSpPr>
      </xdr:nvSpPr>
      <xdr:spPr>
        <a:xfrm>
          <a:off x="12239625" y="3571875"/>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82"/>
  <sheetViews>
    <sheetView showGridLines="0" tabSelected="1" zoomScale="55" zoomScaleNormal="55" zoomScalePageLayoutView="0" workbookViewId="0" topLeftCell="C13">
      <selection activeCell="H23" sqref="H23"/>
    </sheetView>
  </sheetViews>
  <sheetFormatPr defaultColWidth="0" defaultRowHeight="15" zeroHeight="1"/>
  <cols>
    <col min="1" max="1" width="8.8515625" style="0" customWidth="1"/>
    <col min="2" max="2" width="69.00390625" style="0" customWidth="1"/>
    <col min="3" max="3" width="36.421875" style="0" customWidth="1"/>
    <col min="4" max="4" width="69.28125" style="94" customWidth="1"/>
    <col min="5" max="5" width="18.28125" style="0" customWidth="1"/>
    <col min="6" max="6" width="24.28125" style="0" customWidth="1"/>
    <col min="7" max="7" width="50.7109375" style="0" customWidth="1"/>
    <col min="8" max="8" width="87.421875" style="0" customWidth="1"/>
    <col min="9" max="9" width="33.8515625" style="0" customWidth="1"/>
    <col min="10" max="10" width="28.00390625" style="0" customWidth="1"/>
    <col min="11" max="11" width="35.00390625" style="0" customWidth="1"/>
    <col min="12" max="12" width="8.140625" style="0" customWidth="1"/>
    <col min="13" max="13" width="8.7109375" style="0" customWidth="1"/>
    <col min="14" max="14" width="9.421875" style="0" customWidth="1"/>
    <col min="15" max="15" width="8.140625" style="0" customWidth="1"/>
    <col min="16" max="16" width="20.8515625" style="0" customWidth="1"/>
    <col min="17" max="17" width="14.421875" style="0" customWidth="1"/>
    <col min="18" max="18" width="18.140625" style="0" customWidth="1"/>
    <col min="19" max="19" width="14.7109375" style="0" customWidth="1"/>
    <col min="20" max="20" width="45.7109375" style="0" customWidth="1"/>
    <col min="21" max="21" width="11.421875" style="0" customWidth="1"/>
    <col min="22" max="22" width="18.8515625" style="0" customWidth="1"/>
    <col min="23" max="23" width="14.140625" style="0" customWidth="1"/>
    <col min="24" max="24" width="18.421875" style="0" customWidth="1"/>
    <col min="25" max="25" width="22.140625" style="0" customWidth="1"/>
    <col min="26" max="26" width="17.7109375" style="0" customWidth="1"/>
    <col min="27" max="27" width="19.7109375" style="0" customWidth="1"/>
    <col min="28" max="29" width="16.421875" style="0" customWidth="1"/>
    <col min="30" max="30" width="29.140625" style="0" customWidth="1"/>
    <col min="31" max="31" width="17.8515625" style="0" customWidth="1"/>
    <col min="32" max="38" width="11.421875" style="0" customWidth="1"/>
    <col min="39" max="39" width="14.8515625" style="0" customWidth="1"/>
    <col min="40" max="40" width="14.57421875" style="0" customWidth="1"/>
    <col min="41" max="41" width="20.7109375" style="0" customWidth="1"/>
    <col min="42" max="42" width="24.140625" style="0" customWidth="1"/>
    <col min="43" max="43" width="19.140625" style="0" customWidth="1"/>
    <col min="44" max="44" width="18.421875" style="0" customWidth="1"/>
    <col min="45" max="45" width="21.8515625" style="0" customWidth="1"/>
    <col min="46" max="46" width="19.8515625" style="0" customWidth="1"/>
    <col min="47" max="16384" width="0" style="0" hidden="1" customWidth="1"/>
  </cols>
  <sheetData>
    <row r="1" spans="1:21" ht="40.5" customHeight="1">
      <c r="A1" s="227" t="s">
        <v>225</v>
      </c>
      <c r="B1" s="228"/>
      <c r="C1" s="228"/>
      <c r="D1" s="228"/>
      <c r="E1" s="228"/>
      <c r="F1" s="228"/>
      <c r="G1" s="228"/>
      <c r="H1" s="228"/>
      <c r="I1" s="228"/>
      <c r="J1" s="228"/>
      <c r="K1" s="228"/>
      <c r="L1" s="228"/>
      <c r="M1" s="228"/>
      <c r="N1" s="228"/>
      <c r="O1" s="228"/>
      <c r="P1" s="228"/>
      <c r="Q1" s="228"/>
      <c r="R1" s="228"/>
      <c r="S1" s="228"/>
      <c r="T1" s="228"/>
      <c r="U1" s="228"/>
    </row>
    <row r="2" spans="1:21" ht="40.5" customHeight="1" thickBot="1">
      <c r="A2" s="229" t="s">
        <v>23</v>
      </c>
      <c r="B2" s="229"/>
      <c r="C2" s="229"/>
      <c r="D2" s="229"/>
      <c r="E2" s="229"/>
      <c r="F2" s="229"/>
      <c r="G2" s="229"/>
      <c r="H2" s="229"/>
      <c r="I2" s="230"/>
      <c r="J2" s="230"/>
      <c r="K2" s="230"/>
      <c r="L2" s="230"/>
      <c r="M2" s="230"/>
      <c r="N2" s="230"/>
      <c r="O2" s="230"/>
      <c r="P2" s="230"/>
      <c r="Q2" s="230"/>
      <c r="R2" s="230"/>
      <c r="S2" s="230"/>
      <c r="T2" s="230"/>
      <c r="U2" s="230"/>
    </row>
    <row r="3" spans="1:46" ht="36.75" customHeight="1">
      <c r="A3" s="178" t="s">
        <v>78</v>
      </c>
      <c r="B3" s="179">
        <v>2019</v>
      </c>
      <c r="C3" s="187" t="s">
        <v>127</v>
      </c>
      <c r="D3" s="188"/>
      <c r="E3" s="188"/>
      <c r="F3" s="188"/>
      <c r="G3" s="188"/>
      <c r="H3" s="189"/>
      <c r="I3" s="51"/>
      <c r="J3" s="51"/>
      <c r="K3" s="51"/>
      <c r="L3" s="51"/>
      <c r="M3" s="51"/>
      <c r="N3" s="51"/>
      <c r="O3" s="51"/>
      <c r="P3" s="51"/>
      <c r="Q3" s="51"/>
      <c r="R3" s="51"/>
      <c r="S3" s="51"/>
      <c r="T3" s="51"/>
      <c r="U3" s="51"/>
      <c r="V3" s="1"/>
      <c r="W3" s="1"/>
      <c r="X3" s="1"/>
      <c r="Y3" s="1"/>
      <c r="Z3" s="1"/>
      <c r="AA3" s="1"/>
      <c r="AB3" s="1"/>
      <c r="AC3" s="1"/>
      <c r="AD3" s="1"/>
      <c r="AE3" s="1"/>
      <c r="AF3" s="1"/>
      <c r="AG3" s="1"/>
      <c r="AH3" s="1"/>
      <c r="AI3" s="1"/>
      <c r="AJ3" s="1"/>
      <c r="AK3" s="1"/>
      <c r="AL3" s="1"/>
      <c r="AM3" s="1"/>
      <c r="AN3" s="1"/>
      <c r="AO3" s="1"/>
      <c r="AP3" s="1"/>
      <c r="AQ3" s="1"/>
      <c r="AR3" s="1"/>
      <c r="AS3" s="1"/>
      <c r="AT3" s="1"/>
    </row>
    <row r="4" spans="1:46" ht="36.75" customHeight="1">
      <c r="A4" s="180" t="s">
        <v>132</v>
      </c>
      <c r="B4" s="170" t="s">
        <v>84</v>
      </c>
      <c r="C4" s="171" t="s">
        <v>128</v>
      </c>
      <c r="D4" s="169" t="s">
        <v>129</v>
      </c>
      <c r="E4" s="190" t="s">
        <v>130</v>
      </c>
      <c r="F4" s="190"/>
      <c r="G4" s="190"/>
      <c r="H4" s="191"/>
      <c r="I4" s="51"/>
      <c r="J4" s="51"/>
      <c r="K4" s="51"/>
      <c r="L4" s="51"/>
      <c r="M4" s="51"/>
      <c r="N4" s="51"/>
      <c r="O4" s="51"/>
      <c r="P4" s="51"/>
      <c r="Q4" s="51"/>
      <c r="R4" s="51"/>
      <c r="S4" s="51"/>
      <c r="T4" s="51"/>
      <c r="U4" s="51"/>
      <c r="V4" s="1"/>
      <c r="W4" s="1"/>
      <c r="X4" s="1"/>
      <c r="Y4" s="1"/>
      <c r="Z4" s="1"/>
      <c r="AA4" s="1"/>
      <c r="AB4" s="1"/>
      <c r="AC4" s="1"/>
      <c r="AD4" s="1"/>
      <c r="AE4" s="1"/>
      <c r="AF4" s="1"/>
      <c r="AG4" s="1"/>
      <c r="AH4" s="1"/>
      <c r="AI4" s="1"/>
      <c r="AJ4" s="1"/>
      <c r="AK4" s="1"/>
      <c r="AL4" s="1"/>
      <c r="AM4" s="1"/>
      <c r="AN4" s="1"/>
      <c r="AO4" s="1"/>
      <c r="AP4" s="1"/>
      <c r="AQ4" s="1"/>
      <c r="AR4" s="1"/>
      <c r="AS4" s="1"/>
      <c r="AT4" s="1"/>
    </row>
    <row r="5" spans="1:46" ht="36.75" customHeight="1">
      <c r="A5" s="231" t="s">
        <v>133</v>
      </c>
      <c r="B5" s="170" t="s">
        <v>228</v>
      </c>
      <c r="C5" s="177">
        <v>2</v>
      </c>
      <c r="D5" s="177" t="s">
        <v>230</v>
      </c>
      <c r="E5" s="192" t="s">
        <v>231</v>
      </c>
      <c r="F5" s="193"/>
      <c r="G5" s="193"/>
      <c r="H5" s="194"/>
      <c r="I5" s="51"/>
      <c r="J5" s="51"/>
      <c r="K5" s="51"/>
      <c r="L5" s="51"/>
      <c r="M5" s="51"/>
      <c r="N5" s="51"/>
      <c r="O5" s="51"/>
      <c r="P5" s="51"/>
      <c r="Q5" s="51"/>
      <c r="R5" s="51"/>
      <c r="S5" s="51"/>
      <c r="T5" s="51"/>
      <c r="U5" s="51"/>
      <c r="V5" s="1"/>
      <c r="W5" s="1"/>
      <c r="X5" s="1"/>
      <c r="Y5" s="1"/>
      <c r="Z5" s="1"/>
      <c r="AA5" s="1"/>
      <c r="AB5" s="1"/>
      <c r="AC5" s="1"/>
      <c r="AD5" s="1"/>
      <c r="AE5" s="1"/>
      <c r="AF5" s="1"/>
      <c r="AG5" s="1"/>
      <c r="AH5" s="1"/>
      <c r="AI5" s="1"/>
      <c r="AJ5" s="1"/>
      <c r="AK5" s="1"/>
      <c r="AL5" s="1"/>
      <c r="AM5" s="1"/>
      <c r="AN5" s="1"/>
      <c r="AO5" s="1"/>
      <c r="AP5" s="1"/>
      <c r="AQ5" s="1"/>
      <c r="AR5" s="1"/>
      <c r="AS5" s="1"/>
      <c r="AT5" s="1"/>
    </row>
    <row r="6" spans="1:46" ht="90" customHeight="1">
      <c r="A6" s="232"/>
      <c r="B6" s="170" t="s">
        <v>226</v>
      </c>
      <c r="C6" s="177">
        <v>1</v>
      </c>
      <c r="D6" s="177" t="s">
        <v>232</v>
      </c>
      <c r="E6" s="192" t="s">
        <v>233</v>
      </c>
      <c r="F6" s="193"/>
      <c r="G6" s="193"/>
      <c r="H6" s="194"/>
      <c r="I6" s="167"/>
      <c r="J6" s="167"/>
      <c r="K6" s="167"/>
      <c r="L6" s="167"/>
      <c r="M6" s="167"/>
      <c r="N6" s="167"/>
      <c r="O6" s="167"/>
      <c r="P6" s="167"/>
      <c r="Q6" s="167"/>
      <c r="R6" s="167"/>
      <c r="S6" s="167"/>
      <c r="T6" s="51"/>
      <c r="U6" s="51"/>
      <c r="V6" s="96"/>
      <c r="W6" s="96"/>
      <c r="X6" s="96"/>
      <c r="Y6" s="96"/>
      <c r="Z6" s="96"/>
      <c r="AA6" s="96"/>
      <c r="AB6" s="96"/>
      <c r="AC6" s="96"/>
      <c r="AD6" s="96"/>
      <c r="AE6" s="96"/>
      <c r="AF6" s="195"/>
      <c r="AG6" s="195"/>
      <c r="AH6" s="195"/>
      <c r="AI6" s="195"/>
      <c r="AJ6" s="195"/>
      <c r="AK6" s="195"/>
      <c r="AL6" s="195"/>
      <c r="AM6" s="195"/>
      <c r="AN6" s="195"/>
      <c r="AO6" s="195"/>
      <c r="AP6" s="195"/>
      <c r="AQ6" s="195"/>
      <c r="AR6" s="195"/>
      <c r="AS6" s="195"/>
      <c r="AT6" s="195"/>
    </row>
    <row r="7" spans="1:46" s="165" customFormat="1" ht="90" customHeight="1">
      <c r="A7" s="232"/>
      <c r="B7" s="170" t="s">
        <v>226</v>
      </c>
      <c r="C7" s="177">
        <v>1</v>
      </c>
      <c r="D7" s="177" t="s">
        <v>232</v>
      </c>
      <c r="E7" s="192" t="s">
        <v>233</v>
      </c>
      <c r="F7" s="193"/>
      <c r="G7" s="193"/>
      <c r="H7" s="194"/>
      <c r="I7" s="174"/>
      <c r="J7" s="174"/>
      <c r="K7" s="174"/>
      <c r="L7" s="174"/>
      <c r="M7" s="174"/>
      <c r="N7" s="174"/>
      <c r="O7" s="174"/>
      <c r="P7" s="174"/>
      <c r="Q7" s="174"/>
      <c r="R7" s="174"/>
      <c r="S7" s="174"/>
      <c r="T7" s="174"/>
      <c r="U7" s="174"/>
      <c r="V7" s="168"/>
      <c r="W7" s="168"/>
      <c r="X7" s="168"/>
      <c r="Y7" s="168"/>
      <c r="Z7" s="168"/>
      <c r="AA7" s="168"/>
      <c r="AB7" s="168"/>
      <c r="AC7" s="168"/>
      <c r="AD7" s="168"/>
      <c r="AE7" s="168"/>
      <c r="AF7" s="166"/>
      <c r="AG7" s="166"/>
      <c r="AH7" s="166"/>
      <c r="AI7" s="166"/>
      <c r="AJ7" s="166"/>
      <c r="AK7" s="166"/>
      <c r="AL7" s="166"/>
      <c r="AM7" s="166"/>
      <c r="AN7" s="166"/>
      <c r="AO7" s="166"/>
      <c r="AP7" s="166"/>
      <c r="AQ7" s="166"/>
      <c r="AR7" s="166"/>
      <c r="AS7" s="166"/>
      <c r="AT7" s="166"/>
    </row>
    <row r="8" spans="1:46" s="165" customFormat="1" ht="90" customHeight="1">
      <c r="A8" s="232"/>
      <c r="B8" s="170" t="s">
        <v>227</v>
      </c>
      <c r="C8" s="177">
        <v>1</v>
      </c>
      <c r="D8" s="177" t="s">
        <v>234</v>
      </c>
      <c r="E8" s="192" t="s">
        <v>235</v>
      </c>
      <c r="F8" s="193"/>
      <c r="G8" s="193"/>
      <c r="H8" s="194"/>
      <c r="I8" s="174"/>
      <c r="J8" s="174"/>
      <c r="K8" s="174"/>
      <c r="L8" s="174"/>
      <c r="M8" s="174"/>
      <c r="N8" s="174"/>
      <c r="O8" s="174"/>
      <c r="P8" s="174"/>
      <c r="Q8" s="174"/>
      <c r="R8" s="174"/>
      <c r="S8" s="174"/>
      <c r="T8" s="174"/>
      <c r="U8" s="174"/>
      <c r="V8" s="168"/>
      <c r="W8" s="168"/>
      <c r="X8" s="168"/>
      <c r="Y8" s="168"/>
      <c r="Z8" s="168"/>
      <c r="AA8" s="168"/>
      <c r="AB8" s="168"/>
      <c r="AC8" s="168"/>
      <c r="AD8" s="168"/>
      <c r="AE8" s="168"/>
      <c r="AF8" s="166"/>
      <c r="AG8" s="166"/>
      <c r="AH8" s="166"/>
      <c r="AI8" s="166"/>
      <c r="AJ8" s="166"/>
      <c r="AK8" s="166"/>
      <c r="AL8" s="166"/>
      <c r="AM8" s="166"/>
      <c r="AN8" s="166"/>
      <c r="AO8" s="166"/>
      <c r="AP8" s="166"/>
      <c r="AQ8" s="166"/>
      <c r="AR8" s="166"/>
      <c r="AS8" s="166"/>
      <c r="AT8" s="166"/>
    </row>
    <row r="9" spans="1:46" s="165" customFormat="1" ht="90" customHeight="1" thickBot="1">
      <c r="A9" s="233"/>
      <c r="B9" s="181" t="s">
        <v>229</v>
      </c>
      <c r="C9" s="182">
        <v>2</v>
      </c>
      <c r="D9" s="182" t="s">
        <v>236</v>
      </c>
      <c r="E9" s="240" t="s">
        <v>237</v>
      </c>
      <c r="F9" s="241"/>
      <c r="G9" s="241"/>
      <c r="H9" s="242"/>
      <c r="I9" s="174"/>
      <c r="J9" s="174"/>
      <c r="K9" s="174"/>
      <c r="L9" s="174"/>
      <c r="M9" s="174"/>
      <c r="N9" s="174"/>
      <c r="O9" s="174"/>
      <c r="P9" s="174"/>
      <c r="Q9" s="174"/>
      <c r="R9" s="174"/>
      <c r="S9" s="174"/>
      <c r="T9" s="174"/>
      <c r="U9" s="174"/>
      <c r="V9" s="168"/>
      <c r="W9" s="168"/>
      <c r="X9" s="168"/>
      <c r="Y9" s="168"/>
      <c r="Z9" s="168"/>
      <c r="AA9" s="168"/>
      <c r="AB9" s="168"/>
      <c r="AC9" s="168"/>
      <c r="AD9" s="168"/>
      <c r="AE9" s="168"/>
      <c r="AF9" s="166"/>
      <c r="AG9" s="166"/>
      <c r="AH9" s="166"/>
      <c r="AI9" s="166"/>
      <c r="AJ9" s="166"/>
      <c r="AK9" s="166"/>
      <c r="AL9" s="166"/>
      <c r="AM9" s="166"/>
      <c r="AN9" s="166"/>
      <c r="AO9" s="166"/>
      <c r="AP9" s="166"/>
      <c r="AQ9" s="166"/>
      <c r="AR9" s="166"/>
      <c r="AS9" s="166"/>
      <c r="AT9" s="166"/>
    </row>
    <row r="10" spans="1:46" s="165" customFormat="1" ht="15" customHeight="1">
      <c r="A10" s="175"/>
      <c r="B10" s="176"/>
      <c r="C10" s="172"/>
      <c r="D10" s="172"/>
      <c r="E10" s="173"/>
      <c r="F10" s="173"/>
      <c r="G10" s="173"/>
      <c r="H10" s="173"/>
      <c r="I10" s="174"/>
      <c r="J10" s="174"/>
      <c r="K10" s="174"/>
      <c r="L10" s="174"/>
      <c r="M10" s="174"/>
      <c r="N10" s="174"/>
      <c r="O10" s="174"/>
      <c r="P10" s="174"/>
      <c r="Q10" s="174"/>
      <c r="R10" s="174"/>
      <c r="S10" s="174"/>
      <c r="T10" s="174"/>
      <c r="U10" s="174"/>
      <c r="V10" s="168"/>
      <c r="W10" s="168"/>
      <c r="X10" s="168"/>
      <c r="Y10" s="168"/>
      <c r="Z10" s="168"/>
      <c r="AA10" s="168"/>
      <c r="AB10" s="168"/>
      <c r="AC10" s="168"/>
      <c r="AD10" s="168"/>
      <c r="AE10" s="168"/>
      <c r="AF10" s="166"/>
      <c r="AG10" s="166"/>
      <c r="AH10" s="166"/>
      <c r="AI10" s="166"/>
      <c r="AJ10" s="166"/>
      <c r="AK10" s="166"/>
      <c r="AL10" s="166"/>
      <c r="AM10" s="166"/>
      <c r="AN10" s="166"/>
      <c r="AO10" s="166"/>
      <c r="AP10" s="166"/>
      <c r="AQ10" s="166"/>
      <c r="AR10" s="166"/>
      <c r="AS10" s="166"/>
      <c r="AT10" s="166"/>
    </row>
    <row r="11" spans="1:46" ht="15.75" thickBot="1">
      <c r="A11" s="1"/>
      <c r="B11" s="1"/>
      <c r="C11" s="1"/>
      <c r="D11" s="91"/>
      <c r="E11" s="1"/>
      <c r="F11" s="1"/>
      <c r="G11" s="1"/>
      <c r="H11" s="1"/>
      <c r="I11" s="1"/>
      <c r="J11" s="1"/>
      <c r="K11" s="1"/>
      <c r="L11" s="1"/>
      <c r="M11" s="1"/>
      <c r="N11" s="1"/>
      <c r="O11" s="1"/>
      <c r="P11" s="1"/>
      <c r="Q11" s="1"/>
      <c r="R11" s="1"/>
      <c r="S11" s="1"/>
      <c r="T11" s="1"/>
      <c r="U11" s="1"/>
      <c r="V11" s="8"/>
      <c r="W11" s="8"/>
      <c r="X11" s="8"/>
      <c r="Y11" s="8"/>
      <c r="Z11" s="8"/>
      <c r="AA11" s="8"/>
      <c r="AB11" s="8"/>
      <c r="AC11" s="8"/>
      <c r="AD11" s="8"/>
      <c r="AE11" s="8"/>
      <c r="AF11" s="8"/>
      <c r="AG11" s="8"/>
      <c r="AH11" s="8"/>
      <c r="AI11" s="8"/>
      <c r="AJ11" s="8"/>
      <c r="AK11" s="8"/>
      <c r="AL11" s="8"/>
      <c r="AM11" s="8"/>
      <c r="AN11" s="8"/>
      <c r="AO11" s="8"/>
      <c r="AP11" s="8"/>
      <c r="AQ11" s="8"/>
      <c r="AR11" s="8"/>
      <c r="AS11" s="8"/>
      <c r="AT11" s="8"/>
    </row>
    <row r="12" spans="1:46" ht="15" customHeight="1">
      <c r="A12" s="246" t="s">
        <v>57</v>
      </c>
      <c r="B12" s="247"/>
      <c r="C12" s="79"/>
      <c r="D12" s="196"/>
      <c r="E12" s="197"/>
      <c r="F12" s="197"/>
      <c r="G12" s="197"/>
      <c r="H12" s="197"/>
      <c r="I12" s="197"/>
      <c r="J12" s="197"/>
      <c r="K12" s="197"/>
      <c r="L12" s="197"/>
      <c r="M12" s="197"/>
      <c r="N12" s="197"/>
      <c r="O12" s="197"/>
      <c r="P12" s="197"/>
      <c r="Q12" s="197"/>
      <c r="R12" s="197"/>
      <c r="S12" s="197"/>
      <c r="T12" s="197"/>
      <c r="U12" s="197"/>
      <c r="V12" s="186" t="s">
        <v>58</v>
      </c>
      <c r="W12" s="186"/>
      <c r="X12" s="186"/>
      <c r="Y12" s="186"/>
      <c r="Z12" s="186"/>
      <c r="AA12" s="185" t="s">
        <v>58</v>
      </c>
      <c r="AB12" s="185"/>
      <c r="AC12" s="185"/>
      <c r="AD12" s="185"/>
      <c r="AE12" s="185"/>
      <c r="AF12" s="186" t="s">
        <v>58</v>
      </c>
      <c r="AG12" s="186"/>
      <c r="AH12" s="186"/>
      <c r="AI12" s="186"/>
      <c r="AJ12" s="186"/>
      <c r="AK12" s="204" t="s">
        <v>58</v>
      </c>
      <c r="AL12" s="204"/>
      <c r="AM12" s="204"/>
      <c r="AN12" s="204"/>
      <c r="AO12" s="204"/>
      <c r="AP12" s="206" t="s">
        <v>58</v>
      </c>
      <c r="AQ12" s="206"/>
      <c r="AR12" s="206"/>
      <c r="AS12" s="206"/>
      <c r="AT12" s="206"/>
    </row>
    <row r="13" spans="1:46" ht="15.75" customHeight="1" thickBot="1">
      <c r="A13" s="248"/>
      <c r="B13" s="249"/>
      <c r="C13" s="80"/>
      <c r="D13" s="198"/>
      <c r="E13" s="199"/>
      <c r="F13" s="199"/>
      <c r="G13" s="199"/>
      <c r="H13" s="199"/>
      <c r="I13" s="199"/>
      <c r="J13" s="199"/>
      <c r="K13" s="199"/>
      <c r="L13" s="199"/>
      <c r="M13" s="199"/>
      <c r="N13" s="199"/>
      <c r="O13" s="199"/>
      <c r="P13" s="199"/>
      <c r="Q13" s="199"/>
      <c r="R13" s="199"/>
      <c r="S13" s="199"/>
      <c r="T13" s="199"/>
      <c r="U13" s="199"/>
      <c r="V13" s="184" t="s">
        <v>0</v>
      </c>
      <c r="W13" s="184"/>
      <c r="X13" s="184"/>
      <c r="Y13" s="184"/>
      <c r="Z13" s="184"/>
      <c r="AA13" s="185" t="s">
        <v>1</v>
      </c>
      <c r="AB13" s="185"/>
      <c r="AC13" s="185"/>
      <c r="AD13" s="185"/>
      <c r="AE13" s="185"/>
      <c r="AF13" s="184" t="s">
        <v>2</v>
      </c>
      <c r="AG13" s="184"/>
      <c r="AH13" s="184"/>
      <c r="AI13" s="184"/>
      <c r="AJ13" s="184"/>
      <c r="AK13" s="204" t="s">
        <v>3</v>
      </c>
      <c r="AL13" s="204"/>
      <c r="AM13" s="204"/>
      <c r="AN13" s="204"/>
      <c r="AO13" s="204"/>
      <c r="AP13" s="205" t="s">
        <v>75</v>
      </c>
      <c r="AQ13" s="205"/>
      <c r="AR13" s="205"/>
      <c r="AS13" s="205"/>
      <c r="AT13" s="205"/>
    </row>
    <row r="14" spans="1:46" ht="15" customHeight="1" thickBot="1">
      <c r="A14" s="250"/>
      <c r="B14" s="251"/>
      <c r="C14" s="98"/>
      <c r="D14" s="216" t="s">
        <v>4</v>
      </c>
      <c r="E14" s="217"/>
      <c r="F14" s="216"/>
      <c r="G14" s="216"/>
      <c r="H14" s="216"/>
      <c r="I14" s="216"/>
      <c r="J14" s="216"/>
      <c r="K14" s="216"/>
      <c r="L14" s="216"/>
      <c r="M14" s="216"/>
      <c r="N14" s="216"/>
      <c r="O14" s="216"/>
      <c r="P14" s="216"/>
      <c r="Q14" s="216"/>
      <c r="R14" s="216"/>
      <c r="S14" s="218"/>
      <c r="T14" s="95"/>
      <c r="U14" s="63"/>
      <c r="V14" s="214"/>
      <c r="W14" s="214"/>
      <c r="X14" s="224" t="s">
        <v>6</v>
      </c>
      <c r="Y14" s="214" t="s">
        <v>7</v>
      </c>
      <c r="Z14" s="214" t="s">
        <v>8</v>
      </c>
      <c r="AA14" s="219"/>
      <c r="AB14" s="219"/>
      <c r="AC14" s="219" t="s">
        <v>6</v>
      </c>
      <c r="AD14" s="219" t="s">
        <v>7</v>
      </c>
      <c r="AE14" s="219" t="s">
        <v>8</v>
      </c>
      <c r="AF14" s="214"/>
      <c r="AG14" s="214"/>
      <c r="AH14" s="214" t="s">
        <v>6</v>
      </c>
      <c r="AI14" s="214" t="s">
        <v>7</v>
      </c>
      <c r="AJ14" s="214" t="s">
        <v>8</v>
      </c>
      <c r="AK14" s="202"/>
      <c r="AL14" s="202"/>
      <c r="AM14" s="202" t="s">
        <v>6</v>
      </c>
      <c r="AN14" s="202" t="s">
        <v>7</v>
      </c>
      <c r="AO14" s="202" t="s">
        <v>8</v>
      </c>
      <c r="AP14" s="200" t="s">
        <v>5</v>
      </c>
      <c r="AQ14" s="200"/>
      <c r="AR14" s="200"/>
      <c r="AS14" s="200" t="s">
        <v>6</v>
      </c>
      <c r="AT14" s="200" t="s">
        <v>65</v>
      </c>
    </row>
    <row r="15" spans="1:46" ht="43.5" customHeight="1" thickBot="1">
      <c r="A15" s="72" t="s">
        <v>18</v>
      </c>
      <c r="B15" s="73" t="s">
        <v>19</v>
      </c>
      <c r="C15" s="252" t="s">
        <v>106</v>
      </c>
      <c r="D15" s="97" t="s">
        <v>218</v>
      </c>
      <c r="E15" s="81" t="s">
        <v>217</v>
      </c>
      <c r="F15" s="64" t="s">
        <v>70</v>
      </c>
      <c r="G15" s="3" t="s">
        <v>9</v>
      </c>
      <c r="H15" s="3" t="s">
        <v>10</v>
      </c>
      <c r="I15" s="3" t="s">
        <v>11</v>
      </c>
      <c r="J15" s="3" t="s">
        <v>37</v>
      </c>
      <c r="K15" s="3" t="s">
        <v>12</v>
      </c>
      <c r="L15" s="3" t="s">
        <v>71</v>
      </c>
      <c r="M15" s="3" t="s">
        <v>72</v>
      </c>
      <c r="N15" s="3" t="s">
        <v>73</v>
      </c>
      <c r="O15" s="3" t="s">
        <v>74</v>
      </c>
      <c r="P15" s="3" t="s">
        <v>76</v>
      </c>
      <c r="Q15" s="3" t="s">
        <v>13</v>
      </c>
      <c r="R15" s="3" t="s">
        <v>14</v>
      </c>
      <c r="S15" s="3" t="s">
        <v>15</v>
      </c>
      <c r="T15" s="3" t="s">
        <v>131</v>
      </c>
      <c r="U15" s="3" t="s">
        <v>26</v>
      </c>
      <c r="V15" s="59" t="s">
        <v>16</v>
      </c>
      <c r="W15" s="59" t="s">
        <v>17</v>
      </c>
      <c r="X15" s="225"/>
      <c r="Y15" s="215"/>
      <c r="Z15" s="215"/>
      <c r="AA15" s="60" t="s">
        <v>16</v>
      </c>
      <c r="AB15" s="60" t="s">
        <v>17</v>
      </c>
      <c r="AC15" s="223"/>
      <c r="AD15" s="223"/>
      <c r="AE15" s="223"/>
      <c r="AF15" s="59" t="s">
        <v>16</v>
      </c>
      <c r="AG15" s="59" t="s">
        <v>17</v>
      </c>
      <c r="AH15" s="215"/>
      <c r="AI15" s="215"/>
      <c r="AJ15" s="215"/>
      <c r="AK15" s="58" t="s">
        <v>16</v>
      </c>
      <c r="AL15" s="58" t="s">
        <v>17</v>
      </c>
      <c r="AM15" s="203"/>
      <c r="AN15" s="203"/>
      <c r="AO15" s="203"/>
      <c r="AP15" s="57" t="s">
        <v>9</v>
      </c>
      <c r="AQ15" s="57" t="s">
        <v>16</v>
      </c>
      <c r="AR15" s="57" t="s">
        <v>17</v>
      </c>
      <c r="AS15" s="201"/>
      <c r="AT15" s="201"/>
    </row>
    <row r="16" spans="1:46" ht="15.75" thickBot="1">
      <c r="A16" s="70"/>
      <c r="B16" s="71"/>
      <c r="C16" s="252"/>
      <c r="D16" s="99" t="s">
        <v>21</v>
      </c>
      <c r="E16" s="82"/>
      <c r="F16" s="65" t="s">
        <v>21</v>
      </c>
      <c r="G16" s="43" t="s">
        <v>21</v>
      </c>
      <c r="H16" s="43" t="s">
        <v>21</v>
      </c>
      <c r="I16" s="43" t="s">
        <v>21</v>
      </c>
      <c r="J16" s="43" t="s">
        <v>21</v>
      </c>
      <c r="K16" s="43" t="s">
        <v>21</v>
      </c>
      <c r="L16" s="44" t="s">
        <v>21</v>
      </c>
      <c r="M16" s="44" t="s">
        <v>21</v>
      </c>
      <c r="N16" s="44" t="s">
        <v>21</v>
      </c>
      <c r="O16" s="44" t="s">
        <v>21</v>
      </c>
      <c r="P16" s="43" t="s">
        <v>21</v>
      </c>
      <c r="Q16" s="43" t="s">
        <v>21</v>
      </c>
      <c r="R16" s="43" t="s">
        <v>21</v>
      </c>
      <c r="S16" s="43" t="s">
        <v>21</v>
      </c>
      <c r="T16" s="43"/>
      <c r="U16" s="43"/>
      <c r="V16" s="66" t="s">
        <v>21</v>
      </c>
      <c r="W16" s="66"/>
      <c r="X16" s="67" t="s">
        <v>21</v>
      </c>
      <c r="Y16" s="66" t="s">
        <v>21</v>
      </c>
      <c r="Z16" s="66" t="s">
        <v>21</v>
      </c>
      <c r="AA16" s="4" t="s">
        <v>21</v>
      </c>
      <c r="AB16" s="4" t="s">
        <v>21</v>
      </c>
      <c r="AC16" s="4" t="s">
        <v>21</v>
      </c>
      <c r="AD16" s="4" t="s">
        <v>21</v>
      </c>
      <c r="AE16" s="4" t="s">
        <v>21</v>
      </c>
      <c r="AF16" s="66" t="s">
        <v>21</v>
      </c>
      <c r="AG16" s="66" t="s">
        <v>21</v>
      </c>
      <c r="AH16" s="66"/>
      <c r="AI16" s="66" t="s">
        <v>21</v>
      </c>
      <c r="AJ16" s="66" t="s">
        <v>21</v>
      </c>
      <c r="AK16" s="68" t="s">
        <v>21</v>
      </c>
      <c r="AL16" s="68" t="s">
        <v>21</v>
      </c>
      <c r="AM16" s="68" t="s">
        <v>21</v>
      </c>
      <c r="AN16" s="68" t="s">
        <v>21</v>
      </c>
      <c r="AO16" s="68" t="s">
        <v>21</v>
      </c>
      <c r="AP16" s="69" t="s">
        <v>21</v>
      </c>
      <c r="AQ16" s="69"/>
      <c r="AR16" s="69" t="s">
        <v>21</v>
      </c>
      <c r="AS16" s="69" t="s">
        <v>21</v>
      </c>
      <c r="AT16" s="69" t="s">
        <v>21</v>
      </c>
    </row>
    <row r="17" spans="1:46" s="113" customFormat="1" ht="76.5" customHeight="1" thickBot="1">
      <c r="A17" s="116">
        <v>1</v>
      </c>
      <c r="B17" s="102" t="s">
        <v>210</v>
      </c>
      <c r="C17" s="102" t="s">
        <v>188</v>
      </c>
      <c r="D17" s="137" t="s">
        <v>242</v>
      </c>
      <c r="E17" s="141">
        <v>0.1</v>
      </c>
      <c r="F17" s="136" t="s">
        <v>103</v>
      </c>
      <c r="G17" s="137" t="s">
        <v>222</v>
      </c>
      <c r="H17" s="137" t="s">
        <v>135</v>
      </c>
      <c r="I17" s="141" t="s">
        <v>158</v>
      </c>
      <c r="J17" s="136" t="s">
        <v>39</v>
      </c>
      <c r="K17" s="136" t="s">
        <v>138</v>
      </c>
      <c r="L17" s="158">
        <v>0</v>
      </c>
      <c r="M17" s="142">
        <v>0.1</v>
      </c>
      <c r="N17" s="158">
        <v>0</v>
      </c>
      <c r="O17" s="158">
        <v>0</v>
      </c>
      <c r="P17" s="143">
        <f>SUM(L17:O17)</f>
        <v>0.1</v>
      </c>
      <c r="Q17" s="121" t="s">
        <v>46</v>
      </c>
      <c r="R17" s="137" t="s">
        <v>140</v>
      </c>
      <c r="S17" s="137" t="s">
        <v>142</v>
      </c>
      <c r="T17" s="114" t="s">
        <v>159</v>
      </c>
      <c r="U17" s="114" t="s">
        <v>63</v>
      </c>
      <c r="V17" s="105">
        <f>L17</f>
        <v>0</v>
      </c>
      <c r="W17" s="106"/>
      <c r="X17" s="160" t="e">
        <f>W17/W17</f>
        <v>#DIV/0!</v>
      </c>
      <c r="Y17" s="108"/>
      <c r="Z17" s="108"/>
      <c r="AA17" s="109">
        <f>M17</f>
        <v>0.1</v>
      </c>
      <c r="AB17" s="110"/>
      <c r="AC17" s="107">
        <f>AB17/AA17</f>
        <v>0</v>
      </c>
      <c r="AD17" s="104"/>
      <c r="AE17" s="104"/>
      <c r="AF17" s="105">
        <f>N17</f>
        <v>0</v>
      </c>
      <c r="AG17" s="106"/>
      <c r="AH17" s="160" t="e">
        <f>AG17/AF17</f>
        <v>#DIV/0!</v>
      </c>
      <c r="AI17" s="104"/>
      <c r="AJ17" s="104"/>
      <c r="AK17" s="105">
        <f>O17</f>
        <v>0</v>
      </c>
      <c r="AL17" s="106"/>
      <c r="AM17" s="160" t="e">
        <f>AL17/AK17</f>
        <v>#DIV/0!</v>
      </c>
      <c r="AN17" s="101"/>
      <c r="AO17" s="104"/>
      <c r="AP17" s="111"/>
      <c r="AQ17" s="105">
        <f>P17</f>
        <v>0.1</v>
      </c>
      <c r="AR17" s="162">
        <f>+W17+AB17+AG17+AL17</f>
        <v>0</v>
      </c>
      <c r="AS17" s="112"/>
      <c r="AT17" s="101"/>
    </row>
    <row r="18" spans="1:46" s="113" customFormat="1" ht="84" customHeight="1" thickBot="1">
      <c r="A18" s="116">
        <v>2</v>
      </c>
      <c r="B18" s="102" t="s">
        <v>210</v>
      </c>
      <c r="C18" s="102" t="s">
        <v>188</v>
      </c>
      <c r="D18" s="137" t="s">
        <v>243</v>
      </c>
      <c r="E18" s="141">
        <v>0.06</v>
      </c>
      <c r="F18" s="136" t="s">
        <v>103</v>
      </c>
      <c r="G18" s="137" t="s">
        <v>134</v>
      </c>
      <c r="H18" s="137" t="s">
        <v>136</v>
      </c>
      <c r="I18" s="141" t="s">
        <v>137</v>
      </c>
      <c r="J18" s="136" t="s">
        <v>41</v>
      </c>
      <c r="K18" s="136" t="s">
        <v>139</v>
      </c>
      <c r="L18" s="158">
        <v>0</v>
      </c>
      <c r="M18" s="142">
        <v>0.3</v>
      </c>
      <c r="N18" s="142">
        <v>0.5</v>
      </c>
      <c r="O18" s="142">
        <v>0.65</v>
      </c>
      <c r="P18" s="143">
        <f>+O18</f>
        <v>0.65</v>
      </c>
      <c r="Q18" s="121" t="s">
        <v>47</v>
      </c>
      <c r="R18" s="137" t="s">
        <v>141</v>
      </c>
      <c r="S18" s="137" t="s">
        <v>142</v>
      </c>
      <c r="T18" s="114" t="s">
        <v>160</v>
      </c>
      <c r="U18" s="114" t="s">
        <v>63</v>
      </c>
      <c r="V18" s="105">
        <f aca="true" t="shared" si="0" ref="V18:V33">L18</f>
        <v>0</v>
      </c>
      <c r="W18" s="104"/>
      <c r="X18" s="160" t="e">
        <f aca="true" t="shared" si="1" ref="X18:X33">W18/W18</f>
        <v>#DIV/0!</v>
      </c>
      <c r="Y18" s="108"/>
      <c r="Z18" s="108"/>
      <c r="AA18" s="109">
        <f aca="true" t="shared" si="2" ref="AA18:AA24">M18</f>
        <v>0.3</v>
      </c>
      <c r="AB18" s="115"/>
      <c r="AC18" s="107">
        <f aca="true" t="shared" si="3" ref="AC18:AC33">AB18/AA18</f>
        <v>0</v>
      </c>
      <c r="AD18" s="104"/>
      <c r="AE18" s="104"/>
      <c r="AF18" s="105">
        <f aca="true" t="shared" si="4" ref="AF18:AF24">N18</f>
        <v>0.5</v>
      </c>
      <c r="AG18" s="104"/>
      <c r="AH18" s="160">
        <f aca="true" t="shared" si="5" ref="AH18:AH33">AG18/AF18</f>
        <v>0</v>
      </c>
      <c r="AI18" s="104"/>
      <c r="AJ18" s="104"/>
      <c r="AK18" s="105">
        <f aca="true" t="shared" si="6" ref="AK18:AK24">O18</f>
        <v>0.65</v>
      </c>
      <c r="AL18" s="106"/>
      <c r="AM18" s="118">
        <f>AL18/AK18</f>
        <v>0</v>
      </c>
      <c r="AN18" s="101"/>
      <c r="AO18" s="104"/>
      <c r="AP18" s="111"/>
      <c r="AQ18" s="105">
        <f aca="true" t="shared" si="7" ref="AQ18:AQ33">P18</f>
        <v>0.65</v>
      </c>
      <c r="AR18" s="163">
        <f aca="true" t="shared" si="8" ref="AR18:AR24">AL18</f>
        <v>0</v>
      </c>
      <c r="AS18" s="112"/>
      <c r="AT18" s="101"/>
    </row>
    <row r="19" spans="1:46" s="113" customFormat="1" ht="77.25" customHeight="1" thickBot="1">
      <c r="A19" s="116">
        <v>3</v>
      </c>
      <c r="B19" s="102" t="s">
        <v>161</v>
      </c>
      <c r="C19" s="102" t="s">
        <v>189</v>
      </c>
      <c r="D19" s="137" t="s">
        <v>244</v>
      </c>
      <c r="E19" s="141">
        <v>0.1</v>
      </c>
      <c r="F19" s="114" t="s">
        <v>103</v>
      </c>
      <c r="G19" s="120" t="s">
        <v>147</v>
      </c>
      <c r="H19" s="120" t="s">
        <v>153</v>
      </c>
      <c r="I19" s="144" t="s">
        <v>143</v>
      </c>
      <c r="J19" s="114" t="s">
        <v>41</v>
      </c>
      <c r="K19" s="114" t="s">
        <v>151</v>
      </c>
      <c r="L19" s="158">
        <v>0</v>
      </c>
      <c r="M19" s="142">
        <v>0.5</v>
      </c>
      <c r="N19" s="142">
        <v>0</v>
      </c>
      <c r="O19" s="142">
        <v>0.95</v>
      </c>
      <c r="P19" s="145">
        <v>0.95</v>
      </c>
      <c r="Q19" s="121" t="s">
        <v>45</v>
      </c>
      <c r="R19" s="120" t="s">
        <v>157</v>
      </c>
      <c r="S19" s="137" t="s">
        <v>142</v>
      </c>
      <c r="T19" s="132" t="s">
        <v>157</v>
      </c>
      <c r="U19" s="114" t="s">
        <v>63</v>
      </c>
      <c r="V19" s="105">
        <f t="shared" si="0"/>
        <v>0</v>
      </c>
      <c r="W19" s="117"/>
      <c r="X19" s="160" t="e">
        <f t="shared" si="1"/>
        <v>#DIV/0!</v>
      </c>
      <c r="Y19" s="108"/>
      <c r="Z19" s="108"/>
      <c r="AA19" s="109">
        <f t="shared" si="2"/>
        <v>0.5</v>
      </c>
      <c r="AB19" s="110"/>
      <c r="AC19" s="107">
        <f t="shared" si="3"/>
        <v>0</v>
      </c>
      <c r="AD19" s="104"/>
      <c r="AE19" s="104"/>
      <c r="AF19" s="105">
        <f t="shared" si="4"/>
        <v>0</v>
      </c>
      <c r="AG19" s="106"/>
      <c r="AH19" s="160" t="e">
        <f t="shared" si="5"/>
        <v>#DIV/0!</v>
      </c>
      <c r="AI19" s="104"/>
      <c r="AJ19" s="104"/>
      <c r="AK19" s="105">
        <f t="shared" si="6"/>
        <v>0.95</v>
      </c>
      <c r="AL19" s="106"/>
      <c r="AM19" s="118">
        <f aca="true" t="shared" si="9" ref="AM19:AM33">AL19/AK19</f>
        <v>0</v>
      </c>
      <c r="AN19" s="101"/>
      <c r="AO19" s="104"/>
      <c r="AP19" s="111"/>
      <c r="AQ19" s="105">
        <f t="shared" si="7"/>
        <v>0.95</v>
      </c>
      <c r="AR19" s="162">
        <f t="shared" si="8"/>
        <v>0</v>
      </c>
      <c r="AS19" s="112"/>
      <c r="AT19" s="101"/>
    </row>
    <row r="20" spans="1:46" s="113" customFormat="1" ht="72.75" customHeight="1" thickBot="1">
      <c r="A20" s="116">
        <v>4</v>
      </c>
      <c r="B20" s="102" t="s">
        <v>161</v>
      </c>
      <c r="C20" s="102" t="s">
        <v>189</v>
      </c>
      <c r="D20" s="137" t="s">
        <v>245</v>
      </c>
      <c r="E20" s="141">
        <v>0.02</v>
      </c>
      <c r="F20" s="114" t="s">
        <v>104</v>
      </c>
      <c r="G20" s="120" t="s">
        <v>148</v>
      </c>
      <c r="H20" s="120" t="s">
        <v>154</v>
      </c>
      <c r="I20" s="144" t="s">
        <v>144</v>
      </c>
      <c r="J20" s="114" t="s">
        <v>41</v>
      </c>
      <c r="K20" s="114" t="s">
        <v>152</v>
      </c>
      <c r="L20" s="158">
        <v>0</v>
      </c>
      <c r="M20" s="142">
        <v>0</v>
      </c>
      <c r="N20" s="142">
        <v>0.2</v>
      </c>
      <c r="O20" s="142">
        <v>0.4</v>
      </c>
      <c r="P20" s="143">
        <v>0.4</v>
      </c>
      <c r="Q20" s="121" t="s">
        <v>45</v>
      </c>
      <c r="R20" s="120" t="s">
        <v>157</v>
      </c>
      <c r="S20" s="137" t="s">
        <v>142</v>
      </c>
      <c r="T20" s="132" t="s">
        <v>157</v>
      </c>
      <c r="U20" s="114" t="s">
        <v>63</v>
      </c>
      <c r="V20" s="105">
        <f t="shared" si="0"/>
        <v>0</v>
      </c>
      <c r="W20" s="104"/>
      <c r="X20" s="160" t="e">
        <f t="shared" si="1"/>
        <v>#DIV/0!</v>
      </c>
      <c r="Y20" s="108"/>
      <c r="Z20" s="108"/>
      <c r="AA20" s="109">
        <f t="shared" si="2"/>
        <v>0</v>
      </c>
      <c r="AB20" s="115"/>
      <c r="AC20" s="107" t="e">
        <f t="shared" si="3"/>
        <v>#DIV/0!</v>
      </c>
      <c r="AD20" s="104"/>
      <c r="AE20" s="104"/>
      <c r="AF20" s="105">
        <f t="shared" si="4"/>
        <v>0.2</v>
      </c>
      <c r="AG20" s="104"/>
      <c r="AH20" s="160">
        <f t="shared" si="5"/>
        <v>0</v>
      </c>
      <c r="AI20" s="104"/>
      <c r="AJ20" s="104"/>
      <c r="AK20" s="105">
        <f t="shared" si="6"/>
        <v>0.4</v>
      </c>
      <c r="AL20" s="106"/>
      <c r="AM20" s="118">
        <f t="shared" si="9"/>
        <v>0</v>
      </c>
      <c r="AN20" s="101"/>
      <c r="AO20" s="104"/>
      <c r="AP20" s="111"/>
      <c r="AQ20" s="105">
        <f t="shared" si="7"/>
        <v>0.4</v>
      </c>
      <c r="AR20" s="163">
        <f t="shared" si="8"/>
        <v>0</v>
      </c>
      <c r="AS20" s="112"/>
      <c r="AT20" s="101"/>
    </row>
    <row r="21" spans="1:46" s="113" customFormat="1" ht="84.75" customHeight="1" thickBot="1">
      <c r="A21" s="116">
        <v>5</v>
      </c>
      <c r="B21" s="102" t="s">
        <v>161</v>
      </c>
      <c r="C21" s="102" t="s">
        <v>189</v>
      </c>
      <c r="D21" s="137" t="s">
        <v>223</v>
      </c>
      <c r="E21" s="141">
        <v>0.06</v>
      </c>
      <c r="F21" s="114" t="s">
        <v>104</v>
      </c>
      <c r="G21" s="120" t="s">
        <v>149</v>
      </c>
      <c r="H21" s="120" t="s">
        <v>155</v>
      </c>
      <c r="I21" s="144" t="s">
        <v>145</v>
      </c>
      <c r="J21" s="114" t="s">
        <v>41</v>
      </c>
      <c r="K21" s="114" t="s">
        <v>152</v>
      </c>
      <c r="L21" s="142">
        <v>0.1</v>
      </c>
      <c r="M21" s="142">
        <v>0.2</v>
      </c>
      <c r="N21" s="142">
        <v>0.4</v>
      </c>
      <c r="O21" s="142">
        <v>0.5</v>
      </c>
      <c r="P21" s="143">
        <v>0.5</v>
      </c>
      <c r="Q21" s="121" t="s">
        <v>45</v>
      </c>
      <c r="R21" s="120" t="s">
        <v>157</v>
      </c>
      <c r="S21" s="137" t="s">
        <v>142</v>
      </c>
      <c r="T21" s="132" t="s">
        <v>157</v>
      </c>
      <c r="U21" s="114" t="s">
        <v>63</v>
      </c>
      <c r="V21" s="105">
        <f t="shared" si="0"/>
        <v>0.1</v>
      </c>
      <c r="W21" s="106"/>
      <c r="X21" s="160" t="e">
        <f t="shared" si="1"/>
        <v>#DIV/0!</v>
      </c>
      <c r="Y21" s="108"/>
      <c r="Z21" s="108"/>
      <c r="AA21" s="109">
        <f t="shared" si="2"/>
        <v>0.2</v>
      </c>
      <c r="AB21" s="119"/>
      <c r="AC21" s="107">
        <f t="shared" si="3"/>
        <v>0</v>
      </c>
      <c r="AD21" s="104"/>
      <c r="AE21" s="104"/>
      <c r="AF21" s="105">
        <f t="shared" si="4"/>
        <v>0.4</v>
      </c>
      <c r="AG21" s="104"/>
      <c r="AH21" s="160">
        <f t="shared" si="5"/>
        <v>0</v>
      </c>
      <c r="AI21" s="104"/>
      <c r="AJ21" s="104"/>
      <c r="AK21" s="105">
        <f t="shared" si="6"/>
        <v>0.5</v>
      </c>
      <c r="AL21" s="106"/>
      <c r="AM21" s="118">
        <f t="shared" si="9"/>
        <v>0</v>
      </c>
      <c r="AN21" s="101"/>
      <c r="AO21" s="104"/>
      <c r="AP21" s="111"/>
      <c r="AQ21" s="105">
        <f t="shared" si="7"/>
        <v>0.5</v>
      </c>
      <c r="AR21" s="163">
        <f t="shared" si="8"/>
        <v>0</v>
      </c>
      <c r="AS21" s="112"/>
      <c r="AT21" s="101"/>
    </row>
    <row r="22" spans="1:46" s="113" customFormat="1" ht="71.25" customHeight="1" thickBot="1">
      <c r="A22" s="116">
        <v>6</v>
      </c>
      <c r="B22" s="102" t="s">
        <v>161</v>
      </c>
      <c r="C22" s="102" t="s">
        <v>189</v>
      </c>
      <c r="D22" s="137" t="s">
        <v>246</v>
      </c>
      <c r="E22" s="141">
        <v>0.04</v>
      </c>
      <c r="F22" s="114" t="s">
        <v>104</v>
      </c>
      <c r="G22" s="120" t="s">
        <v>150</v>
      </c>
      <c r="H22" s="120" t="s">
        <v>156</v>
      </c>
      <c r="I22" s="144" t="s">
        <v>146</v>
      </c>
      <c r="J22" s="114" t="s">
        <v>41</v>
      </c>
      <c r="K22" s="114" t="s">
        <v>152</v>
      </c>
      <c r="L22" s="142">
        <v>0.05</v>
      </c>
      <c r="M22" s="142">
        <v>0.2</v>
      </c>
      <c r="N22" s="142">
        <v>0.3</v>
      </c>
      <c r="O22" s="142">
        <v>0.5</v>
      </c>
      <c r="P22" s="143">
        <f>+O22</f>
        <v>0.5</v>
      </c>
      <c r="Q22" s="121" t="s">
        <v>45</v>
      </c>
      <c r="R22" s="120" t="s">
        <v>157</v>
      </c>
      <c r="S22" s="137" t="s">
        <v>142</v>
      </c>
      <c r="T22" s="132" t="s">
        <v>157</v>
      </c>
      <c r="U22" s="114" t="s">
        <v>63</v>
      </c>
      <c r="V22" s="105">
        <f t="shared" si="0"/>
        <v>0.05</v>
      </c>
      <c r="W22" s="104"/>
      <c r="X22" s="160" t="e">
        <f t="shared" si="1"/>
        <v>#DIV/0!</v>
      </c>
      <c r="Y22" s="108"/>
      <c r="Z22" s="108"/>
      <c r="AA22" s="109">
        <f t="shared" si="2"/>
        <v>0.2</v>
      </c>
      <c r="AB22" s="110"/>
      <c r="AC22" s="107">
        <f t="shared" si="3"/>
        <v>0</v>
      </c>
      <c r="AD22" s="104"/>
      <c r="AE22" s="104"/>
      <c r="AF22" s="105">
        <f t="shared" si="4"/>
        <v>0.3</v>
      </c>
      <c r="AG22" s="104"/>
      <c r="AH22" s="160">
        <f t="shared" si="5"/>
        <v>0</v>
      </c>
      <c r="AI22" s="104"/>
      <c r="AJ22" s="104"/>
      <c r="AK22" s="105">
        <f t="shared" si="6"/>
        <v>0.5</v>
      </c>
      <c r="AL22" s="106"/>
      <c r="AM22" s="118">
        <f t="shared" si="9"/>
        <v>0</v>
      </c>
      <c r="AN22" s="101"/>
      <c r="AO22" s="104"/>
      <c r="AP22" s="111"/>
      <c r="AQ22" s="105">
        <f t="shared" si="7"/>
        <v>0.5</v>
      </c>
      <c r="AR22" s="163">
        <f t="shared" si="8"/>
        <v>0</v>
      </c>
      <c r="AS22" s="112"/>
      <c r="AT22" s="101"/>
    </row>
    <row r="23" spans="1:46" s="113" customFormat="1" ht="75" customHeight="1" thickBot="1">
      <c r="A23" s="116">
        <v>7</v>
      </c>
      <c r="B23" s="102" t="s">
        <v>211</v>
      </c>
      <c r="C23" s="102" t="s">
        <v>197</v>
      </c>
      <c r="D23" s="120" t="s">
        <v>254</v>
      </c>
      <c r="E23" s="255">
        <v>0.06</v>
      </c>
      <c r="F23" s="121" t="s">
        <v>104</v>
      </c>
      <c r="G23" s="122" t="s">
        <v>190</v>
      </c>
      <c r="H23" s="122" t="s">
        <v>191</v>
      </c>
      <c r="I23" s="123">
        <v>7065</v>
      </c>
      <c r="J23" s="136" t="s">
        <v>39</v>
      </c>
      <c r="K23" s="136" t="s">
        <v>192</v>
      </c>
      <c r="L23" s="148"/>
      <c r="M23" s="148">
        <v>0.3</v>
      </c>
      <c r="N23" s="148"/>
      <c r="O23" s="148">
        <v>0.3</v>
      </c>
      <c r="P23" s="145">
        <v>0.6</v>
      </c>
      <c r="Q23" s="114" t="s">
        <v>46</v>
      </c>
      <c r="R23" s="125" t="s">
        <v>193</v>
      </c>
      <c r="S23" s="114" t="s">
        <v>194</v>
      </c>
      <c r="T23" s="114" t="s">
        <v>193</v>
      </c>
      <c r="U23" s="114" t="s">
        <v>64</v>
      </c>
      <c r="V23" s="105">
        <f t="shared" si="0"/>
        <v>0</v>
      </c>
      <c r="W23" s="126"/>
      <c r="X23" s="160" t="e">
        <f t="shared" si="1"/>
        <v>#DIV/0!</v>
      </c>
      <c r="Y23" s="127"/>
      <c r="Z23" s="127"/>
      <c r="AA23" s="109">
        <f t="shared" si="2"/>
        <v>0.3</v>
      </c>
      <c r="AB23" s="128"/>
      <c r="AC23" s="107">
        <f t="shared" si="3"/>
        <v>0</v>
      </c>
      <c r="AD23" s="126"/>
      <c r="AE23" s="126"/>
      <c r="AF23" s="105">
        <f t="shared" si="4"/>
        <v>0</v>
      </c>
      <c r="AG23" s="126"/>
      <c r="AH23" s="160" t="e">
        <f t="shared" si="5"/>
        <v>#DIV/0!</v>
      </c>
      <c r="AI23" s="126"/>
      <c r="AJ23" s="126"/>
      <c r="AK23" s="105">
        <f t="shared" si="6"/>
        <v>0.3</v>
      </c>
      <c r="AL23" s="129"/>
      <c r="AM23" s="118">
        <f t="shared" si="9"/>
        <v>0</v>
      </c>
      <c r="AN23" s="103"/>
      <c r="AO23" s="104"/>
      <c r="AP23" s="111"/>
      <c r="AQ23" s="105">
        <f t="shared" si="7"/>
        <v>0.6</v>
      </c>
      <c r="AR23" s="164">
        <f t="shared" si="8"/>
        <v>0</v>
      </c>
      <c r="AS23" s="130"/>
      <c r="AT23" s="103"/>
    </row>
    <row r="24" spans="1:46" s="113" customFormat="1" ht="75" customHeight="1" thickBot="1">
      <c r="A24" s="116">
        <v>8</v>
      </c>
      <c r="B24" s="102" t="s">
        <v>211</v>
      </c>
      <c r="C24" s="102" t="s">
        <v>197</v>
      </c>
      <c r="D24" s="120" t="s">
        <v>255</v>
      </c>
      <c r="E24" s="255">
        <v>0.06</v>
      </c>
      <c r="F24" s="121" t="s">
        <v>104</v>
      </c>
      <c r="G24" s="122" t="s">
        <v>190</v>
      </c>
      <c r="H24" s="122" t="s">
        <v>195</v>
      </c>
      <c r="I24" s="123">
        <v>1971</v>
      </c>
      <c r="J24" s="136" t="s">
        <v>39</v>
      </c>
      <c r="K24" s="136" t="s">
        <v>192</v>
      </c>
      <c r="L24" s="148"/>
      <c r="M24" s="148">
        <v>0.3</v>
      </c>
      <c r="N24" s="148"/>
      <c r="O24" s="148">
        <v>0.3</v>
      </c>
      <c r="P24" s="145">
        <v>0.6</v>
      </c>
      <c r="Q24" s="114" t="s">
        <v>46</v>
      </c>
      <c r="R24" s="125" t="s">
        <v>193</v>
      </c>
      <c r="S24" s="114" t="s">
        <v>194</v>
      </c>
      <c r="T24" s="114" t="s">
        <v>196</v>
      </c>
      <c r="U24" s="114" t="s">
        <v>64</v>
      </c>
      <c r="V24" s="105">
        <f t="shared" si="0"/>
        <v>0</v>
      </c>
      <c r="W24" s="126"/>
      <c r="X24" s="160" t="e">
        <f t="shared" si="1"/>
        <v>#DIV/0!</v>
      </c>
      <c r="Y24" s="127"/>
      <c r="Z24" s="127"/>
      <c r="AA24" s="109">
        <f t="shared" si="2"/>
        <v>0.3</v>
      </c>
      <c r="AB24" s="128"/>
      <c r="AC24" s="107">
        <f t="shared" si="3"/>
        <v>0</v>
      </c>
      <c r="AD24" s="126"/>
      <c r="AE24" s="126"/>
      <c r="AF24" s="105">
        <f t="shared" si="4"/>
        <v>0</v>
      </c>
      <c r="AG24" s="126"/>
      <c r="AH24" s="160" t="e">
        <f t="shared" si="5"/>
        <v>#DIV/0!</v>
      </c>
      <c r="AI24" s="126"/>
      <c r="AJ24" s="126"/>
      <c r="AK24" s="105">
        <f t="shared" si="6"/>
        <v>0.3</v>
      </c>
      <c r="AL24" s="129"/>
      <c r="AM24" s="118">
        <f t="shared" si="9"/>
        <v>0</v>
      </c>
      <c r="AN24" s="103"/>
      <c r="AO24" s="104"/>
      <c r="AP24" s="111"/>
      <c r="AQ24" s="105">
        <f t="shared" si="7"/>
        <v>0.6</v>
      </c>
      <c r="AR24" s="164">
        <f t="shared" si="8"/>
        <v>0</v>
      </c>
      <c r="AS24" s="130"/>
      <c r="AT24" s="103"/>
    </row>
    <row r="25" spans="1:46" s="113" customFormat="1" ht="75" customHeight="1" thickBot="1">
      <c r="A25" s="116">
        <v>9</v>
      </c>
      <c r="B25" s="102" t="s">
        <v>211</v>
      </c>
      <c r="C25" s="102" t="s">
        <v>197</v>
      </c>
      <c r="D25" s="134" t="s">
        <v>219</v>
      </c>
      <c r="E25" s="141">
        <v>0.08</v>
      </c>
      <c r="F25" s="124" t="s">
        <v>104</v>
      </c>
      <c r="G25" s="120" t="s">
        <v>198</v>
      </c>
      <c r="H25" s="120" t="s">
        <v>199</v>
      </c>
      <c r="I25" s="121">
        <v>61</v>
      </c>
      <c r="J25" s="136" t="s">
        <v>39</v>
      </c>
      <c r="K25" s="136" t="s">
        <v>200</v>
      </c>
      <c r="L25" s="149">
        <v>8</v>
      </c>
      <c r="M25" s="149">
        <v>12</v>
      </c>
      <c r="N25" s="149">
        <v>12</v>
      </c>
      <c r="O25" s="149">
        <v>10</v>
      </c>
      <c r="P25" s="151">
        <f>SUM(L25:O25)</f>
        <v>42</v>
      </c>
      <c r="Q25" s="114" t="s">
        <v>46</v>
      </c>
      <c r="R25" s="132" t="s">
        <v>201</v>
      </c>
      <c r="S25" s="114" t="s">
        <v>194</v>
      </c>
      <c r="T25" s="124" t="s">
        <v>202</v>
      </c>
      <c r="U25" s="114" t="s">
        <v>64</v>
      </c>
      <c r="V25" s="156">
        <f t="shared" si="0"/>
        <v>8</v>
      </c>
      <c r="W25" s="126"/>
      <c r="X25" s="160" t="e">
        <f t="shared" si="1"/>
        <v>#DIV/0!</v>
      </c>
      <c r="Y25" s="127"/>
      <c r="Z25" s="127"/>
      <c r="AA25" s="154">
        <f>M25</f>
        <v>12</v>
      </c>
      <c r="AB25" s="128"/>
      <c r="AC25" s="107">
        <f t="shared" si="3"/>
        <v>0</v>
      </c>
      <c r="AD25" s="126"/>
      <c r="AE25" s="126"/>
      <c r="AF25" s="155">
        <f>N25</f>
        <v>12</v>
      </c>
      <c r="AG25" s="126"/>
      <c r="AH25" s="160">
        <f t="shared" si="5"/>
        <v>0</v>
      </c>
      <c r="AI25" s="126"/>
      <c r="AJ25" s="126"/>
      <c r="AK25" s="155">
        <f>O25</f>
        <v>10</v>
      </c>
      <c r="AL25" s="129"/>
      <c r="AM25" s="118">
        <f t="shared" si="9"/>
        <v>0</v>
      </c>
      <c r="AN25" s="103"/>
      <c r="AO25" s="104"/>
      <c r="AP25" s="111"/>
      <c r="AQ25" s="156">
        <f t="shared" si="7"/>
        <v>42</v>
      </c>
      <c r="AR25" s="164">
        <f>SUM(W25+AB25+AG25+AL25)</f>
        <v>0</v>
      </c>
      <c r="AS25" s="130"/>
      <c r="AT25" s="103"/>
    </row>
    <row r="26" spans="1:46" s="113" customFormat="1" ht="75" customHeight="1" thickBot="1">
      <c r="A26" s="116">
        <v>10</v>
      </c>
      <c r="B26" s="102" t="s">
        <v>211</v>
      </c>
      <c r="C26" s="102" t="s">
        <v>197</v>
      </c>
      <c r="D26" s="134" t="s">
        <v>220</v>
      </c>
      <c r="E26" s="141">
        <v>0.08</v>
      </c>
      <c r="F26" s="124" t="s">
        <v>104</v>
      </c>
      <c r="G26" s="120" t="s">
        <v>247</v>
      </c>
      <c r="H26" s="120" t="s">
        <v>248</v>
      </c>
      <c r="I26" s="121">
        <v>28</v>
      </c>
      <c r="J26" s="150" t="s">
        <v>39</v>
      </c>
      <c r="K26" s="136" t="s">
        <v>203</v>
      </c>
      <c r="L26" s="149">
        <v>4</v>
      </c>
      <c r="M26" s="149">
        <v>8</v>
      </c>
      <c r="N26" s="149">
        <v>8</v>
      </c>
      <c r="O26" s="149">
        <v>4</v>
      </c>
      <c r="P26" s="151">
        <f>SUM(L26:O26)</f>
        <v>24</v>
      </c>
      <c r="Q26" s="114" t="s">
        <v>46</v>
      </c>
      <c r="R26" s="132" t="s">
        <v>201</v>
      </c>
      <c r="S26" s="114" t="s">
        <v>194</v>
      </c>
      <c r="T26" s="124" t="s">
        <v>202</v>
      </c>
      <c r="U26" s="114" t="s">
        <v>64</v>
      </c>
      <c r="V26" s="156">
        <f t="shared" si="0"/>
        <v>4</v>
      </c>
      <c r="W26" s="126"/>
      <c r="X26" s="160" t="e">
        <f t="shared" si="1"/>
        <v>#DIV/0!</v>
      </c>
      <c r="Y26" s="127"/>
      <c r="Z26" s="127"/>
      <c r="AA26" s="154">
        <f aca="true" t="shared" si="10" ref="AA26:AA33">M26</f>
        <v>8</v>
      </c>
      <c r="AB26" s="128"/>
      <c r="AC26" s="107">
        <f t="shared" si="3"/>
        <v>0</v>
      </c>
      <c r="AD26" s="126"/>
      <c r="AE26" s="126"/>
      <c r="AF26" s="155">
        <f aca="true" t="shared" si="11" ref="AF26:AF33">N26</f>
        <v>8</v>
      </c>
      <c r="AG26" s="126"/>
      <c r="AH26" s="160">
        <f t="shared" si="5"/>
        <v>0</v>
      </c>
      <c r="AI26" s="126"/>
      <c r="AJ26" s="126"/>
      <c r="AK26" s="155">
        <f aca="true" t="shared" si="12" ref="AK26:AK33">O26</f>
        <v>4</v>
      </c>
      <c r="AL26" s="129"/>
      <c r="AM26" s="118">
        <f t="shared" si="9"/>
        <v>0</v>
      </c>
      <c r="AN26" s="103"/>
      <c r="AO26" s="104"/>
      <c r="AP26" s="111"/>
      <c r="AQ26" s="156">
        <f t="shared" si="7"/>
        <v>24</v>
      </c>
      <c r="AR26" s="164">
        <f>SUM(W26+AB26+AG26+AL26)</f>
        <v>0</v>
      </c>
      <c r="AS26" s="130"/>
      <c r="AT26" s="103"/>
    </row>
    <row r="27" spans="1:46" s="113" customFormat="1" ht="75" customHeight="1" thickBot="1">
      <c r="A27" s="116">
        <v>11</v>
      </c>
      <c r="B27" s="102" t="s">
        <v>211</v>
      </c>
      <c r="C27" s="102" t="s">
        <v>197</v>
      </c>
      <c r="D27" s="134" t="s">
        <v>221</v>
      </c>
      <c r="E27" s="141">
        <v>0.08</v>
      </c>
      <c r="F27" s="124" t="s">
        <v>104</v>
      </c>
      <c r="G27" s="183" t="s">
        <v>252</v>
      </c>
      <c r="H27" s="120" t="s">
        <v>249</v>
      </c>
      <c r="I27" s="114">
        <v>62</v>
      </c>
      <c r="J27" s="150" t="s">
        <v>39</v>
      </c>
      <c r="K27" s="150" t="s">
        <v>204</v>
      </c>
      <c r="L27" s="149">
        <v>4</v>
      </c>
      <c r="M27" s="149">
        <v>8</v>
      </c>
      <c r="N27" s="149">
        <v>8</v>
      </c>
      <c r="O27" s="149">
        <v>4</v>
      </c>
      <c r="P27" s="151">
        <f>SUM(L27:O27)</f>
        <v>24</v>
      </c>
      <c r="Q27" s="149" t="s">
        <v>46</v>
      </c>
      <c r="R27" s="132" t="s">
        <v>201</v>
      </c>
      <c r="S27" s="114" t="s">
        <v>194</v>
      </c>
      <c r="T27" s="124" t="s">
        <v>202</v>
      </c>
      <c r="U27" s="114" t="s">
        <v>64</v>
      </c>
      <c r="V27" s="156">
        <f t="shared" si="0"/>
        <v>4</v>
      </c>
      <c r="W27" s="126"/>
      <c r="X27" s="160" t="e">
        <f t="shared" si="1"/>
        <v>#DIV/0!</v>
      </c>
      <c r="Y27" s="127"/>
      <c r="Z27" s="127"/>
      <c r="AA27" s="154">
        <f t="shared" si="10"/>
        <v>8</v>
      </c>
      <c r="AB27" s="128"/>
      <c r="AC27" s="107">
        <f t="shared" si="3"/>
        <v>0</v>
      </c>
      <c r="AD27" s="126"/>
      <c r="AE27" s="126"/>
      <c r="AF27" s="155">
        <f t="shared" si="11"/>
        <v>8</v>
      </c>
      <c r="AG27" s="126"/>
      <c r="AH27" s="160">
        <f t="shared" si="5"/>
        <v>0</v>
      </c>
      <c r="AI27" s="126"/>
      <c r="AJ27" s="126"/>
      <c r="AK27" s="155">
        <f t="shared" si="12"/>
        <v>4</v>
      </c>
      <c r="AL27" s="129"/>
      <c r="AM27" s="118">
        <f t="shared" si="9"/>
        <v>0</v>
      </c>
      <c r="AN27" s="103"/>
      <c r="AO27" s="104"/>
      <c r="AP27" s="111"/>
      <c r="AQ27" s="161">
        <f t="shared" si="7"/>
        <v>24</v>
      </c>
      <c r="AR27" s="164">
        <f>SUM(W27+AB27+AG27+AL27)</f>
        <v>0</v>
      </c>
      <c r="AS27" s="130"/>
      <c r="AT27" s="103"/>
    </row>
    <row r="28" spans="1:46" s="113" customFormat="1" ht="96.75" customHeight="1" thickBot="1">
      <c r="A28" s="116">
        <v>12</v>
      </c>
      <c r="B28" s="102" t="s">
        <v>212</v>
      </c>
      <c r="C28" s="102" t="s">
        <v>209</v>
      </c>
      <c r="D28" s="134" t="s">
        <v>251</v>
      </c>
      <c r="E28" s="141">
        <v>0.06</v>
      </c>
      <c r="F28" s="132" t="s">
        <v>104</v>
      </c>
      <c r="G28" s="131" t="s">
        <v>250</v>
      </c>
      <c r="H28" s="131" t="s">
        <v>205</v>
      </c>
      <c r="I28" s="125">
        <v>0.61</v>
      </c>
      <c r="J28" s="150" t="s">
        <v>40</v>
      </c>
      <c r="K28" s="136" t="s">
        <v>206</v>
      </c>
      <c r="L28" s="148">
        <v>1</v>
      </c>
      <c r="M28" s="148">
        <v>1</v>
      </c>
      <c r="N28" s="148">
        <v>1</v>
      </c>
      <c r="O28" s="148">
        <v>1</v>
      </c>
      <c r="P28" s="145">
        <f>SUM(L28:O28)/4</f>
        <v>1</v>
      </c>
      <c r="Q28" s="114" t="s">
        <v>46</v>
      </c>
      <c r="R28" s="132" t="s">
        <v>207</v>
      </c>
      <c r="S28" s="114" t="s">
        <v>194</v>
      </c>
      <c r="T28" s="132" t="s">
        <v>208</v>
      </c>
      <c r="U28" s="114" t="s">
        <v>64</v>
      </c>
      <c r="V28" s="105">
        <f t="shared" si="0"/>
        <v>1</v>
      </c>
      <c r="W28" s="126"/>
      <c r="X28" s="160" t="e">
        <f t="shared" si="1"/>
        <v>#DIV/0!</v>
      </c>
      <c r="Y28" s="127"/>
      <c r="Z28" s="127"/>
      <c r="AA28" s="154">
        <f t="shared" si="10"/>
        <v>1</v>
      </c>
      <c r="AB28" s="128"/>
      <c r="AC28" s="107">
        <f t="shared" si="3"/>
        <v>0</v>
      </c>
      <c r="AD28" s="126"/>
      <c r="AE28" s="126"/>
      <c r="AF28" s="155">
        <f t="shared" si="11"/>
        <v>1</v>
      </c>
      <c r="AG28" s="126"/>
      <c r="AH28" s="160">
        <f t="shared" si="5"/>
        <v>0</v>
      </c>
      <c r="AI28" s="126"/>
      <c r="AJ28" s="126"/>
      <c r="AK28" s="155">
        <f t="shared" si="12"/>
        <v>1</v>
      </c>
      <c r="AL28" s="129"/>
      <c r="AM28" s="118">
        <f t="shared" si="9"/>
        <v>0</v>
      </c>
      <c r="AN28" s="103"/>
      <c r="AO28" s="104"/>
      <c r="AP28" s="111"/>
      <c r="AQ28" s="105">
        <f t="shared" si="7"/>
        <v>1</v>
      </c>
      <c r="AR28" s="164">
        <f>SUM(W28+AB28+AG28+AL28)/4</f>
        <v>0</v>
      </c>
      <c r="AS28" s="130"/>
      <c r="AT28" s="103"/>
    </row>
    <row r="29" spans="1:46" s="113" customFormat="1" ht="75" customHeight="1" thickBot="1">
      <c r="A29" s="116">
        <v>13</v>
      </c>
      <c r="B29" s="102" t="s">
        <v>161</v>
      </c>
      <c r="C29" s="102" t="s">
        <v>162</v>
      </c>
      <c r="D29" s="134" t="s">
        <v>163</v>
      </c>
      <c r="E29" s="135">
        <v>0.04</v>
      </c>
      <c r="F29" s="136" t="s">
        <v>105</v>
      </c>
      <c r="G29" s="137" t="s">
        <v>164</v>
      </c>
      <c r="H29" s="137" t="s">
        <v>165</v>
      </c>
      <c r="I29" s="136"/>
      <c r="J29" s="136" t="s">
        <v>39</v>
      </c>
      <c r="K29" s="137" t="s">
        <v>166</v>
      </c>
      <c r="L29" s="136">
        <v>0</v>
      </c>
      <c r="M29" s="136">
        <v>0</v>
      </c>
      <c r="N29" s="136">
        <v>1</v>
      </c>
      <c r="O29" s="136">
        <v>0</v>
      </c>
      <c r="P29" s="152">
        <f>+SUM(L29:O29)</f>
        <v>1</v>
      </c>
      <c r="Q29" s="114" t="s">
        <v>46</v>
      </c>
      <c r="R29" s="114" t="s">
        <v>167</v>
      </c>
      <c r="S29" s="114" t="s">
        <v>168</v>
      </c>
      <c r="T29" s="121" t="s">
        <v>169</v>
      </c>
      <c r="U29" s="114" t="s">
        <v>64</v>
      </c>
      <c r="V29" s="157">
        <f t="shared" si="0"/>
        <v>0</v>
      </c>
      <c r="W29" s="126"/>
      <c r="X29" s="160" t="e">
        <f t="shared" si="1"/>
        <v>#DIV/0!</v>
      </c>
      <c r="Y29" s="127"/>
      <c r="Z29" s="127"/>
      <c r="AA29" s="154">
        <f t="shared" si="10"/>
        <v>0</v>
      </c>
      <c r="AB29" s="128"/>
      <c r="AC29" s="107" t="e">
        <f t="shared" si="3"/>
        <v>#DIV/0!</v>
      </c>
      <c r="AD29" s="126"/>
      <c r="AE29" s="126"/>
      <c r="AF29" s="155">
        <f t="shared" si="11"/>
        <v>1</v>
      </c>
      <c r="AG29" s="126"/>
      <c r="AH29" s="160">
        <f t="shared" si="5"/>
        <v>0</v>
      </c>
      <c r="AI29" s="126"/>
      <c r="AJ29" s="126"/>
      <c r="AK29" s="155">
        <f t="shared" si="12"/>
        <v>0</v>
      </c>
      <c r="AL29" s="129"/>
      <c r="AM29" s="118" t="e">
        <f t="shared" si="9"/>
        <v>#DIV/0!</v>
      </c>
      <c r="AN29" s="103"/>
      <c r="AO29" s="104"/>
      <c r="AP29" s="111"/>
      <c r="AQ29" s="105">
        <f t="shared" si="7"/>
        <v>1</v>
      </c>
      <c r="AR29" s="164">
        <f>SUM(W29+AB29+AG29+AL29)</f>
        <v>0</v>
      </c>
      <c r="AS29" s="130"/>
      <c r="AT29" s="103"/>
    </row>
    <row r="30" spans="1:46" s="113" customFormat="1" ht="75" customHeight="1" thickBot="1">
      <c r="A30" s="116">
        <v>14</v>
      </c>
      <c r="B30" s="102" t="s">
        <v>161</v>
      </c>
      <c r="C30" s="102" t="s">
        <v>162</v>
      </c>
      <c r="D30" s="134" t="s">
        <v>170</v>
      </c>
      <c r="E30" s="135">
        <v>0.04</v>
      </c>
      <c r="F30" s="136" t="s">
        <v>105</v>
      </c>
      <c r="G30" s="137" t="s">
        <v>171</v>
      </c>
      <c r="H30" s="137" t="s">
        <v>216</v>
      </c>
      <c r="I30" s="136"/>
      <c r="J30" s="136" t="s">
        <v>40</v>
      </c>
      <c r="K30" s="137" t="s">
        <v>172</v>
      </c>
      <c r="L30" s="147">
        <v>1</v>
      </c>
      <c r="M30" s="147">
        <v>1</v>
      </c>
      <c r="N30" s="147">
        <v>1</v>
      </c>
      <c r="O30" s="147">
        <v>1</v>
      </c>
      <c r="P30" s="152">
        <f>SUM(L30:O30)/4</f>
        <v>1</v>
      </c>
      <c r="Q30" s="114" t="s">
        <v>46</v>
      </c>
      <c r="R30" s="114" t="s">
        <v>173</v>
      </c>
      <c r="S30" s="114" t="s">
        <v>168</v>
      </c>
      <c r="T30" s="114" t="s">
        <v>174</v>
      </c>
      <c r="U30" s="114" t="s">
        <v>63</v>
      </c>
      <c r="V30" s="105">
        <f t="shared" si="0"/>
        <v>1</v>
      </c>
      <c r="W30" s="126"/>
      <c r="X30" s="160" t="e">
        <f t="shared" si="1"/>
        <v>#DIV/0!</v>
      </c>
      <c r="Y30" s="127"/>
      <c r="Z30" s="127"/>
      <c r="AA30" s="154">
        <f t="shared" si="10"/>
        <v>1</v>
      </c>
      <c r="AB30" s="128"/>
      <c r="AC30" s="107">
        <f t="shared" si="3"/>
        <v>0</v>
      </c>
      <c r="AD30" s="126"/>
      <c r="AE30" s="126"/>
      <c r="AF30" s="155">
        <f t="shared" si="11"/>
        <v>1</v>
      </c>
      <c r="AG30" s="126"/>
      <c r="AH30" s="160">
        <f t="shared" si="5"/>
        <v>0</v>
      </c>
      <c r="AI30" s="126"/>
      <c r="AJ30" s="126"/>
      <c r="AK30" s="155">
        <f t="shared" si="12"/>
        <v>1</v>
      </c>
      <c r="AL30" s="129"/>
      <c r="AM30" s="118">
        <f t="shared" si="9"/>
        <v>0</v>
      </c>
      <c r="AN30" s="103"/>
      <c r="AO30" s="104"/>
      <c r="AP30" s="111"/>
      <c r="AQ30" s="105">
        <f t="shared" si="7"/>
        <v>1</v>
      </c>
      <c r="AR30" s="164">
        <f>SUM(W30+AB30+AG30+AL30)/4</f>
        <v>0</v>
      </c>
      <c r="AS30" s="130"/>
      <c r="AT30" s="103"/>
    </row>
    <row r="31" spans="1:46" s="113" customFormat="1" ht="168.75" customHeight="1" thickBot="1">
      <c r="A31" s="116">
        <v>15</v>
      </c>
      <c r="B31" s="102" t="s">
        <v>161</v>
      </c>
      <c r="C31" s="102" t="s">
        <v>162</v>
      </c>
      <c r="D31" s="134" t="s">
        <v>213</v>
      </c>
      <c r="E31" s="135">
        <v>0.04</v>
      </c>
      <c r="F31" s="136" t="s">
        <v>105</v>
      </c>
      <c r="G31" s="134" t="s">
        <v>214</v>
      </c>
      <c r="H31" s="134" t="s">
        <v>215</v>
      </c>
      <c r="I31" s="136" t="s">
        <v>224</v>
      </c>
      <c r="J31" s="136" t="s">
        <v>42</v>
      </c>
      <c r="K31" s="134" t="s">
        <v>175</v>
      </c>
      <c r="L31" s="147">
        <v>1</v>
      </c>
      <c r="M31" s="147">
        <v>0</v>
      </c>
      <c r="N31" s="147">
        <v>0</v>
      </c>
      <c r="O31" s="147">
        <v>0</v>
      </c>
      <c r="P31" s="152">
        <f>SUM(L31:O31)</f>
        <v>1</v>
      </c>
      <c r="Q31" s="114" t="s">
        <v>46</v>
      </c>
      <c r="R31" s="114" t="s">
        <v>176</v>
      </c>
      <c r="S31" s="114" t="s">
        <v>168</v>
      </c>
      <c r="T31" s="114" t="s">
        <v>177</v>
      </c>
      <c r="U31" s="114" t="s">
        <v>63</v>
      </c>
      <c r="V31" s="105">
        <f t="shared" si="0"/>
        <v>1</v>
      </c>
      <c r="W31" s="126"/>
      <c r="X31" s="160" t="e">
        <f t="shared" si="1"/>
        <v>#DIV/0!</v>
      </c>
      <c r="Y31" s="127"/>
      <c r="Z31" s="127"/>
      <c r="AA31" s="154">
        <f t="shared" si="10"/>
        <v>0</v>
      </c>
      <c r="AB31" s="128"/>
      <c r="AC31" s="107" t="e">
        <f t="shared" si="3"/>
        <v>#DIV/0!</v>
      </c>
      <c r="AD31" s="126"/>
      <c r="AE31" s="126"/>
      <c r="AF31" s="155">
        <f t="shared" si="11"/>
        <v>0</v>
      </c>
      <c r="AG31" s="126"/>
      <c r="AH31" s="160" t="e">
        <f t="shared" si="5"/>
        <v>#DIV/0!</v>
      </c>
      <c r="AI31" s="126"/>
      <c r="AJ31" s="126"/>
      <c r="AK31" s="155">
        <f t="shared" si="12"/>
        <v>0</v>
      </c>
      <c r="AL31" s="129"/>
      <c r="AM31" s="118" t="e">
        <f t="shared" si="9"/>
        <v>#DIV/0!</v>
      </c>
      <c r="AN31" s="103"/>
      <c r="AO31" s="104"/>
      <c r="AP31" s="111"/>
      <c r="AQ31" s="105">
        <f t="shared" si="7"/>
        <v>1</v>
      </c>
      <c r="AR31" s="164">
        <f>SUM(W31+AB31+AG31+AL31)/4</f>
        <v>0</v>
      </c>
      <c r="AS31" s="130"/>
      <c r="AT31" s="103"/>
    </row>
    <row r="32" spans="1:46" s="113" customFormat="1" ht="75" customHeight="1" thickBot="1">
      <c r="A32" s="116">
        <v>16</v>
      </c>
      <c r="B32" s="102" t="s">
        <v>161</v>
      </c>
      <c r="C32" s="102" t="s">
        <v>162</v>
      </c>
      <c r="D32" s="133" t="s">
        <v>178</v>
      </c>
      <c r="E32" s="135">
        <v>0.04</v>
      </c>
      <c r="F32" s="114" t="s">
        <v>105</v>
      </c>
      <c r="G32" s="138" t="s">
        <v>179</v>
      </c>
      <c r="H32" s="133" t="s">
        <v>180</v>
      </c>
      <c r="I32" s="114"/>
      <c r="J32" s="114" t="s">
        <v>40</v>
      </c>
      <c r="K32" s="114" t="s">
        <v>181</v>
      </c>
      <c r="L32" s="125">
        <v>0</v>
      </c>
      <c r="M32" s="125">
        <v>0.7</v>
      </c>
      <c r="N32" s="125">
        <v>0</v>
      </c>
      <c r="O32" s="125">
        <v>0.7</v>
      </c>
      <c r="P32" s="152">
        <f>SUM(L32:O32)/2</f>
        <v>0.7</v>
      </c>
      <c r="Q32" s="114" t="s">
        <v>46</v>
      </c>
      <c r="R32" s="114" t="s">
        <v>182</v>
      </c>
      <c r="S32" s="114" t="s">
        <v>168</v>
      </c>
      <c r="T32" s="114" t="s">
        <v>183</v>
      </c>
      <c r="U32" s="114" t="s">
        <v>63</v>
      </c>
      <c r="V32" s="105">
        <f t="shared" si="0"/>
        <v>0</v>
      </c>
      <c r="W32" s="126"/>
      <c r="X32" s="160" t="e">
        <f t="shared" si="1"/>
        <v>#DIV/0!</v>
      </c>
      <c r="Y32" s="127"/>
      <c r="Z32" s="127"/>
      <c r="AA32" s="154">
        <f t="shared" si="10"/>
        <v>0.7</v>
      </c>
      <c r="AB32" s="128"/>
      <c r="AC32" s="107">
        <f t="shared" si="3"/>
        <v>0</v>
      </c>
      <c r="AD32" s="126"/>
      <c r="AE32" s="126"/>
      <c r="AF32" s="155">
        <f t="shared" si="11"/>
        <v>0</v>
      </c>
      <c r="AG32" s="126"/>
      <c r="AH32" s="160" t="e">
        <f t="shared" si="5"/>
        <v>#DIV/0!</v>
      </c>
      <c r="AI32" s="126"/>
      <c r="AJ32" s="126"/>
      <c r="AK32" s="155">
        <f t="shared" si="12"/>
        <v>0.7</v>
      </c>
      <c r="AL32" s="129"/>
      <c r="AM32" s="118">
        <f t="shared" si="9"/>
        <v>0</v>
      </c>
      <c r="AN32" s="103"/>
      <c r="AO32" s="104"/>
      <c r="AP32" s="111"/>
      <c r="AQ32" s="105">
        <f t="shared" si="7"/>
        <v>0.7</v>
      </c>
      <c r="AR32" s="164">
        <f>SUM(W32+AB32+AG32+AL32)</f>
        <v>0</v>
      </c>
      <c r="AS32" s="130"/>
      <c r="AT32" s="103"/>
    </row>
    <row r="33" spans="1:46" s="113" customFormat="1" ht="75" customHeight="1" thickBot="1">
      <c r="A33" s="116">
        <v>17</v>
      </c>
      <c r="B33" s="102" t="s">
        <v>161</v>
      </c>
      <c r="C33" s="102" t="s">
        <v>162</v>
      </c>
      <c r="D33" s="131" t="s">
        <v>184</v>
      </c>
      <c r="E33" s="135">
        <v>0.04</v>
      </c>
      <c r="F33" s="114" t="s">
        <v>105</v>
      </c>
      <c r="G33" s="132" t="s">
        <v>185</v>
      </c>
      <c r="H33" s="138" t="s">
        <v>186</v>
      </c>
      <c r="I33" s="114" t="s">
        <v>253</v>
      </c>
      <c r="J33" s="132" t="s">
        <v>40</v>
      </c>
      <c r="K33" s="114" t="s">
        <v>187</v>
      </c>
      <c r="L33" s="125">
        <v>0</v>
      </c>
      <c r="M33" s="125">
        <v>0.8</v>
      </c>
      <c r="N33" s="125">
        <v>0</v>
      </c>
      <c r="O33" s="125">
        <v>0.8</v>
      </c>
      <c r="P33" s="152">
        <f>SUM(L33:O33)/2</f>
        <v>0.8</v>
      </c>
      <c r="Q33" s="114" t="s">
        <v>46</v>
      </c>
      <c r="R33" s="114" t="s">
        <v>182</v>
      </c>
      <c r="S33" s="114" t="s">
        <v>168</v>
      </c>
      <c r="T33" s="114" t="s">
        <v>182</v>
      </c>
      <c r="U33" s="114" t="s">
        <v>64</v>
      </c>
      <c r="V33" s="105">
        <f t="shared" si="0"/>
        <v>0</v>
      </c>
      <c r="W33" s="126"/>
      <c r="X33" s="160" t="e">
        <f t="shared" si="1"/>
        <v>#DIV/0!</v>
      </c>
      <c r="Y33" s="127"/>
      <c r="Z33" s="127"/>
      <c r="AA33" s="154">
        <f t="shared" si="10"/>
        <v>0.8</v>
      </c>
      <c r="AB33" s="128"/>
      <c r="AC33" s="107">
        <f t="shared" si="3"/>
        <v>0</v>
      </c>
      <c r="AD33" s="126"/>
      <c r="AE33" s="126"/>
      <c r="AF33" s="155">
        <f t="shared" si="11"/>
        <v>0</v>
      </c>
      <c r="AG33" s="126"/>
      <c r="AH33" s="160" t="e">
        <f t="shared" si="5"/>
        <v>#DIV/0!</v>
      </c>
      <c r="AI33" s="126"/>
      <c r="AJ33" s="126"/>
      <c r="AK33" s="155">
        <f t="shared" si="12"/>
        <v>0.8</v>
      </c>
      <c r="AL33" s="129"/>
      <c r="AM33" s="118">
        <f t="shared" si="9"/>
        <v>0</v>
      </c>
      <c r="AN33" s="103"/>
      <c r="AO33" s="104"/>
      <c r="AP33" s="111"/>
      <c r="AQ33" s="105">
        <f t="shared" si="7"/>
        <v>0.8</v>
      </c>
      <c r="AR33" s="164">
        <f>SUM(W33+AB33+AG33+AL33)</f>
        <v>0</v>
      </c>
      <c r="AS33" s="130"/>
      <c r="AT33" s="103"/>
    </row>
    <row r="34" spans="1:46" ht="55.5" customHeight="1" thickBot="1">
      <c r="A34" s="74"/>
      <c r="B34" s="253" t="s">
        <v>101</v>
      </c>
      <c r="C34" s="254"/>
      <c r="D34" s="254"/>
      <c r="E34" s="146">
        <f>SUM(E17:E33)</f>
        <v>1</v>
      </c>
      <c r="F34" s="100"/>
      <c r="G34" s="139"/>
      <c r="H34" s="140"/>
      <c r="I34" s="140"/>
      <c r="J34" s="140"/>
      <c r="K34" s="140"/>
      <c r="L34" s="140"/>
      <c r="M34" s="140"/>
      <c r="N34" s="140"/>
      <c r="O34" s="140"/>
      <c r="P34" s="153"/>
      <c r="Q34" s="140"/>
      <c r="R34" s="140"/>
      <c r="S34" s="140"/>
      <c r="T34" s="140"/>
      <c r="U34" s="140"/>
      <c r="V34" s="221"/>
      <c r="W34" s="221"/>
      <c r="X34" s="76" t="e">
        <f>AVERAGE(X17:X22)</f>
        <v>#DIV/0!</v>
      </c>
      <c r="Y34" s="76"/>
      <c r="Z34" s="75"/>
      <c r="AA34" s="220"/>
      <c r="AB34" s="220"/>
      <c r="AC34" s="76" t="e">
        <f>AVERAGE(AC17:AC22)</f>
        <v>#DIV/0!</v>
      </c>
      <c r="AD34" s="76"/>
      <c r="AE34" s="75"/>
      <c r="AF34" s="221"/>
      <c r="AG34" s="221"/>
      <c r="AH34" s="76" t="e">
        <f>AVERAGE(AH17:AH22)</f>
        <v>#DIV/0!</v>
      </c>
      <c r="AI34" s="76"/>
      <c r="AJ34" s="77"/>
      <c r="AK34" s="222"/>
      <c r="AL34" s="222"/>
      <c r="AM34" s="76" t="e">
        <f>AVERAGE(AM17:AM22)</f>
        <v>#DIV/0!</v>
      </c>
      <c r="AN34" s="76"/>
      <c r="AO34" s="237" t="s">
        <v>102</v>
      </c>
      <c r="AP34" s="238"/>
      <c r="AQ34" s="239"/>
      <c r="AR34" s="78">
        <f>AVERAGE(AR17:AR26)</f>
        <v>0</v>
      </c>
      <c r="AS34" s="78"/>
      <c r="AT34" s="159"/>
    </row>
    <row r="35" spans="1:46" ht="15.75" customHeight="1">
      <c r="A35" s="2"/>
      <c r="B35" s="5"/>
      <c r="C35" s="5"/>
      <c r="D35" s="92"/>
      <c r="E35" s="5"/>
      <c r="F35" s="5"/>
      <c r="G35" s="5"/>
      <c r="H35" s="6"/>
      <c r="I35" s="6"/>
      <c r="J35" s="6"/>
      <c r="K35" s="6"/>
      <c r="L35" s="6"/>
      <c r="M35" s="6"/>
      <c r="N35" s="6"/>
      <c r="O35" s="6"/>
      <c r="P35" s="6"/>
      <c r="Q35" s="6"/>
      <c r="R35" s="6"/>
      <c r="S35" s="1"/>
      <c r="T35" s="1"/>
      <c r="U35" s="1"/>
      <c r="V35" s="213"/>
      <c r="W35" s="213"/>
      <c r="X35" s="45"/>
      <c r="Y35" s="9"/>
      <c r="Z35" s="9"/>
      <c r="AA35" s="213"/>
      <c r="AB35" s="213"/>
      <c r="AC35" s="45"/>
      <c r="AD35" s="9"/>
      <c r="AE35" s="9"/>
      <c r="AF35" s="213"/>
      <c r="AG35" s="213"/>
      <c r="AH35" s="45"/>
      <c r="AI35" s="9"/>
      <c r="AJ35" s="9"/>
      <c r="AK35" s="213"/>
      <c r="AL35" s="213"/>
      <c r="AM35" s="45"/>
      <c r="AN35" s="9"/>
      <c r="AO35" s="9"/>
      <c r="AP35" s="213"/>
      <c r="AQ35" s="213"/>
      <c r="AR35" s="213"/>
      <c r="AS35" s="45"/>
      <c r="AT35" s="9"/>
    </row>
    <row r="36" spans="1:46" ht="15.75" customHeight="1" thickBot="1">
      <c r="A36" s="2"/>
      <c r="B36" s="5"/>
      <c r="C36" s="5"/>
      <c r="D36" s="92"/>
      <c r="E36" s="5"/>
      <c r="F36" s="5"/>
      <c r="G36" s="5"/>
      <c r="H36" s="6"/>
      <c r="I36" s="6"/>
      <c r="J36" s="6"/>
      <c r="K36" s="6"/>
      <c r="L36" s="6"/>
      <c r="M36" s="6"/>
      <c r="N36" s="6"/>
      <c r="O36" s="6"/>
      <c r="P36" s="6"/>
      <c r="Q36" s="6"/>
      <c r="R36" s="6"/>
      <c r="S36" s="1"/>
      <c r="T36" s="1"/>
      <c r="U36" s="1"/>
      <c r="V36" s="213"/>
      <c r="W36" s="213"/>
      <c r="X36" s="55"/>
      <c r="Y36" s="9"/>
      <c r="Z36" s="9"/>
      <c r="AA36" s="213"/>
      <c r="AB36" s="213"/>
      <c r="AC36" s="55"/>
      <c r="AD36" s="9"/>
      <c r="AE36" s="9"/>
      <c r="AF36" s="213"/>
      <c r="AG36" s="213"/>
      <c r="AH36" s="56"/>
      <c r="AI36" s="9"/>
      <c r="AJ36" s="9"/>
      <c r="AK36" s="213"/>
      <c r="AL36" s="213"/>
      <c r="AM36" s="56"/>
      <c r="AN36" s="9"/>
      <c r="AO36" s="9"/>
      <c r="AP36" s="213"/>
      <c r="AQ36" s="213"/>
      <c r="AR36" s="213"/>
      <c r="AS36" s="56"/>
      <c r="AT36" s="9"/>
    </row>
    <row r="37" spans="1:46" ht="42.75" customHeight="1">
      <c r="A37" s="2"/>
      <c r="B37" s="243" t="s">
        <v>238</v>
      </c>
      <c r="C37" s="244"/>
      <c r="D37" s="245"/>
      <c r="E37" s="54"/>
      <c r="F37" s="209" t="s">
        <v>239</v>
      </c>
      <c r="G37" s="210"/>
      <c r="H37" s="210"/>
      <c r="I37" s="211"/>
      <c r="J37" s="209" t="s">
        <v>240</v>
      </c>
      <c r="K37" s="210"/>
      <c r="L37" s="210"/>
      <c r="M37" s="210"/>
      <c r="N37" s="210"/>
      <c r="O37" s="210"/>
      <c r="P37" s="211"/>
      <c r="Q37" s="6"/>
      <c r="R37" s="6"/>
      <c r="S37" s="1"/>
      <c r="T37" s="1"/>
      <c r="U37" s="1"/>
      <c r="V37" s="213"/>
      <c r="W37" s="213"/>
      <c r="X37" s="55"/>
      <c r="Y37" s="9"/>
      <c r="Z37" s="9"/>
      <c r="AA37" s="213"/>
      <c r="AB37" s="213"/>
      <c r="AC37" s="55"/>
      <c r="AD37" s="9"/>
      <c r="AE37" s="9"/>
      <c r="AF37" s="213"/>
      <c r="AG37" s="213"/>
      <c r="AH37" s="56"/>
      <c r="AI37" s="9"/>
      <c r="AJ37" s="9"/>
      <c r="AK37" s="213"/>
      <c r="AL37" s="213"/>
      <c r="AM37" s="56"/>
      <c r="AN37" s="9"/>
      <c r="AO37" s="9"/>
      <c r="AP37" s="213"/>
      <c r="AQ37" s="213"/>
      <c r="AR37" s="213"/>
      <c r="AS37" s="56"/>
      <c r="AT37" s="9"/>
    </row>
    <row r="38" spans="1:46" ht="51" customHeight="1">
      <c r="A38" s="2"/>
      <c r="B38" s="234" t="s">
        <v>22</v>
      </c>
      <c r="C38" s="235"/>
      <c r="D38" s="93"/>
      <c r="E38" s="53"/>
      <c r="F38" s="234" t="s">
        <v>241</v>
      </c>
      <c r="G38" s="235"/>
      <c r="H38" s="235"/>
      <c r="I38" s="236"/>
      <c r="J38" s="234" t="s">
        <v>22</v>
      </c>
      <c r="K38" s="235"/>
      <c r="L38" s="235"/>
      <c r="M38" s="235"/>
      <c r="N38" s="235"/>
      <c r="O38" s="235"/>
      <c r="P38" s="236"/>
      <c r="Q38" s="6"/>
      <c r="R38" s="6"/>
      <c r="S38" s="1"/>
      <c r="T38" s="1"/>
      <c r="U38" s="1"/>
      <c r="V38" s="226"/>
      <c r="W38" s="226"/>
      <c r="X38" s="45"/>
      <c r="Y38" s="9"/>
      <c r="Z38" s="9"/>
      <c r="AA38" s="226"/>
      <c r="AB38" s="226"/>
      <c r="AC38" s="45"/>
      <c r="AD38" s="9"/>
      <c r="AE38" s="9"/>
      <c r="AF38" s="226"/>
      <c r="AG38" s="226"/>
      <c r="AH38" s="45"/>
      <c r="AI38" s="9"/>
      <c r="AJ38" s="9"/>
      <c r="AK38" s="226"/>
      <c r="AL38" s="226"/>
      <c r="AM38" s="45"/>
      <c r="AN38" s="9"/>
      <c r="AO38" s="9"/>
      <c r="AP38" s="226"/>
      <c r="AQ38" s="226"/>
      <c r="AR38" s="226"/>
      <c r="AS38" s="45"/>
      <c r="AT38" s="9"/>
    </row>
    <row r="39" spans="1:46" ht="30" customHeight="1">
      <c r="A39" s="2"/>
      <c r="B39" s="207"/>
      <c r="C39" s="208"/>
      <c r="D39" s="93"/>
      <c r="E39" s="52"/>
      <c r="F39" s="209"/>
      <c r="G39" s="210"/>
      <c r="H39" s="209"/>
      <c r="I39" s="210"/>
      <c r="J39" s="209"/>
      <c r="K39" s="210"/>
      <c r="L39" s="210"/>
      <c r="M39" s="210"/>
      <c r="N39" s="210"/>
      <c r="O39" s="210"/>
      <c r="P39" s="211"/>
      <c r="Q39" s="6"/>
      <c r="R39" s="6"/>
      <c r="S39" s="1"/>
      <c r="T39" s="1"/>
      <c r="U39" s="1"/>
      <c r="V39" s="1"/>
      <c r="W39" s="1"/>
      <c r="X39" s="7"/>
      <c r="Y39" s="1"/>
      <c r="Z39" s="1"/>
      <c r="AA39" s="1"/>
      <c r="AB39" s="1"/>
      <c r="AC39" s="7"/>
      <c r="AD39" s="1"/>
      <c r="AE39" s="1"/>
      <c r="AF39" s="1"/>
      <c r="AG39" s="1"/>
      <c r="AH39" s="7"/>
      <c r="AI39" s="1"/>
      <c r="AJ39" s="1"/>
      <c r="AK39" s="1"/>
      <c r="AL39" s="1"/>
      <c r="AM39" s="7"/>
      <c r="AN39" s="1"/>
      <c r="AO39" s="1"/>
      <c r="AP39" s="1"/>
      <c r="AQ39" s="1"/>
      <c r="AR39" s="1"/>
      <c r="AS39" s="7"/>
      <c r="AT39" s="1"/>
    </row>
    <row r="40" spans="1:46" ht="15">
      <c r="A40" s="2"/>
      <c r="B40" s="207"/>
      <c r="C40" s="208"/>
      <c r="D40" s="93"/>
      <c r="E40" s="52"/>
      <c r="F40" s="209"/>
      <c r="G40" s="210"/>
      <c r="H40" s="210"/>
      <c r="I40" s="211"/>
      <c r="J40" s="207"/>
      <c r="K40" s="208"/>
      <c r="L40" s="208"/>
      <c r="M40" s="208"/>
      <c r="N40" s="208"/>
      <c r="O40" s="208"/>
      <c r="P40" s="212"/>
      <c r="Q40" s="6"/>
      <c r="R40" s="6"/>
      <c r="S40" s="1"/>
      <c r="T40" s="1"/>
      <c r="U40" s="1"/>
      <c r="V40" s="1"/>
      <c r="W40" s="1"/>
      <c r="X40" s="7"/>
      <c r="Y40" s="1"/>
      <c r="Z40" s="1"/>
      <c r="AA40" s="1"/>
      <c r="AB40" s="1"/>
      <c r="AC40" s="7"/>
      <c r="AD40" s="1"/>
      <c r="AE40" s="1"/>
      <c r="AF40" s="1"/>
      <c r="AG40" s="1"/>
      <c r="AH40" s="7"/>
      <c r="AI40" s="1"/>
      <c r="AJ40" s="1"/>
      <c r="AK40" s="1"/>
      <c r="AL40" s="1"/>
      <c r="AM40" s="7"/>
      <c r="AN40" s="1"/>
      <c r="AO40" s="1"/>
      <c r="AP40" s="1"/>
      <c r="AQ40" s="1"/>
      <c r="AR40" s="1"/>
      <c r="AS40" s="7"/>
      <c r="AT40" s="1"/>
    </row>
    <row r="41" ht="15"/>
    <row r="42" ht="15"/>
    <row r="43" ht="15"/>
    <row r="44" ht="15"/>
    <row r="45" ht="48.75" customHeight="1">
      <c r="A45" s="46"/>
    </row>
    <row r="46" spans="1:3" ht="64.5" customHeight="1">
      <c r="A46" s="48"/>
      <c r="B46" s="62" t="s">
        <v>77</v>
      </c>
      <c r="C46" s="50"/>
    </row>
    <row r="47" spans="1:3" ht="15.75">
      <c r="A47" s="47"/>
      <c r="B47" s="49" t="s">
        <v>25</v>
      </c>
      <c r="C47" s="61"/>
    </row>
    <row r="48" spans="1:3" ht="15.75">
      <c r="A48" s="47"/>
      <c r="B48" s="83"/>
      <c r="C48" s="84"/>
    </row>
    <row r="49" spans="1:3" ht="15.75">
      <c r="A49" s="47"/>
      <c r="B49" s="85"/>
      <c r="C49" s="86"/>
    </row>
    <row r="50" spans="1:3" ht="15.75">
      <c r="A50" s="47"/>
      <c r="B50" s="87"/>
      <c r="C50" s="86"/>
    </row>
    <row r="51" spans="1:3" ht="15.75">
      <c r="A51" s="47"/>
      <c r="B51" s="87"/>
      <c r="C51" s="88"/>
    </row>
    <row r="52" spans="1:3" ht="15.75">
      <c r="A52" s="47"/>
      <c r="B52" s="85"/>
      <c r="C52" s="89"/>
    </row>
    <row r="53" spans="1:3" ht="15.75">
      <c r="A53" s="47"/>
      <c r="B53" s="87"/>
      <c r="C53" s="89"/>
    </row>
    <row r="54" spans="1:3" ht="15.75">
      <c r="A54" s="47"/>
      <c r="B54" s="87"/>
      <c r="C54" s="89"/>
    </row>
    <row r="55" spans="1:3" ht="15.75">
      <c r="A55" s="47"/>
      <c r="B55" s="87"/>
      <c r="C55" s="89"/>
    </row>
    <row r="56" spans="1:3" ht="15.75">
      <c r="A56" s="47"/>
      <c r="B56" s="87"/>
      <c r="C56" s="89"/>
    </row>
    <row r="57" spans="1:3" ht="15.75">
      <c r="A57" s="47"/>
      <c r="B57" s="87"/>
      <c r="C57" s="89"/>
    </row>
    <row r="58" spans="1:3" ht="15.75">
      <c r="A58" s="47"/>
      <c r="B58" s="85"/>
      <c r="C58" s="89"/>
    </row>
    <row r="59" spans="1:3" ht="15.75">
      <c r="A59" s="47"/>
      <c r="B59" s="87"/>
      <c r="C59" s="86"/>
    </row>
    <row r="60" spans="1:3" ht="15.75">
      <c r="A60" s="47"/>
      <c r="B60" s="87"/>
      <c r="C60" s="86"/>
    </row>
    <row r="61" spans="1:3" ht="15.75">
      <c r="A61" s="47"/>
      <c r="B61" s="90"/>
      <c r="C61" s="84"/>
    </row>
    <row r="62" spans="1:3" ht="15.75">
      <c r="A62" s="47"/>
      <c r="B62" s="87"/>
      <c r="C62" s="86"/>
    </row>
    <row r="63" spans="1:3" ht="15.75">
      <c r="A63" s="47"/>
      <c r="B63" s="85"/>
      <c r="C63" s="86"/>
    </row>
    <row r="64" spans="1:3" ht="15.75">
      <c r="A64" s="47"/>
      <c r="B64" s="87"/>
      <c r="C64" s="86"/>
    </row>
    <row r="65" spans="1:3" ht="15">
      <c r="A65" s="46"/>
      <c r="B65" s="85"/>
      <c r="C65" s="86"/>
    </row>
    <row r="66" spans="1:3" ht="15">
      <c r="A66" s="46"/>
      <c r="B66" s="87"/>
      <c r="C66" s="86"/>
    </row>
    <row r="67" spans="1:3" ht="15">
      <c r="A67" s="46"/>
      <c r="B67" s="85"/>
      <c r="C67" s="86"/>
    </row>
    <row r="68" spans="2:3" ht="15">
      <c r="B68" s="87"/>
      <c r="C68" s="86"/>
    </row>
    <row r="69" spans="2:3" ht="15">
      <c r="B69" s="87"/>
      <c r="C69" s="86"/>
    </row>
    <row r="70" spans="2:3" ht="15">
      <c r="B70" s="87"/>
      <c r="C70" s="86"/>
    </row>
    <row r="71" spans="2:3" ht="15">
      <c r="B71" s="83"/>
      <c r="C71" s="84"/>
    </row>
    <row r="72" spans="2:3" ht="15">
      <c r="B72" s="87"/>
      <c r="C72" s="86"/>
    </row>
    <row r="73" spans="2:3" ht="15">
      <c r="B73" s="87"/>
      <c r="C73" s="86"/>
    </row>
    <row r="74" spans="2:3" ht="15">
      <c r="B74" s="83"/>
      <c r="C74" s="84"/>
    </row>
    <row r="75" spans="2:3" ht="15">
      <c r="B75" s="87"/>
      <c r="C75" s="86"/>
    </row>
    <row r="76" spans="2:3" ht="15">
      <c r="B76" s="87"/>
      <c r="C76" s="89"/>
    </row>
    <row r="77" spans="2:3" ht="15">
      <c r="B77" s="87"/>
      <c r="C77" s="86"/>
    </row>
    <row r="78" spans="2:3" ht="15">
      <c r="B78" s="87"/>
      <c r="C78" s="86"/>
    </row>
    <row r="79" spans="2:3" ht="15">
      <c r="B79" s="83"/>
      <c r="C79" s="84"/>
    </row>
    <row r="80" spans="2:3" ht="15">
      <c r="B80" s="87"/>
      <c r="C80" s="86"/>
    </row>
    <row r="81" spans="2:3" ht="15">
      <c r="B81" s="87"/>
      <c r="C81" s="86"/>
    </row>
    <row r="82" spans="2:3" ht="15">
      <c r="B82" s="87"/>
      <c r="C82" s="86"/>
    </row>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sheetData>
  <sheetProtection/>
  <mergeCells count="85">
    <mergeCell ref="B37:D37"/>
    <mergeCell ref="AF37:AG37"/>
    <mergeCell ref="J39:P39"/>
    <mergeCell ref="A12:B14"/>
    <mergeCell ref="AA35:AB35"/>
    <mergeCell ref="AA38:AB38"/>
    <mergeCell ref="AF38:AG38"/>
    <mergeCell ref="C15:C16"/>
    <mergeCell ref="B34:D34"/>
    <mergeCell ref="AO34:AQ34"/>
    <mergeCell ref="J38:P38"/>
    <mergeCell ref="V35:W35"/>
    <mergeCell ref="E5:H5"/>
    <mergeCell ref="E7:H7"/>
    <mergeCell ref="E8:H8"/>
    <mergeCell ref="E9:H9"/>
    <mergeCell ref="F37:I37"/>
    <mergeCell ref="V36:W36"/>
    <mergeCell ref="B39:C39"/>
    <mergeCell ref="AP38:AR38"/>
    <mergeCell ref="AP36:AR36"/>
    <mergeCell ref="AK36:AL36"/>
    <mergeCell ref="AF36:AG36"/>
    <mergeCell ref="AA36:AB36"/>
    <mergeCell ref="B38:C38"/>
    <mergeCell ref="F39:G39"/>
    <mergeCell ref="F38:I38"/>
    <mergeCell ref="V38:W38"/>
    <mergeCell ref="AK38:AL38"/>
    <mergeCell ref="AP37:AR37"/>
    <mergeCell ref="A1:U1"/>
    <mergeCell ref="A2:U2"/>
    <mergeCell ref="AF35:AG35"/>
    <mergeCell ref="AK35:AL35"/>
    <mergeCell ref="AP35:AR35"/>
    <mergeCell ref="A5:A9"/>
    <mergeCell ref="J37:P37"/>
    <mergeCell ref="V37:W37"/>
    <mergeCell ref="AD14:AD15"/>
    <mergeCell ref="AE14:AE15"/>
    <mergeCell ref="AF14:AG14"/>
    <mergeCell ref="X14:X15"/>
    <mergeCell ref="AF34:AG34"/>
    <mergeCell ref="H39:I39"/>
    <mergeCell ref="AA37:AB37"/>
    <mergeCell ref="AO14:AO15"/>
    <mergeCell ref="AH14:AH15"/>
    <mergeCell ref="AI14:AI15"/>
    <mergeCell ref="AJ14:AJ15"/>
    <mergeCell ref="AA34:AB34"/>
    <mergeCell ref="AS14:AS15"/>
    <mergeCell ref="AK34:AL34"/>
    <mergeCell ref="AK14:AL14"/>
    <mergeCell ref="AM14:AM15"/>
    <mergeCell ref="AC14:AC15"/>
    <mergeCell ref="B40:C40"/>
    <mergeCell ref="F40:I40"/>
    <mergeCell ref="J40:P40"/>
    <mergeCell ref="AK37:AL37"/>
    <mergeCell ref="V14:W14"/>
    <mergeCell ref="Y14:Y15"/>
    <mergeCell ref="D14:S14"/>
    <mergeCell ref="Z14:Z15"/>
    <mergeCell ref="AA14:AB14"/>
    <mergeCell ref="V34:W34"/>
    <mergeCell ref="AT14:AT15"/>
    <mergeCell ref="AN14:AN15"/>
    <mergeCell ref="AK6:AO6"/>
    <mergeCell ref="AP6:AT6"/>
    <mergeCell ref="AF13:AJ13"/>
    <mergeCell ref="AK13:AO13"/>
    <mergeCell ref="AP13:AT13"/>
    <mergeCell ref="AK12:AO12"/>
    <mergeCell ref="AP12:AT12"/>
    <mergeCell ref="AP14:AR14"/>
    <mergeCell ref="V13:Z13"/>
    <mergeCell ref="AA13:AE13"/>
    <mergeCell ref="AF12:AJ12"/>
    <mergeCell ref="C3:H3"/>
    <mergeCell ref="E4:H4"/>
    <mergeCell ref="E6:H6"/>
    <mergeCell ref="AF6:AJ6"/>
    <mergeCell ref="D12:U13"/>
    <mergeCell ref="V12:Z12"/>
    <mergeCell ref="AA12:AE12"/>
  </mergeCells>
  <conditionalFormatting sqref="AH37:AH38 AM37:AM38 AS37:AS38 AC37:AC38 X37:X38 X34:Y34 AC34:AD34 AH34:AI34 AM34:AN34 AR34:AT34 AS17:AS35 X17:X35 AC17:AC35 AH17:AH35 AM17:AM35">
    <cfRule type="containsText" priority="278" dxfId="2" operator="containsText" text="N/A">
      <formula>NOT(ISERROR(SEARCH("N/A",X17)))</formula>
    </cfRule>
    <cfRule type="cellIs" priority="279" dxfId="1" operator="between">
      <formula>'PLAN GESTION POR PROCESO'!#REF!</formula>
      <formula>'PLAN GESTION POR PROCESO'!#REF!</formula>
    </cfRule>
    <cfRule type="cellIs" priority="280" dxfId="0" operator="between">
      <formula>'PLAN GESTION POR PROCESO'!#REF!</formula>
      <formula>'PLAN GESTION POR PROCESO'!#REF!</formula>
    </cfRule>
    <cfRule type="cellIs" priority="281" dxfId="9" operator="between">
      <formula>'PLAN GESTION POR PROCESO'!#REF!</formula>
      <formula>'PLAN GESTION POR PROCESO'!#REF!</formula>
    </cfRule>
  </conditionalFormatting>
  <conditionalFormatting sqref="AH38 AH35 AM38 AM35 AS38 AS35 AC38 AC35 X38 X35">
    <cfRule type="containsText" priority="342" dxfId="2" operator="containsText" text="N/A">
      <formula>NOT(ISERROR(SEARCH("N/A",X35)))</formula>
    </cfRule>
    <cfRule type="cellIs" priority="343" dxfId="1" operator="between">
      <formula>$B$13</formula>
      <formula>'PLAN GESTION POR PROCESO'!#REF!</formula>
    </cfRule>
    <cfRule type="cellIs" priority="344" dxfId="0" operator="between">
      <formula>$B$11</formula>
      <formula>'PLAN GESTION POR PROCESO'!#REF!</formula>
    </cfRule>
    <cfRule type="cellIs" priority="345" dxfId="9" operator="between">
      <formula>'PLAN GESTION POR PROCESO'!#REF!</formula>
      <formula>'PLAN GESTION POR PROCESO'!#REF!</formula>
    </cfRule>
  </conditionalFormatting>
  <conditionalFormatting sqref="AS35 AH35 AH38 AM35 AM38 AS38 AC35 AC38 X35 X38">
    <cfRule type="containsText" priority="382" dxfId="2" operator="containsText" text="N/A">
      <formula>NOT(ISERROR(SEARCH("N/A",X35)))</formula>
    </cfRule>
    <cfRule type="cellIs" priority="383" dxfId="1" operator="between">
      <formula>'PLAN GESTION POR PROCESO'!#REF!</formula>
      <formula>'PLAN GESTION POR PROCESO'!#REF!</formula>
    </cfRule>
    <cfRule type="cellIs" priority="384" dxfId="0" operator="between">
      <formula>$B$11</formula>
      <formula>'PLAN GESTION POR PROCESO'!#REF!</formula>
    </cfRule>
    <cfRule type="cellIs" priority="385" dxfId="9" operator="between">
      <formula>'PLAN GESTION POR PROCESO'!#REF!</formula>
      <formula>'PLAN GESTION POR PROCESO'!#REF!</formula>
    </cfRule>
  </conditionalFormatting>
  <conditionalFormatting sqref="Y34">
    <cfRule type="colorScale" priority="57" dxfId="10">
      <colorScale>
        <cfvo type="min" val="0"/>
        <cfvo type="percentile" val="50"/>
        <cfvo type="max"/>
        <color rgb="FFF8696B"/>
        <color rgb="FFFFEB84"/>
        <color rgb="FF63BE7B"/>
      </colorScale>
    </cfRule>
  </conditionalFormatting>
  <conditionalFormatting sqref="AD34">
    <cfRule type="colorScale" priority="56" dxfId="10">
      <colorScale>
        <cfvo type="min" val="0"/>
        <cfvo type="percentile" val="50"/>
        <cfvo type="max"/>
        <color rgb="FFF8696B"/>
        <color rgb="FFFFEB84"/>
        <color rgb="FF63BE7B"/>
      </colorScale>
    </cfRule>
  </conditionalFormatting>
  <conditionalFormatting sqref="AI34">
    <cfRule type="colorScale" priority="55" dxfId="10">
      <colorScale>
        <cfvo type="min" val="0"/>
        <cfvo type="percentile" val="50"/>
        <cfvo type="max"/>
        <color rgb="FFF8696B"/>
        <color rgb="FFFFEB84"/>
        <color rgb="FF63BE7B"/>
      </colorScale>
    </cfRule>
  </conditionalFormatting>
  <conditionalFormatting sqref="AN34">
    <cfRule type="colorScale" priority="54" dxfId="10">
      <colorScale>
        <cfvo type="min" val="0"/>
        <cfvo type="percentile" val="50"/>
        <cfvo type="max"/>
        <color rgb="FFF8696B"/>
        <color rgb="FFFFEB84"/>
        <color rgb="FF63BE7B"/>
      </colorScale>
    </cfRule>
  </conditionalFormatting>
  <conditionalFormatting sqref="AS34">
    <cfRule type="colorScale" priority="53" dxfId="10">
      <colorScale>
        <cfvo type="min" val="0"/>
        <cfvo type="percentile" val="50"/>
        <cfvo type="max"/>
        <color rgb="FFF8696B"/>
        <color rgb="FFFFEB84"/>
        <color rgb="FF63BE7B"/>
      </colorScale>
    </cfRule>
  </conditionalFormatting>
  <conditionalFormatting sqref="X34">
    <cfRule type="colorScale" priority="44" dxfId="10">
      <colorScale>
        <cfvo type="min" val="0"/>
        <cfvo type="percentile" val="50"/>
        <cfvo type="max"/>
        <color rgb="FFF8696B"/>
        <color rgb="FFFFEB84"/>
        <color rgb="FF63BE7B"/>
      </colorScale>
    </cfRule>
  </conditionalFormatting>
  <conditionalFormatting sqref="AC34">
    <cfRule type="colorScale" priority="35" dxfId="10">
      <colorScale>
        <cfvo type="min" val="0"/>
        <cfvo type="percentile" val="50"/>
        <cfvo type="max"/>
        <color rgb="FFF8696B"/>
        <color rgb="FFFFEB84"/>
        <color rgb="FF63BE7B"/>
      </colorScale>
    </cfRule>
  </conditionalFormatting>
  <conditionalFormatting sqref="AH34">
    <cfRule type="colorScale" priority="26" dxfId="10">
      <colorScale>
        <cfvo type="min" val="0"/>
        <cfvo type="percentile" val="50"/>
        <cfvo type="max"/>
        <color rgb="FFF8696B"/>
        <color rgb="FFFFEB84"/>
        <color rgb="FF63BE7B"/>
      </colorScale>
    </cfRule>
  </conditionalFormatting>
  <conditionalFormatting sqref="AM34">
    <cfRule type="colorScale" priority="17" dxfId="10">
      <colorScale>
        <cfvo type="min" val="0"/>
        <cfvo type="percentile" val="50"/>
        <cfvo type="max"/>
        <color rgb="FFF8696B"/>
        <color rgb="FFFFEB84"/>
        <color rgb="FF63BE7B"/>
      </colorScale>
    </cfRule>
  </conditionalFormatting>
  <conditionalFormatting sqref="AR34">
    <cfRule type="colorScale" priority="5" dxfId="10">
      <colorScale>
        <cfvo type="min" val="0"/>
        <cfvo type="percentile" val="50"/>
        <cfvo type="max"/>
        <color rgb="FF63BE7B"/>
        <color rgb="FFFFEB84"/>
        <color rgb="FFF8696B"/>
      </colorScale>
    </cfRule>
  </conditionalFormatting>
  <conditionalFormatting sqref="AR17:AR33">
    <cfRule type="colorScale" priority="1425" dxfId="10">
      <colorScale>
        <cfvo type="num" val="0.45"/>
        <cfvo type="percent" val="0.65"/>
        <cfvo type="percent" val="100"/>
        <color rgb="FFF8696B"/>
        <color rgb="FFFFEB84"/>
        <color rgb="FF63BE7B"/>
      </colorScale>
    </cfRule>
  </conditionalFormatting>
  <conditionalFormatting sqref="AM17:AM34">
    <cfRule type="iconSet" priority="1426" dxfId="10">
      <iconSet iconSet="4Arrows">
        <cfvo type="percent" val="0"/>
        <cfvo type="percent" val="25"/>
        <cfvo type="percent" val="50"/>
        <cfvo type="percent" val="75"/>
      </iconSet>
    </cfRule>
  </conditionalFormatting>
  <conditionalFormatting sqref="AR18:AR34">
    <cfRule type="colorScale" priority="1428" dxfId="10">
      <colorScale>
        <cfvo type="num" val="0.45"/>
        <cfvo type="percent" val="0.65"/>
        <cfvo type="percent" val="100"/>
        <color rgb="FFF8696B"/>
        <color rgb="FFFFEB84"/>
        <color rgb="FF63BE7B"/>
      </colorScale>
    </cfRule>
  </conditionalFormatting>
  <dataValidations count="6">
    <dataValidation type="list" allowBlank="1" showInputMessage="1" showErrorMessage="1" sqref="B4:B5">
      <formula1>DEPENDENCIA</formula1>
    </dataValidation>
    <dataValidation type="list" allowBlank="1" showInputMessage="1" showErrorMessage="1" sqref="B6:B7">
      <formula1>LIDERPROCESO</formula1>
    </dataValidation>
    <dataValidation type="list" allowBlank="1" showInputMessage="1" showErrorMessage="1" sqref="J33 J20:J22 J27:J31">
      <formula1>PROGRAMACION</formula1>
    </dataValidation>
    <dataValidation type="list" allowBlank="1" showInputMessage="1" showErrorMessage="1" sqref="Q17:Q33">
      <formula1>INDICADOR</formula1>
    </dataValidation>
    <dataValidation type="list" allowBlank="1" showInputMessage="1" showErrorMessage="1" promptTitle="Cualquier contenido" error="Escriba un texto " sqref="F31:F33 F17:F22 F28:F29">
      <formula1>META2</formula1>
    </dataValidation>
    <dataValidation type="list" allowBlank="1" showInputMessage="1" showErrorMessage="1" sqref="U17:U33">
      <formula1>CONTRALORIA</formula1>
    </dataValidation>
  </dataValidations>
  <printOptions/>
  <pageMargins left="0.7086614173228347" right="0.7086614173228347" top="0.7480314960629921" bottom="0.7480314960629921" header="0.31496062992125984" footer="0.31496062992125984"/>
  <pageSetup horizontalDpi="300" verticalDpi="300" orientation="landscape" paperSize="14" scale="40" r:id="rId4"/>
  <headerFooter>
    <oddFooter>&amp;RCódigo: PLE-PIN-F018
Versión: 2
Vigencia desde: 30 noviembre de 2018</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137"/>
  <sheetViews>
    <sheetView zoomScale="55" zoomScaleNormal="55" zoomScalePageLayoutView="0" workbookViewId="0" topLeftCell="A97">
      <selection activeCell="C138" sqref="C138"/>
    </sheetView>
  </sheetViews>
  <sheetFormatPr defaultColWidth="11.421875" defaultRowHeight="15"/>
  <cols>
    <col min="1" max="1" width="25.140625" style="0" customWidth="1"/>
    <col min="2" max="2" width="46.00390625" style="0" customWidth="1"/>
    <col min="3" max="3" width="56.57421875" style="0" bestFit="1" customWidth="1"/>
    <col min="4" max="4" width="43.28125" style="0" customWidth="1"/>
    <col min="5" max="5" width="13.28125" style="0" customWidth="1"/>
  </cols>
  <sheetData>
    <row r="1" spans="1:6" ht="15">
      <c r="A1" t="s">
        <v>33</v>
      </c>
      <c r="B1" t="s">
        <v>24</v>
      </c>
      <c r="C1" t="s">
        <v>36</v>
      </c>
      <c r="D1" t="s">
        <v>38</v>
      </c>
      <c r="F1" t="s">
        <v>20</v>
      </c>
    </row>
    <row r="2" spans="1:6" ht="15">
      <c r="A2" t="s">
        <v>27</v>
      </c>
      <c r="B2" t="s">
        <v>34</v>
      </c>
      <c r="C2" t="s">
        <v>103</v>
      </c>
      <c r="D2" t="s">
        <v>39</v>
      </c>
      <c r="F2" t="s">
        <v>45</v>
      </c>
    </row>
    <row r="3" spans="1:6" ht="15">
      <c r="A3" t="s">
        <v>28</v>
      </c>
      <c r="B3" t="s">
        <v>35</v>
      </c>
      <c r="C3" t="s">
        <v>100</v>
      </c>
      <c r="D3" t="s">
        <v>40</v>
      </c>
      <c r="F3" t="s">
        <v>46</v>
      </c>
    </row>
    <row r="4" spans="1:6" ht="15">
      <c r="A4" t="s">
        <v>29</v>
      </c>
      <c r="C4" t="s">
        <v>104</v>
      </c>
      <c r="D4" t="s">
        <v>41</v>
      </c>
      <c r="F4" t="s">
        <v>47</v>
      </c>
    </row>
    <row r="5" spans="1:4" ht="15">
      <c r="A5" t="s">
        <v>30</v>
      </c>
      <c r="C5" t="s">
        <v>105</v>
      </c>
      <c r="D5" t="s">
        <v>42</v>
      </c>
    </row>
    <row r="6" spans="1:7" ht="15">
      <c r="A6" t="s">
        <v>31</v>
      </c>
      <c r="E6" t="s">
        <v>61</v>
      </c>
      <c r="G6" t="s">
        <v>62</v>
      </c>
    </row>
    <row r="7" spans="1:7" ht="15">
      <c r="A7" t="s">
        <v>32</v>
      </c>
      <c r="E7" t="s">
        <v>43</v>
      </c>
      <c r="G7" t="s">
        <v>63</v>
      </c>
    </row>
    <row r="8" spans="5:7" ht="15">
      <c r="E8" t="s">
        <v>44</v>
      </c>
      <c r="G8" t="s">
        <v>64</v>
      </c>
    </row>
    <row r="9" ht="15">
      <c r="E9" t="s">
        <v>59</v>
      </c>
    </row>
    <row r="10" ht="15">
      <c r="E10" t="s">
        <v>60</v>
      </c>
    </row>
    <row r="12" spans="1:8" s="12" customFormat="1" ht="74.25" customHeight="1">
      <c r="A12" s="20"/>
      <c r="C12" s="21"/>
      <c r="D12" s="15"/>
      <c r="H12" s="12" t="s">
        <v>66</v>
      </c>
    </row>
    <row r="13" spans="1:8" s="12" customFormat="1" ht="74.25" customHeight="1">
      <c r="A13" s="20"/>
      <c r="C13" s="21"/>
      <c r="D13" s="15"/>
      <c r="H13" s="12" t="s">
        <v>67</v>
      </c>
    </row>
    <row r="14" spans="1:8" s="12" customFormat="1" ht="74.25" customHeight="1">
      <c r="A14" s="20"/>
      <c r="C14" s="21"/>
      <c r="D14" s="11"/>
      <c r="H14" s="12" t="s">
        <v>68</v>
      </c>
    </row>
    <row r="15" spans="1:8" s="12" customFormat="1" ht="74.25" customHeight="1">
      <c r="A15" s="20"/>
      <c r="C15" s="21"/>
      <c r="D15" s="11"/>
      <c r="H15" s="12" t="s">
        <v>69</v>
      </c>
    </row>
    <row r="16" spans="1:4" s="12" customFormat="1" ht="74.25" customHeight="1" thickBot="1">
      <c r="A16" s="20"/>
      <c r="C16" s="21"/>
      <c r="D16" s="14"/>
    </row>
    <row r="17" spans="1:4" s="12" customFormat="1" ht="74.25" customHeight="1">
      <c r="A17" s="20"/>
      <c r="C17" s="21"/>
      <c r="D17" s="13"/>
    </row>
    <row r="18" spans="1:4" s="12" customFormat="1" ht="74.25" customHeight="1">
      <c r="A18" s="20"/>
      <c r="C18" s="21"/>
      <c r="D18" s="15"/>
    </row>
    <row r="19" spans="1:4" s="12" customFormat="1" ht="74.25" customHeight="1">
      <c r="A19" s="20"/>
      <c r="C19" s="21"/>
      <c r="D19" s="15"/>
    </row>
    <row r="20" spans="1:4" s="12" customFormat="1" ht="74.25" customHeight="1">
      <c r="A20" s="20"/>
      <c r="C20" s="21"/>
      <c r="D20" s="15"/>
    </row>
    <row r="21" spans="1:4" s="12" customFormat="1" ht="74.25" customHeight="1" thickBot="1">
      <c r="A21" s="20"/>
      <c r="C21" s="22"/>
      <c r="D21" s="15"/>
    </row>
    <row r="22" spans="3:4" ht="18.75" thickBot="1">
      <c r="C22" s="22"/>
      <c r="D22" s="13"/>
    </row>
    <row r="23" spans="3:4" ht="18.75" thickBot="1">
      <c r="C23" s="22"/>
      <c r="D23" s="10"/>
    </row>
    <row r="24" spans="3:4" ht="18">
      <c r="C24" s="23"/>
      <c r="D24" s="13"/>
    </row>
    <row r="25" spans="3:4" ht="18">
      <c r="C25" s="23"/>
      <c r="D25" s="15"/>
    </row>
    <row r="26" spans="3:4" ht="18">
      <c r="C26" s="23"/>
      <c r="D26" s="15"/>
    </row>
    <row r="27" spans="3:4" ht="18.75" thickBot="1">
      <c r="C27" s="23"/>
      <c r="D27" s="14"/>
    </row>
    <row r="28" spans="3:4" ht="18">
      <c r="C28" s="23"/>
      <c r="D28" s="13"/>
    </row>
    <row r="29" spans="3:4" ht="18">
      <c r="C29" s="23"/>
      <c r="D29" s="15"/>
    </row>
    <row r="30" spans="3:4" ht="18">
      <c r="C30" s="23"/>
      <c r="D30" s="15"/>
    </row>
    <row r="31" spans="3:4" ht="18">
      <c r="C31" s="23"/>
      <c r="D31" s="15"/>
    </row>
    <row r="32" spans="3:4" ht="18">
      <c r="C32" s="24"/>
      <c r="D32" s="15"/>
    </row>
    <row r="33" spans="3:4" ht="18">
      <c r="C33" s="24"/>
      <c r="D33" s="15"/>
    </row>
    <row r="34" spans="3:4" ht="18">
      <c r="C34" s="24"/>
      <c r="D34" s="14"/>
    </row>
    <row r="35" spans="3:4" ht="18">
      <c r="C35" s="24"/>
      <c r="D35" s="14"/>
    </row>
    <row r="36" spans="3:4" ht="18">
      <c r="C36" s="24"/>
      <c r="D36" s="14"/>
    </row>
    <row r="37" spans="3:4" ht="18">
      <c r="C37" s="24"/>
      <c r="D37" s="14"/>
    </row>
    <row r="38" spans="3:4" ht="18">
      <c r="C38" s="24"/>
      <c r="D38" s="17"/>
    </row>
    <row r="39" spans="3:4" ht="18">
      <c r="C39" s="24"/>
      <c r="D39" s="17"/>
    </row>
    <row r="40" spans="3:4" ht="18">
      <c r="C40" s="25"/>
      <c r="D40" s="17"/>
    </row>
    <row r="41" spans="3:4" ht="18">
      <c r="C41" s="25"/>
      <c r="D41" s="17"/>
    </row>
    <row r="42" spans="3:4" ht="18.75" thickBot="1">
      <c r="C42" s="26"/>
      <c r="D42" s="17"/>
    </row>
    <row r="43" spans="3:4" ht="18">
      <c r="C43" s="27"/>
      <c r="D43" s="13"/>
    </row>
    <row r="44" spans="3:4" ht="18">
      <c r="C44" s="28"/>
      <c r="D44" s="14"/>
    </row>
    <row r="45" spans="3:4" ht="18">
      <c r="C45" s="28"/>
      <c r="D45" s="14"/>
    </row>
    <row r="46" spans="3:4" ht="18">
      <c r="C46" s="28"/>
      <c r="D46" s="17"/>
    </row>
    <row r="47" spans="3:4" ht="18.75" thickBot="1">
      <c r="C47" s="29"/>
      <c r="D47" s="16"/>
    </row>
    <row r="48" ht="18">
      <c r="C48" s="30"/>
    </row>
    <row r="49" ht="18">
      <c r="C49" s="30"/>
    </row>
    <row r="50" ht="18">
      <c r="C50" s="30"/>
    </row>
    <row r="51" ht="18">
      <c r="C51" s="30"/>
    </row>
    <row r="52" ht="18">
      <c r="C52" s="31"/>
    </row>
    <row r="53" ht="18">
      <c r="C53" s="31"/>
    </row>
    <row r="54" ht="18">
      <c r="C54" s="31"/>
    </row>
    <row r="55" ht="18">
      <c r="C55" s="31"/>
    </row>
    <row r="56" ht="18">
      <c r="C56" s="32"/>
    </row>
    <row r="57" ht="18">
      <c r="C57" s="33"/>
    </row>
    <row r="58" ht="18">
      <c r="C58" s="33"/>
    </row>
    <row r="59" ht="18">
      <c r="C59" s="33"/>
    </row>
    <row r="60" ht="18.75" thickBot="1">
      <c r="C60" s="34"/>
    </row>
    <row r="61" ht="18">
      <c r="C61" s="35"/>
    </row>
    <row r="62" ht="18">
      <c r="C62" s="36"/>
    </row>
    <row r="63" ht="18">
      <c r="C63" s="36"/>
    </row>
    <row r="64" ht="18">
      <c r="C64" s="36"/>
    </row>
    <row r="65" ht="18">
      <c r="C65" s="36"/>
    </row>
    <row r="66" ht="18">
      <c r="C66" s="37"/>
    </row>
    <row r="67" ht="18">
      <c r="C67" s="37"/>
    </row>
    <row r="68" ht="18">
      <c r="C68" s="37"/>
    </row>
    <row r="69" ht="18">
      <c r="C69" s="37"/>
    </row>
    <row r="70" ht="18">
      <c r="C70" s="37"/>
    </row>
    <row r="71" ht="18">
      <c r="C71" s="38"/>
    </row>
    <row r="72" ht="18">
      <c r="C72" s="37"/>
    </row>
    <row r="73" ht="18">
      <c r="C73" s="37"/>
    </row>
    <row r="74" ht="18">
      <c r="C74" s="37"/>
    </row>
    <row r="75" ht="18">
      <c r="C75" s="37"/>
    </row>
    <row r="76" ht="18">
      <c r="C76" s="37"/>
    </row>
    <row r="77" ht="18">
      <c r="C77" s="37"/>
    </row>
    <row r="78" ht="18">
      <c r="C78" s="37"/>
    </row>
    <row r="79" ht="18">
      <c r="C79" s="36"/>
    </row>
    <row r="80" ht="18">
      <c r="C80" s="36"/>
    </row>
    <row r="81" ht="18">
      <c r="C81" s="36"/>
    </row>
    <row r="82" ht="18">
      <c r="C82" s="36"/>
    </row>
    <row r="83" ht="18">
      <c r="C83" s="36"/>
    </row>
    <row r="84" ht="18">
      <c r="C84" s="36"/>
    </row>
    <row r="85" ht="18">
      <c r="C85" s="39"/>
    </row>
    <row r="86" ht="18">
      <c r="C86" s="36"/>
    </row>
    <row r="87" ht="18">
      <c r="C87" s="36"/>
    </row>
    <row r="88" ht="18.75" thickBot="1">
      <c r="C88" s="40"/>
    </row>
    <row r="89" ht="18">
      <c r="C89" s="41"/>
    </row>
    <row r="90" ht="18">
      <c r="C90" s="37"/>
    </row>
    <row r="91" ht="18">
      <c r="C91" s="37"/>
    </row>
    <row r="92" ht="18">
      <c r="C92" s="37"/>
    </row>
    <row r="93" ht="18">
      <c r="C93" s="37"/>
    </row>
    <row r="94" ht="18.75" thickBot="1">
      <c r="C94" s="42"/>
    </row>
    <row r="99" spans="2:3" ht="15">
      <c r="B99" t="s">
        <v>25</v>
      </c>
      <c r="C99" t="s">
        <v>48</v>
      </c>
    </row>
    <row r="100" spans="2:3" ht="30">
      <c r="B100" s="19">
        <v>1167</v>
      </c>
      <c r="C100" s="12" t="s">
        <v>49</v>
      </c>
    </row>
    <row r="101" spans="2:3" ht="30">
      <c r="B101" s="19">
        <v>1131</v>
      </c>
      <c r="C101" s="12" t="s">
        <v>50</v>
      </c>
    </row>
    <row r="102" spans="2:3" ht="30">
      <c r="B102" s="19">
        <v>1177</v>
      </c>
      <c r="C102" s="12" t="s">
        <v>51</v>
      </c>
    </row>
    <row r="103" spans="2:3" ht="30">
      <c r="B103" s="19">
        <v>1094</v>
      </c>
      <c r="C103" s="12" t="s">
        <v>52</v>
      </c>
    </row>
    <row r="104" spans="2:3" ht="30">
      <c r="B104" s="19">
        <v>1128</v>
      </c>
      <c r="C104" s="12" t="s">
        <v>53</v>
      </c>
    </row>
    <row r="105" spans="2:3" ht="30">
      <c r="B105" s="19">
        <v>1095</v>
      </c>
      <c r="C105" s="12" t="s">
        <v>54</v>
      </c>
    </row>
    <row r="106" spans="2:3" ht="45">
      <c r="B106" s="19">
        <v>1129</v>
      </c>
      <c r="C106" s="12" t="s">
        <v>55</v>
      </c>
    </row>
    <row r="107" spans="2:3" ht="45">
      <c r="B107" s="19">
        <v>1120</v>
      </c>
      <c r="C107" s="12" t="s">
        <v>56</v>
      </c>
    </row>
    <row r="108" ht="15">
      <c r="B108" s="18"/>
    </row>
    <row r="109" ht="15">
      <c r="B109" s="18"/>
    </row>
    <row r="117" ht="15">
      <c r="B117" t="s">
        <v>79</v>
      </c>
    </row>
    <row r="118" spans="2:3" ht="15">
      <c r="B118" t="s">
        <v>80</v>
      </c>
      <c r="C118" t="s">
        <v>107</v>
      </c>
    </row>
    <row r="119" spans="2:3" ht="15">
      <c r="B119" t="s">
        <v>81</v>
      </c>
      <c r="C119" t="s">
        <v>108</v>
      </c>
    </row>
    <row r="120" spans="2:3" ht="15">
      <c r="B120" t="s">
        <v>82</v>
      </c>
      <c r="C120" t="s">
        <v>109</v>
      </c>
    </row>
    <row r="121" spans="2:3" ht="15">
      <c r="B121" t="s">
        <v>83</v>
      </c>
      <c r="C121" t="s">
        <v>110</v>
      </c>
    </row>
    <row r="122" spans="2:3" ht="15">
      <c r="B122" t="s">
        <v>84</v>
      </c>
      <c r="C122" t="s">
        <v>111</v>
      </c>
    </row>
    <row r="123" spans="2:3" ht="15">
      <c r="B123" t="s">
        <v>85</v>
      </c>
      <c r="C123" t="s">
        <v>112</v>
      </c>
    </row>
    <row r="124" spans="2:3" ht="15">
      <c r="B124" t="s">
        <v>86</v>
      </c>
      <c r="C124" t="s">
        <v>113</v>
      </c>
    </row>
    <row r="125" spans="2:3" ht="15">
      <c r="B125" t="s">
        <v>87</v>
      </c>
      <c r="C125" t="s">
        <v>114</v>
      </c>
    </row>
    <row r="126" spans="2:3" ht="15">
      <c r="B126" t="s">
        <v>88</v>
      </c>
      <c r="C126" t="s">
        <v>115</v>
      </c>
    </row>
    <row r="127" spans="2:3" ht="15">
      <c r="B127" t="s">
        <v>89</v>
      </c>
      <c r="C127" t="s">
        <v>116</v>
      </c>
    </row>
    <row r="128" spans="2:3" ht="15">
      <c r="B128" t="s">
        <v>90</v>
      </c>
      <c r="C128" t="s">
        <v>117</v>
      </c>
    </row>
    <row r="129" spans="2:3" ht="15">
      <c r="B129" t="s">
        <v>91</v>
      </c>
      <c r="C129" t="s">
        <v>118</v>
      </c>
    </row>
    <row r="130" spans="2:3" ht="15">
      <c r="B130" t="s">
        <v>92</v>
      </c>
      <c r="C130" t="s">
        <v>119</v>
      </c>
    </row>
    <row r="131" spans="2:3" ht="15">
      <c r="B131" t="s">
        <v>93</v>
      </c>
      <c r="C131" t="s">
        <v>120</v>
      </c>
    </row>
    <row r="132" spans="2:3" ht="15">
      <c r="B132" t="s">
        <v>94</v>
      </c>
      <c r="C132" t="s">
        <v>121</v>
      </c>
    </row>
    <row r="133" spans="2:3" ht="15">
      <c r="B133" t="s">
        <v>95</v>
      </c>
      <c r="C133" t="s">
        <v>122</v>
      </c>
    </row>
    <row r="134" spans="2:3" ht="15">
      <c r="B134" t="s">
        <v>96</v>
      </c>
      <c r="C134" t="s">
        <v>123</v>
      </c>
    </row>
    <row r="135" spans="2:3" ht="15">
      <c r="B135" t="s">
        <v>97</v>
      </c>
      <c r="C135" t="s">
        <v>124</v>
      </c>
    </row>
    <row r="136" spans="2:3" ht="15">
      <c r="B136" t="s">
        <v>98</v>
      </c>
      <c r="C136" t="s">
        <v>125</v>
      </c>
    </row>
    <row r="137" spans="2:3" ht="15">
      <c r="B137" t="s">
        <v>99</v>
      </c>
      <c r="C137" t="s">
        <v>126</v>
      </c>
    </row>
  </sheetData>
  <sheetProtection/>
  <conditionalFormatting sqref="C13">
    <cfRule type="colorScale" priority="1" dxfId="10">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 Guarin</cp:lastModifiedBy>
  <cp:lastPrinted>2018-11-30T20:16:23Z</cp:lastPrinted>
  <dcterms:created xsi:type="dcterms:W3CDTF">2016-04-29T15:58:00Z</dcterms:created>
  <dcterms:modified xsi:type="dcterms:W3CDTF">2019-01-31T14:46:56Z</dcterms:modified>
  <cp:category/>
  <cp:version/>
  <cp:contentType/>
  <cp:contentStatus/>
</cp:coreProperties>
</file>